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'거래'!$A$3:$BG$191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s>
  <fills count="14">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2" borderId="1" applyAlignment="1" pivotButton="0" quotePrefix="0" xfId="0">
      <alignment horizontal="center" vertical="center" wrapText="1"/>
    </xf>
    <xf numFmtId="0" fontId="3" fillId="0" borderId="1" pivotButton="0" quotePrefix="0" xfId="0"/>
    <xf numFmtId="0" fontId="2" fillId="0" borderId="1" pivotButton="0" quotePrefix="0" xfId="0"/>
    <xf numFmtId="0" fontId="0" fillId="0" borderId="1" pivotButton="0" quotePrefix="0" xfId="0"/>
    <xf numFmtId="164" fontId="0" fillId="0" borderId="1" pivotButton="0" quotePrefix="0" xfId="0"/>
    <xf numFmtId="164" fontId="2"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5" fillId="12" borderId="1" applyAlignment="1" pivotButton="0" quotePrefix="0" xfId="0">
      <alignment horizontal="center" vertical="center" wrapText="1"/>
    </xf>
    <xf numFmtId="0" fontId="6" fillId="13"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DFF1E4"/>
        </patternFill>
      </fill>
    </dxf>
    <dxf>
      <fill>
        <patternFill patternType="solid">
          <fgColor rgb="00FBEFD9"/>
        </patternFill>
      </fill>
    </dxf>
    <dxf>
      <fill>
        <patternFill patternType="solid">
          <fgColor rgb="00D5EBE8"/>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거래 번호(C=CJ ENM, K=Kakao, N=Naver), 날짜, 대상회사, 원자료 금액 순위</t>
        </is>
      </c>
    </row>
    <row r="11">
      <c r="A11" s="4" t="inlineStr">
        <is>
          <t xml:space="preserve">  분류 요약 (파생)</t>
        </is>
      </c>
      <c r="B11" s="3" t="inlineStr">
        <is>
          <t>원래 열에서 뽑은 값. 원자료 분류·확인 분류(MA①~⑦ 코드), 분류 변경(변경/같음), 손상 구분(있음 / 없음 (확인) / 식별 불가 / 미확인 / 해당 없음, 근거는 '손상 구분 근거' 열), 금액 대조(일치/불일치/기타), 편입 시점</t>
        </is>
      </c>
    </row>
    <row r="12">
      <c r="A12" s="4" t="inlineStr">
        <is>
          <t xml:space="preserve">  원자료</t>
        </is>
      </c>
      <c r="B12" s="3" t="inlineStr">
        <is>
          <t>Capital IQ 원자료와 10-19 자동 분류(PP_MA_거래기록_역할분류.csv)</t>
        </is>
      </c>
    </row>
    <row r="13">
      <c r="A13" s="4" t="inlineStr">
        <is>
          <t xml:space="preserve">  원자료 대조</t>
        </is>
      </c>
      <c r="B13" s="3" t="inlineStr">
        <is>
          <t>공시·감사보고서로 확인한 분류, 편입 시점, 상태, 금액, 발표일과 메모</t>
        </is>
      </c>
    </row>
    <row r="14">
      <c r="A14" s="4" t="inlineStr">
        <is>
          <t xml:space="preserve">  인수 목적·핵심 / 규모 / 주가 이벤트</t>
        </is>
      </c>
      <c r="B14" s="3" t="inlineStr">
        <is>
          <t>발표 당시 목적, 핵심 여부, 인수 주체·그룹 정점의 규모와 비율, 종목과 처음 알려진 날</t>
        </is>
      </c>
    </row>
    <row r="15">
      <c r="A15" s="4" t="inlineStr">
        <is>
          <t xml:space="preserve">  전후 이벤트 / 성과</t>
        </is>
      </c>
      <c r="B15" s="3" t="inlineStr">
        <is>
          <t>인수 전후 사건, 손상, 대상회사 인수 전후 매출·영업이익, 어닝콜 언급</t>
        </is>
      </c>
    </row>
    <row r="16">
      <c r="A16" s="4" t="inlineStr">
        <is>
          <t xml:space="preserve">  수집</t>
        </is>
      </c>
      <c r="B16" s="3" t="inlineStr">
        <is>
          <t>수집 상태(완료 = 모든 항목을 채움, 부분 = 공개 자료가 없어 비어 있는 항목이 있음)와 수집 일시</t>
        </is>
      </c>
    </row>
    <row r="17">
      <c r="A17" s="2" t="inlineStr">
        <is>
          <t>값 표기</t>
        </is>
      </c>
      <c r="B17" s="3" t="inlineStr">
        <is>
          <t>미확인 = 찾았지만 근거가 없음 · 해당 없음 = 그 거래에 해당하지 않음 · 추정: = 추정한 값</t>
        </is>
      </c>
    </row>
    <row r="18">
      <c r="A18" s="2" t="inlineStr">
        <is>
          <t>색</t>
        </is>
      </c>
      <c r="B18" s="3" t="inlineStr">
        <is>
          <t>확인 분류·분류 변경 칸 청록 = 원자료와 분류가 다름 · 손상 구분 빨강 = 있음, 초록 = 없음 (확인), 주황 = 식별 불가·미확인 · 금액 대조 빨강 = 불일치 · 수집 상태 초록 = 완료</t>
        </is>
      </c>
    </row>
    <row r="19">
      <c r="A19" s="2" t="inlineStr">
        <is>
          <t>손상 구분</t>
        </is>
      </c>
      <c r="B19" s="3" t="inlineStr">
        <is>
          <t>있음 = 인수 뒤 손상 확인 · 없음 (확인) = 인수 뒤 영업권·투자주식이 손상 없이 유지됨을 확인 · 식별 불가 = 영업권이 부문 단위로 묶여 이 거래 몫을 알 수 없음 · 미확인 = 확인 기간이 짧거나 비어 판단 자료 부족 · 해당 없음 = 그룹 밖 매수자, 그룹의 매각, 동일지배 합병, 공정가치 금융자산 등 구조상 손상을 따지지 않는 거래</t>
        </is>
      </c>
    </row>
    <row r="20">
      <c r="A20" s="2" t="inlineStr">
        <is>
          <t>금액 단위</t>
        </is>
      </c>
      <c r="B20" s="3" t="inlineStr">
        <is>
          <t>원자료 금액은 거래 당시 환율로 환산한 백만 달러. 공시로 확인한 금액은 '금액 확인' 열에 현지 통화와 환산값으로 적었다</t>
        </is>
      </c>
    </row>
    <row r="21">
      <c r="A21" s="2" t="inlineStr">
        <is>
          <t>행 높이</t>
        </is>
      </c>
      <c r="B21"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COUNTIFS(거래!$B$4:$B$191,$A6,거래!$BF$4:$BF$191,"완료")</f>
        <v/>
      </c>
      <c r="C6" s="9">
        <f>COUNTIFS(거래!$B$4:$B$191,$A6,거래!$BF$4:$BF$191,"부분")</f>
        <v/>
      </c>
      <c r="D6" s="10">
        <f>SUM(B6:C6)</f>
        <v/>
      </c>
    </row>
    <row r="7">
      <c r="A7" s="9" t="inlineStr">
        <is>
          <t>Kakao</t>
        </is>
      </c>
      <c r="B7" s="9">
        <f>COUNTIFS(거래!$B$4:$B$191,$A7,거래!$BF$4:$BF$191,"완료")</f>
        <v/>
      </c>
      <c r="C7" s="9">
        <f>COUNTIFS(거래!$B$4:$B$191,$A7,거래!$BF$4:$BF$191,"부분")</f>
        <v/>
      </c>
      <c r="D7" s="10">
        <f>SUM(B7:C7)</f>
        <v/>
      </c>
    </row>
    <row r="8">
      <c r="A8" s="9" t="inlineStr">
        <is>
          <t>Naver</t>
        </is>
      </c>
      <c r="B8" s="9">
        <f>COUNTIFS(거래!$B$4:$B$191,$A8,거래!$BF$4:$BF$191,"완료")</f>
        <v/>
      </c>
      <c r="C8" s="9">
        <f>COUNTIFS(거래!$B$4:$B$191,$A8,거래!$BF$4:$BF$191,"부분")</f>
        <v/>
      </c>
      <c r="D8" s="10">
        <f>SUM(B8:C8)</f>
        <v/>
      </c>
    </row>
    <row r="9">
      <c r="A9" s="7" t="inlineStr">
        <is>
          <t>합계</t>
        </is>
      </c>
      <c r="B9" s="10">
        <f>SUM(B6:B8)</f>
        <v/>
      </c>
      <c r="C9" s="10">
        <f>SUM(C6:C8)</f>
        <v/>
      </c>
      <c r="D9" s="10">
        <f>SUM(D6:D8)</f>
        <v/>
      </c>
    </row>
    <row r="11">
      <c r="A11" s="7" t="inlineStr">
        <is>
          <t>분류 대조: 원자료 기반(행) → 원문 확인(열)</t>
        </is>
      </c>
    </row>
    <row r="12" ht="32" customHeight="1">
      <c r="A12" s="8" t="inlineStr">
        <is>
          <t>원자료 분류</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MA① 경영권 인수</t>
        </is>
      </c>
      <c r="B13" s="9">
        <f>COUNTIFS(거래!$H$4:$H$191,"MA①",거래!$I$4:$I$191,"MA①")</f>
        <v/>
      </c>
      <c r="C13" s="9">
        <f>COUNTIFS(거래!$H$4:$H$191,"MA①",거래!$I$4:$I$191,"MA②")</f>
        <v/>
      </c>
      <c r="D13" s="9">
        <f>COUNTIFS(거래!$H$4:$H$191,"MA①",거래!$I$4:$I$191,"MA③")</f>
        <v/>
      </c>
      <c r="E13" s="9">
        <f>COUNTIFS(거래!$H$4:$H$191,"MA①",거래!$I$4:$I$191,"MA④")</f>
        <v/>
      </c>
      <c r="F13" s="9">
        <f>COUNTIFS(거래!$H$4:$H$191,"MA①",거래!$I$4:$I$191,"MA⑤")</f>
        <v/>
      </c>
      <c r="G13" s="9">
        <f>COUNTIFS(거래!$H$4:$H$191,"MA①",거래!$I$4:$I$191,"MA⑥")</f>
        <v/>
      </c>
      <c r="H13" s="10">
        <f>SUM(B13:G13)</f>
        <v/>
      </c>
    </row>
    <row r="14">
      <c r="A14" s="9" t="inlineStr">
        <is>
          <t>MA② 기존 지분 확대</t>
        </is>
      </c>
      <c r="B14" s="9">
        <f>COUNTIFS(거래!$H$4:$H$191,"MA②",거래!$I$4:$I$191,"MA①")</f>
        <v/>
      </c>
      <c r="C14" s="9">
        <f>COUNTIFS(거래!$H$4:$H$191,"MA②",거래!$I$4:$I$191,"MA②")</f>
        <v/>
      </c>
      <c r="D14" s="9">
        <f>COUNTIFS(거래!$H$4:$H$191,"MA②",거래!$I$4:$I$191,"MA③")</f>
        <v/>
      </c>
      <c r="E14" s="9">
        <f>COUNTIFS(거래!$H$4:$H$191,"MA②",거래!$I$4:$I$191,"MA④")</f>
        <v/>
      </c>
      <c r="F14" s="9">
        <f>COUNTIFS(거래!$H$4:$H$191,"MA②",거래!$I$4:$I$191,"MA⑤")</f>
        <v/>
      </c>
      <c r="G14" s="9">
        <f>COUNTIFS(거래!$H$4:$H$191,"MA②",거래!$I$4:$I$191,"MA⑥")</f>
        <v/>
      </c>
      <c r="H14" s="10">
        <f>SUM(B14:G14)</f>
        <v/>
      </c>
    </row>
    <row r="15">
      <c r="A15" s="9" t="inlineStr">
        <is>
          <t>MA③ 소수지분 매입</t>
        </is>
      </c>
      <c r="B15" s="9">
        <f>COUNTIFS(거래!$H$4:$H$191,"MA③",거래!$I$4:$I$191,"MA①")</f>
        <v/>
      </c>
      <c r="C15" s="9">
        <f>COUNTIFS(거래!$H$4:$H$191,"MA③",거래!$I$4:$I$191,"MA②")</f>
        <v/>
      </c>
      <c r="D15" s="9">
        <f>COUNTIFS(거래!$H$4:$H$191,"MA③",거래!$I$4:$I$191,"MA③")</f>
        <v/>
      </c>
      <c r="E15" s="9">
        <f>COUNTIFS(거래!$H$4:$H$191,"MA③",거래!$I$4:$I$191,"MA④")</f>
        <v/>
      </c>
      <c r="F15" s="9">
        <f>COUNTIFS(거래!$H$4:$H$191,"MA③",거래!$I$4:$I$191,"MA⑤")</f>
        <v/>
      </c>
      <c r="G15" s="9">
        <f>COUNTIFS(거래!$H$4:$H$191,"MA③",거래!$I$4:$I$191,"MA⑥")</f>
        <v/>
      </c>
      <c r="H15" s="10">
        <f>SUM(B15:G15)</f>
        <v/>
      </c>
    </row>
    <row r="16">
      <c r="A16" s="9" t="inlineStr">
        <is>
          <t>MA④ 그룹 내부 재편</t>
        </is>
      </c>
      <c r="B16" s="9">
        <f>COUNTIFS(거래!$H$4:$H$191,"MA④",거래!$I$4:$I$191,"MA①")</f>
        <v/>
      </c>
      <c r="C16" s="9">
        <f>COUNTIFS(거래!$H$4:$H$191,"MA④",거래!$I$4:$I$191,"MA②")</f>
        <v/>
      </c>
      <c r="D16" s="9">
        <f>COUNTIFS(거래!$H$4:$H$191,"MA④",거래!$I$4:$I$191,"MA③")</f>
        <v/>
      </c>
      <c r="E16" s="9">
        <f>COUNTIFS(거래!$H$4:$H$191,"MA④",거래!$I$4:$I$191,"MA④")</f>
        <v/>
      </c>
      <c r="F16" s="9">
        <f>COUNTIFS(거래!$H$4:$H$191,"MA④",거래!$I$4:$I$191,"MA⑤")</f>
        <v/>
      </c>
      <c r="G16" s="9">
        <f>COUNTIFS(거래!$H$4:$H$191,"MA④",거래!$I$4:$I$191,"MA⑥")</f>
        <v/>
      </c>
      <c r="H16" s="10">
        <f>SUM(B16:G16)</f>
        <v/>
      </c>
    </row>
    <row r="17">
      <c r="A17" s="9" t="inlineStr">
        <is>
          <t>MA⑤ 그룹의 지분 매각</t>
        </is>
      </c>
      <c r="B17" s="9">
        <f>COUNTIFS(거래!$H$4:$H$191,"MA⑤",거래!$I$4:$I$191,"MA①")</f>
        <v/>
      </c>
      <c r="C17" s="9">
        <f>COUNTIFS(거래!$H$4:$H$191,"MA⑤",거래!$I$4:$I$191,"MA②")</f>
        <v/>
      </c>
      <c r="D17" s="9">
        <f>COUNTIFS(거래!$H$4:$H$191,"MA⑤",거래!$I$4:$I$191,"MA③")</f>
        <v/>
      </c>
      <c r="E17" s="9">
        <f>COUNTIFS(거래!$H$4:$H$191,"MA⑤",거래!$I$4:$I$191,"MA④")</f>
        <v/>
      </c>
      <c r="F17" s="9">
        <f>COUNTIFS(거래!$H$4:$H$191,"MA⑤",거래!$I$4:$I$191,"MA⑤")</f>
        <v/>
      </c>
      <c r="G17" s="9">
        <f>COUNTIFS(거래!$H$4:$H$191,"MA⑤",거래!$I$4:$I$191,"MA⑥")</f>
        <v/>
      </c>
      <c r="H17" s="10">
        <f>SUM(B17:G17)</f>
        <v/>
      </c>
    </row>
    <row r="18">
      <c r="A18" s="9" t="inlineStr">
        <is>
          <t>MA⑥ 외부자 간 거래</t>
        </is>
      </c>
      <c r="B18" s="9">
        <f>COUNTIFS(거래!$H$4:$H$191,"MA⑥",거래!$I$4:$I$191,"MA①")</f>
        <v/>
      </c>
      <c r="C18" s="9">
        <f>COUNTIFS(거래!$H$4:$H$191,"MA⑥",거래!$I$4:$I$191,"MA②")</f>
        <v/>
      </c>
      <c r="D18" s="9">
        <f>COUNTIFS(거래!$H$4:$H$191,"MA⑥",거래!$I$4:$I$191,"MA③")</f>
        <v/>
      </c>
      <c r="E18" s="9">
        <f>COUNTIFS(거래!$H$4:$H$191,"MA⑥",거래!$I$4:$I$191,"MA④")</f>
        <v/>
      </c>
      <c r="F18" s="9">
        <f>COUNTIFS(거래!$H$4:$H$191,"MA⑥",거래!$I$4:$I$191,"MA⑤")</f>
        <v/>
      </c>
      <c r="G18" s="9">
        <f>COUNTIFS(거래!$H$4:$H$191,"MA⑥",거래!$I$4:$I$191,"MA⑥")</f>
        <v/>
      </c>
      <c r="H18" s="10">
        <f>SUM(B18:G18)</f>
        <v/>
      </c>
    </row>
    <row r="19">
      <c r="A19" s="9" t="inlineStr">
        <is>
          <t>MA⑦ 매수자 미기재</t>
        </is>
      </c>
      <c r="B19" s="9">
        <f>COUNTIFS(거래!$H$4:$H$191,"MA⑦",거래!$I$4:$I$191,"MA①")</f>
        <v/>
      </c>
      <c r="C19" s="9">
        <f>COUNTIFS(거래!$H$4:$H$191,"MA⑦",거래!$I$4:$I$191,"MA②")</f>
        <v/>
      </c>
      <c r="D19" s="9">
        <f>COUNTIFS(거래!$H$4:$H$191,"MA⑦",거래!$I$4:$I$191,"MA③")</f>
        <v/>
      </c>
      <c r="E19" s="9">
        <f>COUNTIFS(거래!$H$4:$H$191,"MA⑦",거래!$I$4:$I$191,"MA④")</f>
        <v/>
      </c>
      <c r="F19" s="9">
        <f>COUNTIFS(거래!$H$4:$H$191,"MA⑦",거래!$I$4:$I$191,"MA⑤")</f>
        <v/>
      </c>
      <c r="G19" s="9">
        <f>COUNTIFS(거래!$H$4:$H$191,"MA⑦",거래!$I$4:$I$191,"MA⑥")</f>
        <v/>
      </c>
      <c r="H19" s="10">
        <f>SUM(B19:G19)</f>
        <v/>
      </c>
    </row>
    <row r="20">
      <c r="A20" s="7" t="inlineStr">
        <is>
          <t>합계</t>
        </is>
      </c>
      <c r="B20" s="10">
        <f>SUM(B13:B19)</f>
        <v/>
      </c>
      <c r="C20" s="10">
        <f>SUM(C13:C19)</f>
        <v/>
      </c>
      <c r="D20" s="10">
        <f>SUM(D13:D19)</f>
        <v/>
      </c>
      <c r="E20" s="10">
        <f>SUM(E13:E19)</f>
        <v/>
      </c>
      <c r="F20" s="10">
        <f>SUM(F13:F19)</f>
        <v/>
      </c>
      <c r="G20" s="10">
        <f>SUM(G13:G19)</f>
        <v/>
      </c>
      <c r="H20" s="10">
        <f>SUM(H13:H19)</f>
        <v/>
      </c>
    </row>
    <row r="22">
      <c r="A22" s="7" t="inlineStr">
        <is>
          <t>기업별 손상 구분 (188건 전체)</t>
        </is>
      </c>
    </row>
    <row r="23" ht="18" customHeight="1">
      <c r="A23" s="8" t="inlineStr">
        <is>
          <t>기업</t>
        </is>
      </c>
      <c r="B23" s="8" t="inlineStr">
        <is>
          <t>있음</t>
        </is>
      </c>
      <c r="C23" s="8" t="inlineStr">
        <is>
          <t>없음 (확인)</t>
        </is>
      </c>
      <c r="D23" s="8" t="inlineStr">
        <is>
          <t>식별 불가</t>
        </is>
      </c>
      <c r="E23" s="8" t="inlineStr">
        <is>
          <t>미확인</t>
        </is>
      </c>
      <c r="F23" s="8" t="inlineStr">
        <is>
          <t>해당 없음</t>
        </is>
      </c>
      <c r="G23" s="8" t="inlineStr">
        <is>
          <t>합계</t>
        </is>
      </c>
    </row>
    <row r="24">
      <c r="A24" s="9" t="inlineStr">
        <is>
          <t>CJ ENM</t>
        </is>
      </c>
      <c r="B24" s="9">
        <f>COUNTIFS(거래!$B$4:$B$191,$A24,거래!$K$4:$K$191,"있음")</f>
        <v/>
      </c>
      <c r="C24" s="9">
        <f>COUNTIFS(거래!$B$4:$B$191,$A24,거래!$K$4:$K$191,"없음 (확인)")</f>
        <v/>
      </c>
      <c r="D24" s="9">
        <f>COUNTIFS(거래!$B$4:$B$191,$A24,거래!$K$4:$K$191,"식별 불가")</f>
        <v/>
      </c>
      <c r="E24" s="9">
        <f>COUNTIFS(거래!$B$4:$B$191,$A24,거래!$K$4:$K$191,"미확인")</f>
        <v/>
      </c>
      <c r="F24" s="9">
        <f>COUNTIFS(거래!$B$4:$B$191,$A24,거래!$K$4:$K$191,"해당 없음")</f>
        <v/>
      </c>
      <c r="G24" s="10">
        <f>SUM(B24:F24)</f>
        <v/>
      </c>
    </row>
    <row r="25">
      <c r="A25" s="9" t="inlineStr">
        <is>
          <t>Kakao</t>
        </is>
      </c>
      <c r="B25" s="9">
        <f>COUNTIFS(거래!$B$4:$B$191,$A25,거래!$K$4:$K$191,"있음")</f>
        <v/>
      </c>
      <c r="C25" s="9">
        <f>COUNTIFS(거래!$B$4:$B$191,$A25,거래!$K$4:$K$191,"없음 (확인)")</f>
        <v/>
      </c>
      <c r="D25" s="9">
        <f>COUNTIFS(거래!$B$4:$B$191,$A25,거래!$K$4:$K$191,"식별 불가")</f>
        <v/>
      </c>
      <c r="E25" s="9">
        <f>COUNTIFS(거래!$B$4:$B$191,$A25,거래!$K$4:$K$191,"미확인")</f>
        <v/>
      </c>
      <c r="F25" s="9">
        <f>COUNTIFS(거래!$B$4:$B$191,$A25,거래!$K$4:$K$191,"해당 없음")</f>
        <v/>
      </c>
      <c r="G25" s="10">
        <f>SUM(B25:F25)</f>
        <v/>
      </c>
    </row>
    <row r="26">
      <c r="A26" s="9" t="inlineStr">
        <is>
          <t>Naver</t>
        </is>
      </c>
      <c r="B26" s="9">
        <f>COUNTIFS(거래!$B$4:$B$191,$A26,거래!$K$4:$K$191,"있음")</f>
        <v/>
      </c>
      <c r="C26" s="9">
        <f>COUNTIFS(거래!$B$4:$B$191,$A26,거래!$K$4:$K$191,"없음 (확인)")</f>
        <v/>
      </c>
      <c r="D26" s="9">
        <f>COUNTIFS(거래!$B$4:$B$191,$A26,거래!$K$4:$K$191,"식별 불가")</f>
        <v/>
      </c>
      <c r="E26" s="9">
        <f>COUNTIFS(거래!$B$4:$B$191,$A26,거래!$K$4:$K$191,"미확인")</f>
        <v/>
      </c>
      <c r="F26" s="9">
        <f>COUNTIFS(거래!$B$4:$B$191,$A26,거래!$K$4:$K$191,"해당 없음")</f>
        <v/>
      </c>
      <c r="G26" s="10">
        <f>SUM(B26:F26)</f>
        <v/>
      </c>
    </row>
    <row r="27">
      <c r="A27" s="7" t="inlineStr">
        <is>
          <t>합계</t>
        </is>
      </c>
      <c r="B27" s="10">
        <f>SUM(B24:B26)</f>
        <v/>
      </c>
      <c r="C27" s="10">
        <f>SUM(C24:C26)</f>
        <v/>
      </c>
      <c r="D27" s="10">
        <f>SUM(D24:D26)</f>
        <v/>
      </c>
      <c r="E27" s="10">
        <f>SUM(E24:E26)</f>
        <v/>
      </c>
      <c r="F27" s="10">
        <f>SUM(F24:F26)</f>
        <v/>
      </c>
      <c r="G27" s="10">
        <f>SUM(G24:G26)</f>
        <v/>
      </c>
    </row>
    <row r="29">
      <c r="A29" s="7" t="inlineStr">
        <is>
          <t>기업별 편입 시점 판정</t>
        </is>
      </c>
    </row>
    <row r="30" ht="18" customHeight="1">
      <c r="A30" s="8" t="inlineStr">
        <is>
          <t>기업</t>
        </is>
      </c>
      <c r="B30" s="8" t="inlineStr">
        <is>
          <t>편입 후</t>
        </is>
      </c>
      <c r="C30" s="8" t="inlineStr">
        <is>
          <t>편입 전</t>
        </is>
      </c>
      <c r="D30" s="8" t="inlineStr">
        <is>
          <t>지분법 합작 계열</t>
        </is>
      </c>
      <c r="E30" s="8" t="inlineStr">
        <is>
          <t>합계</t>
        </is>
      </c>
    </row>
    <row r="31">
      <c r="A31" s="9" t="inlineStr">
        <is>
          <t>CJ ENM</t>
        </is>
      </c>
      <c r="B31" s="9">
        <f>COUNTIFS(거래!$B$4:$B$191,$A31,거래!$M$4:$M$191,"편입 후")</f>
        <v/>
      </c>
      <c r="C31" s="9">
        <f>COUNTIFS(거래!$B$4:$B$191,$A31,거래!$M$4:$M$191,"편입 전")</f>
        <v/>
      </c>
      <c r="D31" s="9">
        <f>COUNTIFS(거래!$B$4:$B$191,$A31,거래!$M$4:$M$191,"지분법 합작 계열")</f>
        <v/>
      </c>
      <c r="E31" s="10">
        <f>SUM(B31:D31)</f>
        <v/>
      </c>
    </row>
    <row r="32">
      <c r="A32" s="9" t="inlineStr">
        <is>
          <t>Kakao</t>
        </is>
      </c>
      <c r="B32" s="9">
        <f>COUNTIFS(거래!$B$4:$B$191,$A32,거래!$M$4:$M$191,"편입 후")</f>
        <v/>
      </c>
      <c r="C32" s="9">
        <f>COUNTIFS(거래!$B$4:$B$191,$A32,거래!$M$4:$M$191,"편입 전")</f>
        <v/>
      </c>
      <c r="D32" s="9">
        <f>COUNTIFS(거래!$B$4:$B$191,$A32,거래!$M$4:$M$191,"지분법 합작 계열")</f>
        <v/>
      </c>
      <c r="E32" s="10">
        <f>SUM(B32:D32)</f>
        <v/>
      </c>
    </row>
    <row r="33">
      <c r="A33" s="9" t="inlineStr">
        <is>
          <t>Naver</t>
        </is>
      </c>
      <c r="B33" s="9">
        <f>COUNTIFS(거래!$B$4:$B$191,$A33,거래!$M$4:$M$191,"편입 후")</f>
        <v/>
      </c>
      <c r="C33" s="9">
        <f>COUNTIFS(거래!$B$4:$B$191,$A33,거래!$M$4:$M$191,"편입 전")</f>
        <v/>
      </c>
      <c r="D33" s="9">
        <f>COUNTIFS(거래!$B$4:$B$191,$A33,거래!$M$4:$M$191,"지분법 합작 계열")</f>
        <v/>
      </c>
      <c r="E33" s="10">
        <f>SUM(B33:D33)</f>
        <v/>
      </c>
    </row>
    <row r="34">
      <c r="A34" s="7" t="inlineStr">
        <is>
          <t>합계</t>
        </is>
      </c>
      <c r="B34" s="10">
        <f>SUM(B31:B33)</f>
        <v/>
      </c>
      <c r="C34" s="10">
        <f>SUM(C31:C33)</f>
        <v/>
      </c>
      <c r="D34" s="10">
        <f>SUM(D31:D33)</f>
        <v/>
      </c>
      <c r="E34" s="10">
        <f>SUM(E31:E33)</f>
        <v/>
      </c>
    </row>
    <row r="36">
      <c r="A36" s="7" t="inlineStr">
        <is>
          <t>기업별 금액 대조</t>
        </is>
      </c>
    </row>
    <row r="37" ht="18" customHeight="1">
      <c r="A37" s="8" t="inlineStr">
        <is>
          <t>기업</t>
        </is>
      </c>
      <c r="B37" s="8" t="inlineStr">
        <is>
          <t>일치</t>
        </is>
      </c>
      <c r="C37" s="8" t="inlineStr">
        <is>
          <t>불일치</t>
        </is>
      </c>
      <c r="D37" s="8" t="inlineStr">
        <is>
          <t>기타</t>
        </is>
      </c>
      <c r="E37" s="8" t="inlineStr">
        <is>
          <t>합계</t>
        </is>
      </c>
    </row>
    <row r="38">
      <c r="A38" s="9" t="inlineStr">
        <is>
          <t>CJ ENM</t>
        </is>
      </c>
      <c r="B38" s="9">
        <f>COUNTIFS(거래!$B$4:$B$191,$A38,거래!$L$4:$L$191,"일치")</f>
        <v/>
      </c>
      <c r="C38" s="9">
        <f>COUNTIFS(거래!$B$4:$B$191,$A38,거래!$L$4:$L$191,"불일치")</f>
        <v/>
      </c>
      <c r="D38" s="9">
        <f>COUNTIFS(거래!$B$4:$B$191,$A38,거래!$L$4:$L$191,"기타")</f>
        <v/>
      </c>
      <c r="E38" s="10">
        <f>SUM(B38:D38)</f>
        <v/>
      </c>
    </row>
    <row r="39">
      <c r="A39" s="9" t="inlineStr">
        <is>
          <t>Kakao</t>
        </is>
      </c>
      <c r="B39" s="9">
        <f>COUNTIFS(거래!$B$4:$B$191,$A39,거래!$L$4:$L$191,"일치")</f>
        <v/>
      </c>
      <c r="C39" s="9">
        <f>COUNTIFS(거래!$B$4:$B$191,$A39,거래!$L$4:$L$191,"불일치")</f>
        <v/>
      </c>
      <c r="D39" s="9">
        <f>COUNTIFS(거래!$B$4:$B$191,$A39,거래!$L$4:$L$191,"기타")</f>
        <v/>
      </c>
      <c r="E39" s="10">
        <f>SUM(B39:D39)</f>
        <v/>
      </c>
    </row>
    <row r="40">
      <c r="A40" s="9" t="inlineStr">
        <is>
          <t>Naver</t>
        </is>
      </c>
      <c r="B40" s="9">
        <f>COUNTIFS(거래!$B$4:$B$191,$A40,거래!$L$4:$L$191,"일치")</f>
        <v/>
      </c>
      <c r="C40" s="9">
        <f>COUNTIFS(거래!$B$4:$B$191,$A40,거래!$L$4:$L$191,"불일치")</f>
        <v/>
      </c>
      <c r="D40" s="9">
        <f>COUNTIFS(거래!$B$4:$B$191,$A40,거래!$L$4:$L$191,"기타")</f>
        <v/>
      </c>
      <c r="E40" s="10">
        <f>SUM(B40:D40)</f>
        <v/>
      </c>
    </row>
    <row r="41">
      <c r="A41" s="7" t="inlineStr">
        <is>
          <t>합계</t>
        </is>
      </c>
      <c r="B41" s="10">
        <f>SUM(B38:B40)</f>
        <v/>
      </c>
      <c r="C41" s="10">
        <f>SUM(C38:C40)</f>
        <v/>
      </c>
      <c r="D41" s="10">
        <f>SUM(D38:D40)</f>
        <v/>
      </c>
      <c r="E41" s="10">
        <f>SUM(E38:E40)</f>
        <v/>
      </c>
    </row>
    <row r="43">
      <c r="A43" s="7" t="inlineStr">
        <is>
          <t>그룹이 산 거래(확인 분류 MA①②③)의 손상</t>
        </is>
      </c>
    </row>
    <row r="44" ht="32" customHeight="1">
      <c r="A44" s="8" t="inlineStr">
        <is>
          <t>기업</t>
        </is>
      </c>
      <c r="B44" s="8" t="inlineStr">
        <is>
          <t>거래</t>
        </is>
      </c>
      <c r="C44" s="8" t="inlineStr">
        <is>
          <t>있음</t>
        </is>
      </c>
      <c r="D44" s="8" t="inlineStr">
        <is>
          <t>없음 (확인)</t>
        </is>
      </c>
      <c r="E44" s="8" t="inlineStr">
        <is>
          <t>식별 불가</t>
        </is>
      </c>
      <c r="F44" s="8" t="inlineStr">
        <is>
          <t>미확인</t>
        </is>
      </c>
      <c r="G44" s="8" t="inlineStr">
        <is>
          <t>해당 없음</t>
        </is>
      </c>
      <c r="H44" s="8" t="inlineStr">
        <is>
          <t>손상 비율 (있음 ÷ (있음+없음))</t>
        </is>
      </c>
    </row>
    <row r="45">
      <c r="A45" s="9" t="inlineStr">
        <is>
          <t>CJ ENM</t>
        </is>
      </c>
      <c r="B45" s="11">
        <f>COUNTIFS(거래!$B$4:$B$191,$A45,거래!$I$4:$I$191,"MA①")+COUNTIFS(거래!$B$4:$B$191,$A45,거래!$I$4:$I$191,"MA②")+COUNTIFS(거래!$B$4:$B$191,$A45,거래!$I$4:$I$191,"MA③")</f>
        <v/>
      </c>
      <c r="C45" s="11">
        <f>COUNTIFS(거래!$B$4:$B$191,$A45,거래!$I$4:$I$191,"MA①",거래!$K$4:$K$191,"있음")+COUNTIFS(거래!$B$4:$B$191,$A45,거래!$I$4:$I$191,"MA②",거래!$K$4:$K$191,"있음")+COUNTIFS(거래!$B$4:$B$191,$A45,거래!$I$4:$I$191,"MA③",거래!$K$4:$K$191,"있음")</f>
        <v/>
      </c>
      <c r="D45" s="11">
        <f>COUNTIFS(거래!$B$4:$B$191,$A45,거래!$I$4:$I$191,"MA①",거래!$K$4:$K$191,"없음 (확인)")+COUNTIFS(거래!$B$4:$B$191,$A45,거래!$I$4:$I$191,"MA②",거래!$K$4:$K$191,"없음 (확인)")+COUNTIFS(거래!$B$4:$B$191,$A45,거래!$I$4:$I$191,"MA③",거래!$K$4:$K$191,"없음 (확인)")</f>
        <v/>
      </c>
      <c r="E45" s="11">
        <f>COUNTIFS(거래!$B$4:$B$191,$A45,거래!$I$4:$I$191,"MA①",거래!$K$4:$K$191,"식별 불가")+COUNTIFS(거래!$B$4:$B$191,$A45,거래!$I$4:$I$191,"MA②",거래!$K$4:$K$191,"식별 불가")+COUNTIFS(거래!$B$4:$B$191,$A45,거래!$I$4:$I$191,"MA③",거래!$K$4:$K$191,"식별 불가")</f>
        <v/>
      </c>
      <c r="F45" s="11">
        <f>COUNTIFS(거래!$B$4:$B$191,$A45,거래!$I$4:$I$191,"MA①",거래!$K$4:$K$191,"미확인")+COUNTIFS(거래!$B$4:$B$191,$A45,거래!$I$4:$I$191,"MA②",거래!$K$4:$K$191,"미확인")+COUNTIFS(거래!$B$4:$B$191,$A45,거래!$I$4:$I$191,"MA③",거래!$K$4:$K$191,"미확인")</f>
        <v/>
      </c>
      <c r="G45" s="11">
        <f>COUNTIFS(거래!$B$4:$B$191,$A45,거래!$I$4:$I$191,"MA①",거래!$K$4:$K$191,"해당 없음")+COUNTIFS(거래!$B$4:$B$191,$A45,거래!$I$4:$I$191,"MA②",거래!$K$4:$K$191,"해당 없음")+COUNTIFS(거래!$B$4:$B$191,$A45,거래!$I$4:$I$191,"MA③",거래!$K$4:$K$191,"해당 없음")</f>
        <v/>
      </c>
      <c r="H45" s="12">
        <f>IF(C45+D45=0,0,C45/(C45+D45))</f>
        <v/>
      </c>
    </row>
    <row r="46">
      <c r="A46" s="9" t="inlineStr">
        <is>
          <t>Kakao</t>
        </is>
      </c>
      <c r="B46" s="11">
        <f>COUNTIFS(거래!$B$4:$B$191,$A46,거래!$I$4:$I$191,"MA①")+COUNTIFS(거래!$B$4:$B$191,$A46,거래!$I$4:$I$191,"MA②")+COUNTIFS(거래!$B$4:$B$191,$A46,거래!$I$4:$I$191,"MA③")</f>
        <v/>
      </c>
      <c r="C46" s="11">
        <f>COUNTIFS(거래!$B$4:$B$191,$A46,거래!$I$4:$I$191,"MA①",거래!$K$4:$K$191,"있음")+COUNTIFS(거래!$B$4:$B$191,$A46,거래!$I$4:$I$191,"MA②",거래!$K$4:$K$191,"있음")+COUNTIFS(거래!$B$4:$B$191,$A46,거래!$I$4:$I$191,"MA③",거래!$K$4:$K$191,"있음")</f>
        <v/>
      </c>
      <c r="D46" s="11">
        <f>COUNTIFS(거래!$B$4:$B$191,$A46,거래!$I$4:$I$191,"MA①",거래!$K$4:$K$191,"없음 (확인)")+COUNTIFS(거래!$B$4:$B$191,$A46,거래!$I$4:$I$191,"MA②",거래!$K$4:$K$191,"없음 (확인)")+COUNTIFS(거래!$B$4:$B$191,$A46,거래!$I$4:$I$191,"MA③",거래!$K$4:$K$191,"없음 (확인)")</f>
        <v/>
      </c>
      <c r="E46" s="11">
        <f>COUNTIFS(거래!$B$4:$B$191,$A46,거래!$I$4:$I$191,"MA①",거래!$K$4:$K$191,"식별 불가")+COUNTIFS(거래!$B$4:$B$191,$A46,거래!$I$4:$I$191,"MA②",거래!$K$4:$K$191,"식별 불가")+COUNTIFS(거래!$B$4:$B$191,$A46,거래!$I$4:$I$191,"MA③",거래!$K$4:$K$191,"식별 불가")</f>
        <v/>
      </c>
      <c r="F46" s="11">
        <f>COUNTIFS(거래!$B$4:$B$191,$A46,거래!$I$4:$I$191,"MA①",거래!$K$4:$K$191,"미확인")+COUNTIFS(거래!$B$4:$B$191,$A46,거래!$I$4:$I$191,"MA②",거래!$K$4:$K$191,"미확인")+COUNTIFS(거래!$B$4:$B$191,$A46,거래!$I$4:$I$191,"MA③",거래!$K$4:$K$191,"미확인")</f>
        <v/>
      </c>
      <c r="G46" s="11">
        <f>COUNTIFS(거래!$B$4:$B$191,$A46,거래!$I$4:$I$191,"MA①",거래!$K$4:$K$191,"해당 없음")+COUNTIFS(거래!$B$4:$B$191,$A46,거래!$I$4:$I$191,"MA②",거래!$K$4:$K$191,"해당 없음")+COUNTIFS(거래!$B$4:$B$191,$A46,거래!$I$4:$I$191,"MA③",거래!$K$4:$K$191,"해당 없음")</f>
        <v/>
      </c>
      <c r="H46" s="12">
        <f>IF(C46+D46=0,0,C46/(C46+D46))</f>
        <v/>
      </c>
    </row>
    <row r="47">
      <c r="A47" s="9" t="inlineStr">
        <is>
          <t>Naver</t>
        </is>
      </c>
      <c r="B47" s="11">
        <f>COUNTIFS(거래!$B$4:$B$191,$A47,거래!$I$4:$I$191,"MA①")+COUNTIFS(거래!$B$4:$B$191,$A47,거래!$I$4:$I$191,"MA②")+COUNTIFS(거래!$B$4:$B$191,$A47,거래!$I$4:$I$191,"MA③")</f>
        <v/>
      </c>
      <c r="C47" s="11">
        <f>COUNTIFS(거래!$B$4:$B$191,$A47,거래!$I$4:$I$191,"MA①",거래!$K$4:$K$191,"있음")+COUNTIFS(거래!$B$4:$B$191,$A47,거래!$I$4:$I$191,"MA②",거래!$K$4:$K$191,"있음")+COUNTIFS(거래!$B$4:$B$191,$A47,거래!$I$4:$I$191,"MA③",거래!$K$4:$K$191,"있음")</f>
        <v/>
      </c>
      <c r="D47" s="11">
        <f>COUNTIFS(거래!$B$4:$B$191,$A47,거래!$I$4:$I$191,"MA①",거래!$K$4:$K$191,"없음 (확인)")+COUNTIFS(거래!$B$4:$B$191,$A47,거래!$I$4:$I$191,"MA②",거래!$K$4:$K$191,"없음 (확인)")+COUNTIFS(거래!$B$4:$B$191,$A47,거래!$I$4:$I$191,"MA③",거래!$K$4:$K$191,"없음 (확인)")</f>
        <v/>
      </c>
      <c r="E47" s="11">
        <f>COUNTIFS(거래!$B$4:$B$191,$A47,거래!$I$4:$I$191,"MA①",거래!$K$4:$K$191,"식별 불가")+COUNTIFS(거래!$B$4:$B$191,$A47,거래!$I$4:$I$191,"MA②",거래!$K$4:$K$191,"식별 불가")+COUNTIFS(거래!$B$4:$B$191,$A47,거래!$I$4:$I$191,"MA③",거래!$K$4:$K$191,"식별 불가")</f>
        <v/>
      </c>
      <c r="F47" s="11">
        <f>COUNTIFS(거래!$B$4:$B$191,$A47,거래!$I$4:$I$191,"MA①",거래!$K$4:$K$191,"미확인")+COUNTIFS(거래!$B$4:$B$191,$A47,거래!$I$4:$I$191,"MA②",거래!$K$4:$K$191,"미확인")+COUNTIFS(거래!$B$4:$B$191,$A47,거래!$I$4:$I$191,"MA③",거래!$K$4:$K$191,"미확인")</f>
        <v/>
      </c>
      <c r="G47" s="11">
        <f>COUNTIFS(거래!$B$4:$B$191,$A47,거래!$I$4:$I$191,"MA①",거래!$K$4:$K$191,"해당 없음")+COUNTIFS(거래!$B$4:$B$191,$A47,거래!$I$4:$I$191,"MA②",거래!$K$4:$K$191,"해당 없음")+COUNTIFS(거래!$B$4:$B$191,$A47,거래!$I$4:$I$191,"MA③",거래!$K$4:$K$191,"해당 없음")</f>
        <v/>
      </c>
      <c r="H47" s="12">
        <f>IF(C47+D47=0,0,C47/(C47+D47))</f>
        <v/>
      </c>
    </row>
    <row r="48">
      <c r="A48" s="7" t="inlineStr">
        <is>
          <t>합계</t>
        </is>
      </c>
      <c r="B48" s="7">
        <f>SUM(B45:B47)</f>
        <v/>
      </c>
      <c r="C48" s="7">
        <f>SUM(C45:C47)</f>
        <v/>
      </c>
      <c r="D48" s="7">
        <f>SUM(D45:D47)</f>
        <v/>
      </c>
      <c r="E48" s="7">
        <f>SUM(E45:E47)</f>
        <v/>
      </c>
      <c r="F48" s="7">
        <f>SUM(F45:F47)</f>
        <v/>
      </c>
      <c r="G48" s="7">
        <f>SUM(G45:G47)</f>
        <v/>
      </c>
      <c r="H48" s="13">
        <f>IF(C48+D48=0,0,C48/(C48+D48))</f>
        <v/>
      </c>
    </row>
    <row r="49">
      <c r="A49" s="6" t="inlineStr">
        <is>
          <t>손상 구분은 data/ma188_impairment_class.csv(nbs/ma188_impairment_class.py)의 판정이다. 손상 비율은 판정할 수 있는 거래(있음·없음) 안에서 계산했다.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G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1" customWidth="1" min="3" max="3"/>
    <col width="30" customWidth="1" min="4" max="4"/>
    <col width="7" customWidth="1" min="5" max="5"/>
    <col width="7" customWidth="1" min="6" max="6"/>
    <col width="9" customWidth="1" min="7" max="7"/>
    <col width="9" customWidth="1" min="8" max="8"/>
    <col width="9" customWidth="1" min="9" max="9"/>
    <col width="8" customWidth="1" min="10" max="10"/>
    <col width="11" customWidth="1" min="11" max="11"/>
    <col width="8" customWidth="1" min="12" max="12"/>
    <col width="14" customWidth="1" min="13" max="13"/>
    <col width="22" customWidth="1" min="14" max="14"/>
    <col width="22" customWidth="1" min="15" max="15"/>
    <col width="10" customWidth="1" min="16" max="16"/>
    <col width="11" customWidth="1" min="17" max="17"/>
    <col width="26" customWidth="1" min="18" max="18"/>
    <col width="26" customWidth="1" min="19" max="19"/>
    <col width="60" customWidth="1" min="20" max="20"/>
    <col width="18" customWidth="1" min="21" max="21"/>
    <col width="14" customWidth="1" min="22" max="22"/>
    <col width="16" customWidth="1" min="23" max="23"/>
    <col width="14" customWidth="1" min="24" max="24"/>
    <col width="8" customWidth="1" min="25" max="25"/>
    <col width="30" customWidth="1" min="26" max="26"/>
    <col width="40" customWidth="1" min="27" max="27"/>
    <col width="26" customWidth="1" min="28" max="28"/>
    <col width="40" customWidth="1" min="29" max="29"/>
    <col width="40" customWidth="1" min="30" max="30"/>
    <col width="24" customWidth="1" min="31" max="31"/>
    <col width="60" customWidth="1" min="32" max="32"/>
    <col width="60" customWidth="1" min="33" max="33"/>
    <col width="30" customWidth="1" min="34" max="34"/>
    <col width="50" customWidth="1" min="35" max="35"/>
    <col width="30" customWidth="1" min="36" max="36"/>
    <col width="16" customWidth="1" min="37" max="37"/>
    <col width="40" customWidth="1" min="38" max="38"/>
    <col width="30" customWidth="1" min="39" max="39"/>
    <col width="30" customWidth="1" min="40" max="40"/>
    <col width="22" customWidth="1" min="41" max="41"/>
    <col width="22" customWidth="1" min="42" max="42"/>
    <col width="30" customWidth="1" min="43" max="43"/>
    <col width="40" customWidth="1" min="44" max="44"/>
    <col width="16" customWidth="1" min="45" max="45"/>
    <col width="30" customWidth="1" min="46" max="46"/>
    <col width="24" customWidth="1" min="47" max="47"/>
    <col width="60" customWidth="1" min="48" max="48"/>
    <col width="60" customWidth="1" min="49" max="49"/>
    <col width="50" customWidth="1" min="50" max="50"/>
    <col width="40" customWidth="1" min="51" max="51"/>
    <col width="36" customWidth="1" min="52" max="52"/>
    <col width="36" customWidth="1" min="53" max="53"/>
    <col width="36" customWidth="1" min="54" max="54"/>
    <col width="36" customWidth="1" min="55" max="55"/>
    <col width="40" customWidth="1" min="56" max="56"/>
    <col width="40" customWidth="1" min="57" max="57"/>
    <col width="8" customWidth="1" min="58" max="58"/>
    <col width="17" customWidth="1" min="59" max="59"/>
  </cols>
  <sheetData>
    <row r="1" ht="18" customHeight="1">
      <c r="A1" s="14" t="inlineStr">
        <is>
          <t>식별</t>
        </is>
      </c>
      <c r="B1" s="15" t="n"/>
      <c r="C1" s="15" t="n"/>
      <c r="D1" s="15" t="n"/>
      <c r="E1" s="15" t="n"/>
      <c r="F1" s="15" t="n"/>
      <c r="G1" s="15" t="n"/>
      <c r="H1" s="16" t="inlineStr">
        <is>
          <t>분류 요약</t>
        </is>
      </c>
      <c r="I1" s="17" t="n"/>
      <c r="J1" s="17" t="n"/>
      <c r="K1" s="17" t="n"/>
      <c r="L1" s="17" t="n"/>
      <c r="M1" s="17" t="n"/>
      <c r="N1" s="18" t="inlineStr">
        <is>
          <t>원자료</t>
        </is>
      </c>
      <c r="O1" s="19" t="n"/>
      <c r="P1" s="19" t="n"/>
      <c r="Q1" s="19" t="n"/>
      <c r="R1" s="19" t="n"/>
      <c r="S1" s="19" t="n"/>
      <c r="T1" s="19" t="n"/>
      <c r="U1" s="19" t="n"/>
      <c r="V1" s="19" t="n"/>
      <c r="W1" s="19" t="n"/>
      <c r="X1" s="19" t="n"/>
      <c r="Y1" s="19" t="n"/>
      <c r="Z1" s="20" t="inlineStr">
        <is>
          <t>원자료 대조</t>
        </is>
      </c>
      <c r="AA1" s="21" t="n"/>
      <c r="AB1" s="21" t="n"/>
      <c r="AC1" s="21" t="n"/>
      <c r="AD1" s="21" t="n"/>
      <c r="AE1" s="21" t="n"/>
      <c r="AF1" s="21" t="n"/>
      <c r="AG1" s="21" t="n"/>
      <c r="AH1" s="22" t="inlineStr">
        <is>
          <t>인수 목적·핵심</t>
        </is>
      </c>
      <c r="AI1" s="23" t="n"/>
      <c r="AJ1" s="23" t="n"/>
      <c r="AK1" s="23" t="n"/>
      <c r="AL1" s="23" t="n"/>
      <c r="AM1" s="24" t="inlineStr">
        <is>
          <t>규모</t>
        </is>
      </c>
      <c r="AN1" s="25" t="n"/>
      <c r="AO1" s="25" t="n"/>
      <c r="AP1" s="25" t="n"/>
      <c r="AQ1" s="25" t="n"/>
      <c r="AR1" s="25" t="n"/>
      <c r="AS1" s="26" t="inlineStr">
        <is>
          <t>주가 이벤트</t>
        </is>
      </c>
      <c r="AT1" s="27" t="n"/>
      <c r="AU1" s="27" t="n"/>
      <c r="AV1" s="28" t="inlineStr">
        <is>
          <t>전후 이벤트</t>
        </is>
      </c>
      <c r="AW1" s="29" t="n"/>
      <c r="AX1" s="29" t="n"/>
      <c r="AY1" s="29" t="n"/>
      <c r="AZ1" s="30" t="inlineStr">
        <is>
          <t>성과</t>
        </is>
      </c>
      <c r="BA1" s="31" t="n"/>
      <c r="BB1" s="31" t="n"/>
      <c r="BC1" s="31" t="n"/>
      <c r="BD1" s="31" t="n"/>
      <c r="BE1" s="31" t="n"/>
      <c r="BF1" s="32" t="inlineStr">
        <is>
          <t>수집</t>
        </is>
      </c>
      <c r="BG1" s="33" t="n"/>
    </row>
    <row r="2" ht="30" customHeight="1">
      <c r="A2" s="34" t="inlineStr">
        <is>
          <t>거래</t>
        </is>
      </c>
      <c r="B2" s="34" t="inlineStr">
        <is>
          <t>기업</t>
        </is>
      </c>
      <c r="C2" s="34" t="inlineStr">
        <is>
          <t>날짜</t>
        </is>
      </c>
      <c r="D2" s="34" t="inlineStr">
        <is>
          <t>대상회사</t>
        </is>
      </c>
      <c r="E2" s="34" t="inlineStr">
        <is>
          <t>금액 순위</t>
        </is>
      </c>
      <c r="F2" s="34" t="inlineStr">
        <is>
          <t>상위 50</t>
        </is>
      </c>
      <c r="G2" s="34" t="inlineStr">
        <is>
          <t>사건 묶음</t>
        </is>
      </c>
      <c r="H2" s="34" t="inlineStr">
        <is>
          <t>원자료 분류</t>
        </is>
      </c>
      <c r="I2" s="34" t="inlineStr">
        <is>
          <t>확인 분류</t>
        </is>
      </c>
      <c r="J2" s="34" t="inlineStr">
        <is>
          <t>분류 변경</t>
        </is>
      </c>
      <c r="K2" s="34" t="inlineStr">
        <is>
          <t>손상 구분</t>
        </is>
      </c>
      <c r="L2" s="34" t="inlineStr">
        <is>
          <t>금액 대조</t>
        </is>
      </c>
      <c r="M2" s="34" t="inlineStr">
        <is>
          <t>편입 시점</t>
        </is>
      </c>
      <c r="N2" s="34" t="inlineStr">
        <is>
          <t>분야</t>
        </is>
      </c>
      <c r="O2" s="34" t="inlineStr">
        <is>
          <t>세부 분야</t>
        </is>
      </c>
      <c r="P2" s="34" t="inlineStr">
        <is>
          <t>상태</t>
        </is>
      </c>
      <c r="Q2" s="34" t="inlineStr">
        <is>
          <t>금액 $M</t>
        </is>
      </c>
      <c r="R2" s="34" t="inlineStr">
        <is>
          <t>매수자</t>
        </is>
      </c>
      <c r="S2" s="34" t="inlineStr">
        <is>
          <t>매도자</t>
        </is>
      </c>
      <c r="T2" s="34" t="inlineStr">
        <is>
          <t>설명란</t>
        </is>
      </c>
      <c r="U2" s="34" t="inlineStr">
        <is>
          <t>역할 (10-19)</t>
        </is>
      </c>
      <c r="V2" s="34" t="inlineStr">
        <is>
          <t>지분 (10-19)</t>
        </is>
      </c>
      <c r="W2" s="34" t="inlineStr">
        <is>
          <t>분류 (10-19)</t>
        </is>
      </c>
      <c r="X2" s="34" t="inlineStr">
        <is>
          <t>편입 전 (10-19)</t>
        </is>
      </c>
      <c r="Y2" s="34" t="inlineStr">
        <is>
          <t>금액 의심</t>
        </is>
      </c>
      <c r="Z2" s="34" t="inlineStr">
        <is>
          <t>분류 (확인)</t>
        </is>
      </c>
      <c r="AA2" s="34" t="inlineStr">
        <is>
          <t>편입 시점 (확인)</t>
        </is>
      </c>
      <c r="AB2" s="34" t="inlineStr">
        <is>
          <t>상태 (확인)</t>
        </is>
      </c>
      <c r="AC2" s="34" t="inlineStr">
        <is>
          <t>금액 확인 (현지 통화)</t>
        </is>
      </c>
      <c r="AD2" s="34" t="inlineStr">
        <is>
          <t>금액 확인 ($M)</t>
        </is>
      </c>
      <c r="AE2" s="34" t="inlineStr">
        <is>
          <t>발표일</t>
        </is>
      </c>
      <c r="AF2" s="34" t="inlineStr">
        <is>
          <t>대조 메모</t>
        </is>
      </c>
      <c r="AG2" s="34" t="inlineStr">
        <is>
          <t>특이사항</t>
        </is>
      </c>
      <c r="AH2" s="34" t="inlineStr">
        <is>
          <t>인수 주체</t>
        </is>
      </c>
      <c r="AI2" s="34" t="inlineStr">
        <is>
          <t>발표 당시 목적</t>
        </is>
      </c>
      <c r="AJ2" s="34" t="inlineStr">
        <is>
          <t>인수 주체 주력 사업</t>
        </is>
      </c>
      <c r="AK2" s="34" t="inlineStr">
        <is>
          <t>핵심 여부</t>
        </is>
      </c>
      <c r="AL2" s="34" t="inlineStr">
        <is>
          <t>핵심 판정 근거</t>
        </is>
      </c>
      <c r="AM2" s="34" t="inlineStr">
        <is>
          <t>인수 주체 총자산</t>
        </is>
      </c>
      <c r="AN2" s="34" t="inlineStr">
        <is>
          <t>그룹 정점 총자산</t>
        </is>
      </c>
      <c r="AO2" s="34" t="inlineStr">
        <is>
          <t>총자산 대비</t>
        </is>
      </c>
      <c r="AP2" s="34" t="inlineStr">
        <is>
          <t>자기자본 대비</t>
        </is>
      </c>
      <c r="AQ2" s="34" t="inlineStr">
        <is>
          <t>시가총액</t>
        </is>
      </c>
      <c r="AR2" s="34" t="inlineStr">
        <is>
          <t>규모 기준</t>
        </is>
      </c>
      <c r="AS2" s="34" t="inlineStr">
        <is>
          <t>종목</t>
        </is>
      </c>
      <c r="AT2" s="34" t="inlineStr">
        <is>
          <t>종목 근거</t>
        </is>
      </c>
      <c r="AU2" s="34" t="inlineStr">
        <is>
          <t>처음 알려진 날</t>
        </is>
      </c>
      <c r="AV2" s="34" t="inlineStr">
        <is>
          <t>인수 전 사건</t>
        </is>
      </c>
      <c r="AW2" s="34" t="inlineStr">
        <is>
          <t>인수 후 사건</t>
        </is>
      </c>
      <c r="AX2" s="34" t="inlineStr">
        <is>
          <t>손상</t>
        </is>
      </c>
      <c r="AY2" s="34" t="inlineStr">
        <is>
          <t>손상 구분 근거</t>
        </is>
      </c>
      <c r="AZ2" s="34" t="inlineStr">
        <is>
          <t>매출 (인수 전)</t>
        </is>
      </c>
      <c r="BA2" s="34" t="inlineStr">
        <is>
          <t>매출 (인수 후)</t>
        </is>
      </c>
      <c r="BB2" s="34" t="inlineStr">
        <is>
          <t>영업이익 (인수 전)</t>
        </is>
      </c>
      <c r="BC2" s="34" t="inlineStr">
        <is>
          <t>영업이익 (인수 후)</t>
        </is>
      </c>
      <c r="BD2" s="34" t="inlineStr">
        <is>
          <t>실적 기준</t>
        </is>
      </c>
      <c r="BE2" s="34" t="inlineStr">
        <is>
          <t>어닝콜·IR 언급</t>
        </is>
      </c>
      <c r="BF2" s="34" t="inlineStr">
        <is>
          <t>수집 상태</t>
        </is>
      </c>
      <c r="BG2" s="34" t="inlineStr">
        <is>
          <t>수집 일시</t>
        </is>
      </c>
    </row>
    <row r="3">
      <c r="A3" s="35" t="inlineStr">
        <is>
          <t>deal_id</t>
        </is>
      </c>
      <c r="B3" s="35" t="inlineStr">
        <is>
          <t>firm</t>
        </is>
      </c>
      <c r="C3" s="35" t="inlineStr">
        <is>
          <t>date</t>
        </is>
      </c>
      <c r="D3" s="35" t="inlineStr">
        <is>
          <t>target</t>
        </is>
      </c>
      <c r="E3" s="35" t="inlineStr">
        <is>
          <t>value_rank</t>
        </is>
      </c>
      <c r="F3" s="35" t="inlineStr">
        <is>
          <t>top50</t>
        </is>
      </c>
      <c r="G3" s="35" t="inlineStr">
        <is>
          <t>event_group</t>
        </is>
      </c>
      <c r="H3" s="35" t="inlineStr">
        <is>
          <t>(파생)</t>
        </is>
      </c>
      <c r="I3" s="35" t="inlineStr">
        <is>
          <t>(파생)</t>
        </is>
      </c>
      <c r="J3" s="35" t="inlineStr">
        <is>
          <t>(파생)</t>
        </is>
      </c>
      <c r="K3" s="35" t="inlineStr">
        <is>
          <t>impairment_class</t>
        </is>
      </c>
      <c r="L3" s="35" t="inlineStr">
        <is>
          <t>(파생)</t>
        </is>
      </c>
      <c r="M3" s="35" t="inlineStr">
        <is>
          <t>(파생)</t>
        </is>
      </c>
      <c r="N3" s="35" t="inlineStr">
        <is>
          <t>cat</t>
        </is>
      </c>
      <c r="O3" s="35" t="inlineStr">
        <is>
          <t>subcat</t>
        </is>
      </c>
      <c r="P3" s="35" t="inlineStr">
        <is>
          <t>status</t>
        </is>
      </c>
      <c r="Q3" s="35" t="inlineStr">
        <is>
          <t>value</t>
        </is>
      </c>
      <c r="R3" s="35" t="inlineStr">
        <is>
          <t>buyers</t>
        </is>
      </c>
      <c r="S3" s="35" t="inlineStr">
        <is>
          <t>sellers</t>
        </is>
      </c>
      <c r="T3" s="35" t="inlineStr">
        <is>
          <t>comment</t>
        </is>
      </c>
      <c r="U3" s="35" t="inlineStr">
        <is>
          <t>role</t>
        </is>
      </c>
      <c r="V3" s="35" t="inlineStr">
        <is>
          <t>stake</t>
        </is>
      </c>
      <c r="W3" s="35" t="inlineStr">
        <is>
          <t>subtype</t>
        </is>
      </c>
      <c r="X3" s="35" t="inlineStr">
        <is>
          <t>pre_incorp</t>
        </is>
      </c>
      <c r="Y3" s="35" t="inlineStr">
        <is>
          <t>value_flag</t>
        </is>
      </c>
      <c r="Z3" s="35" t="inlineStr">
        <is>
          <t>subtype_chk</t>
        </is>
      </c>
      <c r="AA3" s="35" t="inlineStr">
        <is>
          <t>pre_incorp_chk</t>
        </is>
      </c>
      <c r="AB3" s="35" t="inlineStr">
        <is>
          <t>status_chk</t>
        </is>
      </c>
      <c r="AC3" s="35" t="inlineStr">
        <is>
          <t>value_chk_local</t>
        </is>
      </c>
      <c r="AD3" s="35" t="inlineStr">
        <is>
          <t>value_chk_usdmm</t>
        </is>
      </c>
      <c r="AE3" s="35" t="inlineStr">
        <is>
          <t>announce_date_chk</t>
        </is>
      </c>
      <c r="AF3" s="35" t="inlineStr">
        <is>
          <t>chk_note</t>
        </is>
      </c>
      <c r="AG3" s="35" t="inlineStr">
        <is>
          <t>notes</t>
        </is>
      </c>
      <c r="AH3" s="35" t="inlineStr">
        <is>
          <t>acquirer_entity</t>
        </is>
      </c>
      <c r="AI3" s="35" t="inlineStr">
        <is>
          <t>purpose_quote</t>
        </is>
      </c>
      <c r="AJ3" s="35" t="inlineStr">
        <is>
          <t>acquirer_core</t>
        </is>
      </c>
      <c r="AK3" s="35" t="inlineStr">
        <is>
          <t>is_core</t>
        </is>
      </c>
      <c r="AL3" s="35" t="inlineStr">
        <is>
          <t>core_basis</t>
        </is>
      </c>
      <c r="AM3" s="35" t="inlineStr">
        <is>
          <t>acq_total_assets</t>
        </is>
      </c>
      <c r="AN3" s="35" t="inlineStr">
        <is>
          <t>apex_total_assets</t>
        </is>
      </c>
      <c r="AO3" s="35" t="inlineStr">
        <is>
          <t>deal_to_assets_pct</t>
        </is>
      </c>
      <c r="AP3" s="35" t="inlineStr">
        <is>
          <t>deal_to_equity_pct</t>
        </is>
      </c>
      <c r="AQ3" s="35" t="inlineStr">
        <is>
          <t>acq_mktcap</t>
        </is>
      </c>
      <c r="AR3" s="35" t="inlineStr">
        <is>
          <t>size_basis</t>
        </is>
      </c>
      <c r="AS3" s="35" t="inlineStr">
        <is>
          <t>event_ticker</t>
        </is>
      </c>
      <c r="AT3" s="35" t="inlineStr">
        <is>
          <t>event_ticker_basis</t>
        </is>
      </c>
      <c r="AU3" s="35" t="inlineStr">
        <is>
          <t>first_filing_date</t>
        </is>
      </c>
      <c r="AV3" s="35" t="inlineStr">
        <is>
          <t>pre_events_summary</t>
        </is>
      </c>
      <c r="AW3" s="35" t="inlineStr">
        <is>
          <t>post_events_summary</t>
        </is>
      </c>
      <c r="AX3" s="35" t="inlineStr">
        <is>
          <t>impairment</t>
        </is>
      </c>
      <c r="AY3" s="35" t="inlineStr">
        <is>
          <t>impairment_class_basis</t>
        </is>
      </c>
      <c r="AZ3" s="35" t="inlineStr">
        <is>
          <t>target_rev_pre</t>
        </is>
      </c>
      <c r="BA3" s="35" t="inlineStr">
        <is>
          <t>target_rev_post</t>
        </is>
      </c>
      <c r="BB3" s="35" t="inlineStr">
        <is>
          <t>target_op_pre</t>
        </is>
      </c>
      <c r="BC3" s="35" t="inlineStr">
        <is>
          <t>target_op_post</t>
        </is>
      </c>
      <c r="BD3" s="35" t="inlineStr">
        <is>
          <t>perf_basis</t>
        </is>
      </c>
      <c r="BE3" s="35" t="inlineStr">
        <is>
          <t>earnings_call_note</t>
        </is>
      </c>
      <c r="BF3" s="35" t="inlineStr">
        <is>
          <t>collect_status</t>
        </is>
      </c>
      <c r="BG3" s="35" t="inlineStr">
        <is>
          <t>collected_on</t>
        </is>
      </c>
    </row>
    <row r="4" ht="72" customHeight="1">
      <c r="A4" s="36" t="inlineStr">
        <is>
          <t>C001</t>
        </is>
      </c>
      <c r="B4" s="36" t="inlineStr">
        <is>
          <t>CJ ENM</t>
        </is>
      </c>
      <c r="C4" s="36" t="inlineStr">
        <is>
          <t>2006-01-09</t>
        </is>
      </c>
      <c r="D4" s="37" t="inlineStr">
        <is>
          <t>CJ Entertainment Inc.</t>
        </is>
      </c>
      <c r="E4" s="36" t="n">
        <v>10</v>
      </c>
      <c r="F4" s="36" t="inlineStr">
        <is>
          <t>True</t>
        </is>
      </c>
      <c r="G4" s="36" t="n"/>
      <c r="H4" s="36" t="inlineStr">
        <is>
          <t>MA②</t>
        </is>
      </c>
      <c r="I4" s="36" t="inlineStr">
        <is>
          <t>MA②</t>
        </is>
      </c>
      <c r="J4" s="36" t="inlineStr">
        <is>
          <t>같음</t>
        </is>
      </c>
      <c r="K4" s="36" t="inlineStr">
        <is>
          <t>해당 없음</t>
        </is>
      </c>
      <c r="L4" s="36" t="inlineStr">
        <is>
          <t>불일치</t>
        </is>
      </c>
      <c r="M4" s="36" t="inlineStr">
        <is>
          <t>편입 전</t>
        </is>
      </c>
      <c r="N4" s="37" t="inlineStr">
        <is>
          <t>Content Production &amp; Investment</t>
        </is>
      </c>
      <c r="O4" s="37" t="inlineStr">
        <is>
          <t>Content Investment / Distribution</t>
        </is>
      </c>
      <c r="P4" s="36" t="inlineStr">
        <is>
          <t>Closed</t>
        </is>
      </c>
      <c r="Q4" s="38" t="n">
        <v>549.08</v>
      </c>
      <c r="R4" s="37" t="inlineStr">
        <is>
          <t>CJ Corporation (KOSE:A001040)</t>
        </is>
      </c>
      <c r="S4" s="37" t="inlineStr">
        <is>
          <t>-</t>
        </is>
      </c>
      <c r="T4" s="37"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U4" s="37" t="inlineStr">
        <is>
          <t>MA-1 그룹이 매수자</t>
        </is>
      </c>
      <c r="V4" s="37" t="inlineStr">
        <is>
          <t>기존 자회사 잔여지분</t>
        </is>
      </c>
      <c r="W4" s="37" t="inlineStr">
        <is>
          <t>MA② 기존 지분 확대</t>
        </is>
      </c>
      <c r="X4" s="37" t="n"/>
      <c r="Y4" s="36" t="inlineStr">
        <is>
          <t>False</t>
        </is>
      </c>
      <c r="Z4" s="37" t="inlineStr">
        <is>
          <t>MA② 기존 지분 확대</t>
        </is>
      </c>
      <c r="AA4" s="37"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합병(C005)된 뒤 2018-07-01 CJ오쇼핑의 CJ E&amp;M 흡수합병으로 현 CJ ENM 법인에 들어옴</t>
        </is>
      </c>
      <c r="AB4" s="37" t="inlineStr">
        <is>
          <t>완료 (2006-04-10 합병기일·분할기일; 2006-04-17 해산등기, 2006-04-20 구 CJ엔터테인먼트 코스닥 상장폐지, 2006-04-25 CJ㈜ 합병신주 상장 예정)</t>
        </is>
      </c>
      <c r="AC4" s="37"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D4" s="37"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E4" s="37" t="inlineStr">
        <is>
          <t>2006-01-09</t>
        </is>
      </c>
      <c r="AF4" s="37"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G4" s="37" t="inlineStr">
        <is>
          <t>C005의 선행 거래: 이 합병으로 신설된 씨제이엔터테인먼트㈜(DART 00576309, 2006-04-10 설립, CJ㈜ 100%)가 2010-11-16 결정된 6사 합병(C005)에서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H4" s="37" t="inlineStr">
        <is>
          <t>CJ㈜ (CJ주식회사, 당시 식품·사료·제약을 직접 영위하던 CJ그룹 지배회사, 유가증권시장 001040; 2007-09 CJ제일제당 인적분할로 순수지주회사 전환)</t>
        </is>
      </c>
      <c r="AI4" s="37"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J4" s="37"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K4" s="37" t="inlineStr">
        <is>
          <t>비핵심</t>
        </is>
      </c>
      <c r="AL4" s="37" t="inlineStr">
        <is>
          <t>인수 주체 CJ㈜의 직접 사업은 식품·제약이고 영화·미디어는 자회사로만 보유했으므로 CJ㈜ 기준으로는 비핵심 영역의 자회사 지분 확대. 다만 CJ그룹은 2000년부터 CJ엔터테인먼트를 통해 영화사업을 해 왔고, 그룹 정점 CJ ENM 기준으로 보면 영화사업은 현 CJ ENM 영화드라마 부문의 전신이라 핵심 영역</t>
        </is>
      </c>
      <c r="AM4" s="37"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N4" s="37"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O4" s="37"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P4" s="37" t="inlineStr">
        <is>
          <t>계산: 26.91 (397,237백만원 ÷ CJ㈜ 별도 자본총계 1,476,097백만원, 2005-12-31). 특수관계인 밖 외부주주 실질 대가 기준 12.84</t>
        </is>
      </c>
      <c r="AQ4" s="37"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R4" s="37"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S4" s="37" t="inlineStr">
        <is>
          <t>KRX:001040</t>
        </is>
      </c>
      <c r="AT4" s="37"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U4" s="37"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V4" s="37"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W4" s="37"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결정(C005);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X4" s="37"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Y4" s="37" t="inlineStr">
        <is>
          <t>지배·종속회사 간 합병으로 영업권이 생기지 않음(CJ㈜ 2006 감사보고서)</t>
        </is>
      </c>
      <c r="AZ4" s="37" t="inlineStr">
        <is>
          <t>2004: 118,986백만원; 2005: 124,364백만원 (구 CJ엔터테인먼트 별도)</t>
        </is>
      </c>
      <c r="BA4" s="37"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BB4" s="37" t="inlineStr">
        <is>
          <t>2004: -2,576백만원; 2005: -3,942백만원 (구 CJ엔터테인먼트 별도; 감사 완료 정정공시 2006-03-09 기준 2004 -2,576,063,521원·2005 -3,942,273,146원. 2006-01-26 최초 잠정공시는 감사 전 수치로 2004 1,045,124,599원·2005 -4,180,994,921원이었음)</t>
        </is>
      </c>
      <c r="BC4" s="37" t="inlineStr">
        <is>
          <t>2006(9개월): -14,148백만원; 2007: -17,149백만원; 최근(독립 법인 마지막 연도) 2010: 8,329,368,008원. CJ E&amp;M 영화부문: 2011 5,834백만원, 2012 9,220백만원, 2017 -9,044백만원; CJ ENM 영화드라마 2024 -26,924,539천원</t>
        </is>
      </c>
      <c r="BD4" s="37"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E4" s="37"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밝힘(C005 참조)</t>
        </is>
      </c>
      <c r="BF4" s="36" t="inlineStr">
        <is>
          <t>부분</t>
        </is>
      </c>
      <c r="BG4" s="36" t="inlineStr">
        <is>
          <t>2026-10-26</t>
        </is>
      </c>
    </row>
    <row r="5" ht="72" customHeight="1">
      <c r="A5" s="36" t="inlineStr">
        <is>
          <t>C002</t>
        </is>
      </c>
      <c r="B5" s="36" t="inlineStr">
        <is>
          <t>CJ ENM</t>
        </is>
      </c>
      <c r="C5" s="36" t="inlineStr">
        <is>
          <t>2006-10-12</t>
        </is>
      </c>
      <c r="D5" s="37" t="inlineStr">
        <is>
          <t>Orion Cinema Network Co., Ltd.</t>
        </is>
      </c>
      <c r="E5" s="36" t="n">
        <v>70</v>
      </c>
      <c r="F5" s="36" t="inlineStr">
        <is>
          <t>False</t>
        </is>
      </c>
      <c r="G5" s="36" t="n"/>
      <c r="H5" s="36" t="inlineStr">
        <is>
          <t>MA②</t>
        </is>
      </c>
      <c r="I5" s="36" t="inlineStr">
        <is>
          <t>MA②</t>
        </is>
      </c>
      <c r="J5" s="36" t="inlineStr">
        <is>
          <t>같음</t>
        </is>
      </c>
      <c r="K5" s="36" t="inlineStr">
        <is>
          <t>식별 불가</t>
        </is>
      </c>
      <c r="L5" s="36" t="inlineStr">
        <is>
          <t>불일치</t>
        </is>
      </c>
      <c r="M5" s="36" t="inlineStr">
        <is>
          <t>편입 후</t>
        </is>
      </c>
      <c r="N5" s="37" t="inlineStr">
        <is>
          <t>Media Platforms</t>
        </is>
      </c>
      <c r="O5" s="37" t="inlineStr">
        <is>
          <t>Broadcasting Channel</t>
        </is>
      </c>
      <c r="P5" s="36" t="inlineStr">
        <is>
          <t>Closed</t>
        </is>
      </c>
      <c r="Q5" s="38" t="n">
        <v>20.89</v>
      </c>
      <c r="R5" s="37" t="inlineStr">
        <is>
          <t>On Media Corp.</t>
        </is>
      </c>
      <c r="S5" s="37" t="inlineStr">
        <is>
          <t>-</t>
        </is>
      </c>
      <c r="T5" s="37" t="inlineStr">
        <is>
          <t>On Media Corp. (KOSE:A045710) acquired an additional stake in Orion Cinema Network Co., Ltd. for KRW 20 billion in cash on October 12, 2006.</t>
        </is>
      </c>
      <c r="U5" s="37" t="inlineStr">
        <is>
          <t>MA-1 그룹이 매수자</t>
        </is>
      </c>
      <c r="V5" s="37" t="inlineStr">
        <is>
          <t>추가지분</t>
        </is>
      </c>
      <c r="W5" s="37" t="inlineStr">
        <is>
          <t>MA② 기존 지분 확대</t>
        </is>
      </c>
      <c r="X5" s="37" t="n"/>
      <c r="Y5" s="36" t="inlineStr">
        <is>
          <t>False</t>
        </is>
      </c>
      <c r="Z5" s="37" t="inlineStr">
        <is>
          <t>MA② 기존 지분 확대</t>
        </is>
      </c>
      <c r="AA5" s="37"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C004)임</t>
        </is>
      </c>
      <c r="AB5" s="37" t="inlineStr">
        <is>
          <t>완료 (2006-11-14 주금 납입; 이사회 결의 2006-10-12, 실권주 인수로 취득 규모 확대 정정 2006-11-14)</t>
        </is>
      </c>
      <c r="AC5" s="37"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D5" s="37"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E5" s="37" t="inlineStr">
        <is>
          <t>2006-10-12</t>
        </is>
      </c>
      <c r="AF5" s="37"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G5" s="37" t="inlineStr">
        <is>
          <t>온미디어 계보 묶음(CJ-B)의 첫 거래로 CJ 편입 4년 전 오리온그룹 시절 거래. 대상 OCN(㈜오리온시네마네트워크)은 2013-12-01 CJ E&amp;M에 흡수합병(C012 — 잔여 9.73%를 가진 ㈜중앙일보사 몫을 합병신주로 정리)되므로 C002→C012가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H5" s="37"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I5" s="37" t="inlineStr">
        <is>
          <t>"자회사의 운영자금 조달을 위한 유상증자참여" (타법인주식및출자증권취득결정 취득목적) / 자금조달의 목적: 운영자금 23,957,220,000원 (자회사 OCN 유상증자결정, 자회사의 주요경영사항)</t>
        </is>
      </c>
      <c r="AJ5" s="37"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K5" s="37" t="inlineStr">
        <is>
          <t>핵심</t>
        </is>
      </c>
      <c r="AL5" s="37" t="inlineStr">
        <is>
          <t>OCN은 영화채널 OCN·Super Action·Catch On·On Style 등 6개 채널을 운영하는 온미디어의 최대 자회사(2005 매출 100,340백만원)로 인수 주체의 주력인 케이블 PP 사업 그 자체. 그룹 정점(현 CJ ENM, 미디어플랫폼 부문의 TV채널 사업) 기준으로도 OCN은 지금도 운영 중인 핵심 채널이라 '핵심'</t>
        </is>
      </c>
      <c r="AM5" s="37" t="inlineStr">
        <is>
          <t>298,355,727,088원 (온미디어 별도, 2005-12-31; 타법인주식취득결정 '최근 사업연도말 자산총액')</t>
        </is>
      </c>
      <c r="AN5" s="37"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O5" s="37" t="inlineStr">
        <is>
          <t>8.03</t>
        </is>
      </c>
      <c r="AP5" s="37" t="inlineStr">
        <is>
          <t>8.36</t>
        </is>
      </c>
      <c r="AQ5" s="37"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R5" s="37"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S5" s="37" t="inlineStr">
        <is>
          <t>KRX:045710</t>
        </is>
      </c>
      <c r="AT5" s="37"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U5" s="37" t="inlineStr">
        <is>
          <t>2006-10-12: DART 온미디어 '유상증자결정(자회사의 주요경영사항)'·'타법인주식및출자증권취득결정' 동시 공시. 사전 보도나 조회공시는 찾지 못함(온미디어 2006-07~10 공시 목록 확인)</t>
        </is>
      </c>
      <c r="AV5" s="37"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W5" s="37"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취득(C004)으로 OCN이 CJ 계열 편입; 2010-09-15: 온미디어 지분이 CJ오쇼핑 인적분할 신설 오미디어홀딩스로 이전; 2011-03-01: 온미디어가 CJ E&amp;M에 흡수합병돼 OCN 지분 90.27%를 CJ E&amp;M이 승계(C009); 2011~2012: OCN 매출 222,297→242,856백만원·영업이익 30,929→33,657백만원; 2013-12-01: CJ E&amp;M이 OCN을 흡수합병(합병비율 1:0.6485944, 중앙일보 9.73%에 CJ E&amp;M 주식 교부, C012) — 법인 소멸, 채널 OCN은 CJ E&amp;M 방송부문으로; 2018-07-01: CJ오쇼핑이 CJ E&amp;M을 흡수합병해 CJ ENM 출범, OCN 채널은 CJ ENM 미디어플랫폼 부문이 운영</t>
        </is>
      </c>
      <c r="AX5" s="37"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Y5" s="37" t="inlineStr">
        <is>
          <t>2009~2010 손상 기재 없음, 이후 OCN 관련 영업권이 방송사업부문 현금창출단위에 묶여 개별 손상을 알 수 없음</t>
        </is>
      </c>
      <c r="AZ5" s="37" t="inlineStr">
        <is>
          <t>2004: 75,042,524,947원; 2005: 100,340,749,421원</t>
        </is>
      </c>
      <c r="BA5" s="37"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BB5" s="37" t="inlineStr">
        <is>
          <t>2004: 12,471,195,779원; 2005: 24,451,561,884원</t>
        </is>
      </c>
      <c r="BC5" s="37"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BD5" s="37"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E5" s="37"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F5" s="36" t="inlineStr">
        <is>
          <t>완료</t>
        </is>
      </c>
      <c r="BG5" s="36" t="inlineStr">
        <is>
          <t>2026-10-26</t>
        </is>
      </c>
    </row>
    <row r="6" ht="72" customHeight="1">
      <c r="A6" s="36" t="inlineStr">
        <is>
          <t>C003</t>
        </is>
      </c>
      <c r="B6" s="36" t="inlineStr">
        <is>
          <t>CJ ENM</t>
        </is>
      </c>
      <c r="C6" s="36" t="inlineStr">
        <is>
          <t>2007-06-05</t>
        </is>
      </c>
      <c r="D6" s="37" t="inlineStr">
        <is>
          <t>CJ Music Co., Ltd.</t>
        </is>
      </c>
      <c r="E6" s="36" t="n">
        <v>15</v>
      </c>
      <c r="F6" s="36" t="inlineStr">
        <is>
          <t>True</t>
        </is>
      </c>
      <c r="G6" s="36" t="n"/>
      <c r="H6" s="36" t="inlineStr">
        <is>
          <t>MA④</t>
        </is>
      </c>
      <c r="I6" s="36" t="inlineStr">
        <is>
          <t>MA④</t>
        </is>
      </c>
      <c r="J6" s="36" t="inlineStr">
        <is>
          <t>같음</t>
        </is>
      </c>
      <c r="K6" s="36" t="inlineStr">
        <is>
          <t>해당 없음</t>
        </is>
      </c>
      <c r="L6" s="36" t="inlineStr">
        <is>
          <t>불일치</t>
        </is>
      </c>
      <c r="M6" s="36" t="inlineStr">
        <is>
          <t>편입 후</t>
        </is>
      </c>
      <c r="N6" s="37" t="inlineStr">
        <is>
          <t>Music &amp; Fan Entertainment</t>
        </is>
      </c>
      <c r="O6" s="37" t="inlineStr">
        <is>
          <t>Music / Artist Management</t>
        </is>
      </c>
      <c r="P6" s="36" t="inlineStr">
        <is>
          <t>Closed</t>
        </is>
      </c>
      <c r="Q6" s="38" t="n">
        <v>284.43</v>
      </c>
      <c r="R6" s="37" t="inlineStr">
        <is>
          <t>M-net Media Corp</t>
        </is>
      </c>
      <c r="S6" s="37" t="inlineStr">
        <is>
          <t>CJ Corporation (KOSE:A001040)</t>
        </is>
      </c>
      <c r="T6" s="37"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U6" s="37" t="inlineStr">
        <is>
          <t>MA-2 그룹 내부 재편</t>
        </is>
      </c>
      <c r="V6" s="37" t="n"/>
      <c r="W6" s="37" t="inlineStr">
        <is>
          <t>MA④ 그룹 내부 재편</t>
        </is>
      </c>
      <c r="X6" s="37" t="n"/>
      <c r="Y6" s="36" t="inlineStr">
        <is>
          <t>False</t>
        </is>
      </c>
      <c r="Z6" s="37" t="inlineStr">
        <is>
          <t>MA④ 그룹 내부 재편</t>
        </is>
      </c>
      <c r="AA6" s="37" t="inlineStr">
        <is>
          <t>편입 후 (CJ ENM 전신 계보: 엠넷미디어, 2011 CJ ENM 계보로 합병 — 엠넷미디어는 2011-03-01 오미디어홀딩스(CJ E&amp;M)에 흡수합병(C008)되고 CJ E&amp;M은 2018-07-01 CJ오쇼핑에 합병돼 현 CJ ENM이 됨). 참고: 거래 당시 엠넷미디어는 CJ㈜(20.40%, CJ미디어 포함 26.84%)가 최대주주인 CJ그룹 계열사로, 현 CJ ENM 법인(당시 CJ홈쇼핑)의 종속회사는 아니었음</t>
        </is>
      </c>
      <c r="AB6" s="37" t="inlineStr">
        <is>
          <t>완료 (2007-05-31 합병기일; 2007-06-04 합병등기, 2007-06-05 합병종료보고서 제출 — 원자료 date 2007-06-05는 종료보고서 날짜)</t>
        </is>
      </c>
      <c r="AC6" s="37"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D6" s="37"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E6" s="37" t="inlineStr">
        <is>
          <t>2007-02-05</t>
        </is>
      </c>
      <c r="AF6" s="37"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G6" s="37" t="inlineStr">
        <is>
          <t>C008의 선행 거래: 이 합병으로 씨제이뮤직의 음반·음원 사업과 Mnet 음악채널 사업이 엠넷미디어로 들어갔고, 엠넷미디어는 2010-11-16 결정된 CJ E&amp;M 6사 합병에서 소멸(C008).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H6" s="37" t="inlineStr">
        <is>
          <t>엠넷미디어㈜ (영문 M-net Media Corp., 코스닥 056200; CJ㈜ 20.40%·CJ미디어 6.44%가 최대주주인 CJ그룹 계열사, 옛 ㈜메디오피아테크날리지)</t>
        </is>
      </c>
      <c r="AI6" s="37" t="inlineStr">
        <is>
          <t>"음반,방송 시장에서의 경쟁력 제고와 경영효율성 증대를 통하여 시너지 효과를 극대화하고 주주가치 극대화를 추구하고자 합니다" (회사합병결정 공시 합병목적·합병신고서 합병의 목적)</t>
        </is>
      </c>
      <c r="AJ6" s="37"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K6" s="37" t="inlineStr">
        <is>
          <t>핵심</t>
        </is>
      </c>
      <c r="AL6" s="37" t="inlineStr">
        <is>
          <t>씨제이뮤직의 주력은 음반·음원(2006년 매출 16,922,980,862원, 66%)으로 엠넷미디어의 음반·음원·온라인 음악 사업과 같은 영역. 함께 들어온 Mnet 음악채널(방송사업 8,705,728,248원, 34%)은 음악 콘텐츠 유통 경로로 인접 영역. 그룹 정점 CJ ENM 기준으로도 음악·음악채널(Mnet)은 현 음악사업 부문의 전신이라 핵심</t>
        </is>
      </c>
      <c r="AM6" s="37" t="inlineStr">
        <is>
          <t>139,878,437천원 (엠넷미디어 별도, 2006-12-31; 2007 합병신고서 요약재무정보 제13기). 참고: 합병종료보고서의 2007-03-31 기준 134,993,665,460원</t>
        </is>
      </c>
      <c r="AN6" s="37"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O6" s="37" t="inlineStr">
        <is>
          <t>계산: 90.55 (126,664백만원 ÷ 엠넷미디어 총자산 139,878백만원, 2006-12-31). CJ㈜ 연결 총자산 대비 1.76. 합병 공시에 총자산대비 항목 없음</t>
        </is>
      </c>
      <c r="AP6" s="37" t="inlineStr">
        <is>
          <t>계산: 105.74 (126,664백만원 ÷ 엠넷미디어 자본총계 119,783백만원, 2006-12-31)</t>
        </is>
      </c>
      <c r="AQ6" s="37"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R6" s="37"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S6" s="37" t="inlineStr">
        <is>
          <t>KRX:056200</t>
        </is>
      </c>
      <c r="AT6" s="37"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U6" s="37"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V6" s="37"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W6" s="37"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결정(C008);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X6" s="37"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Y6" s="37" t="inlineStr">
        <is>
          <t>동일지배 합병·그룹 내 이전으로 새 영업권·투자주식 평가가 생기지 않음</t>
        </is>
      </c>
      <c r="AZ6" s="37" t="inlineStr">
        <is>
          <t>2005: 1,973,050천원; 2006: 25,628,709천원 (씨제이뮤직 별도; 2006년은 음악사업 16,922,981천원 + 2006-09 양수한 Mnet 채널 방송사업 8,705,728천원)</t>
        </is>
      </c>
      <c r="BA6" s="37"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BB6" s="37" t="inlineStr">
        <is>
          <t>2005: -2,194,875천원; 2006: 2,512,586천원 (씨제이뮤직 별도)</t>
        </is>
      </c>
      <c r="BC6" s="37" t="inlineStr">
        <is>
          <t>2007: -18,270,619천원; 2008: -3,109,256천원 (엠넷미디어 별도); 최근(독립 법인 마지막 연도) 2010: 1,577,740,895원. CJ E&amp;M 음악·공연 부문 2011 -847백만원, 2017 음악부문 11,778백만원; CJ ENM 음악사업 2024 30,882,579천원</t>
        </is>
      </c>
      <c r="BD6" s="37"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E6" s="37"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F6" s="36" t="inlineStr">
        <is>
          <t>완료</t>
        </is>
      </c>
      <c r="BG6" s="36" t="inlineStr">
        <is>
          <t>2026-10-26</t>
        </is>
      </c>
    </row>
    <row r="7" ht="72" customHeight="1">
      <c r="A7" s="36" t="inlineStr">
        <is>
          <t>C004</t>
        </is>
      </c>
      <c r="B7" s="36" t="inlineStr">
        <is>
          <t>CJ ENM</t>
        </is>
      </c>
      <c r="C7" s="36" t="inlineStr">
        <is>
          <t>2009-12-24</t>
        </is>
      </c>
      <c r="D7" s="37" t="inlineStr">
        <is>
          <t>On Media Corp.</t>
        </is>
      </c>
      <c r="E7" s="36" t="n">
        <v>11</v>
      </c>
      <c r="F7" s="36" t="inlineStr">
        <is>
          <t>True</t>
        </is>
      </c>
      <c r="G7" s="36" t="n"/>
      <c r="H7" s="36" t="inlineStr">
        <is>
          <t>MA①</t>
        </is>
      </c>
      <c r="I7" s="36" t="inlineStr">
        <is>
          <t>MA①</t>
        </is>
      </c>
      <c r="J7" s="36" t="inlineStr">
        <is>
          <t>같음</t>
        </is>
      </c>
      <c r="K7" s="36" t="inlineStr">
        <is>
          <t>식별 불가</t>
        </is>
      </c>
      <c r="L7" s="36" t="inlineStr">
        <is>
          <t>불일치</t>
        </is>
      </c>
      <c r="M7" s="36" t="inlineStr">
        <is>
          <t>편입 후</t>
        </is>
      </c>
      <c r="N7" s="37" t="inlineStr">
        <is>
          <t>Media Platforms</t>
        </is>
      </c>
      <c r="O7" s="37" t="inlineStr">
        <is>
          <t>Broadcasting Channel</t>
        </is>
      </c>
      <c r="P7" s="36" t="inlineStr">
        <is>
          <t>Effective</t>
        </is>
      </c>
      <c r="Q7" s="38" t="n">
        <v>435.77</v>
      </c>
      <c r="R7" s="37" t="inlineStr">
        <is>
          <t>CJ ENM CO., Ltd. (KOSDAQ:A035760)</t>
        </is>
      </c>
      <c r="S7" s="37" t="inlineStr">
        <is>
          <t>ORION Holdings Corp. (KOSE:A001800)</t>
        </is>
      </c>
      <c r="T7" s="37"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U7" s="37" t="inlineStr">
        <is>
          <t>MA-1 그룹이 매수자</t>
        </is>
      </c>
      <c r="V7" s="37" t="inlineStr">
        <is>
          <t>과반 인수(≥50%)</t>
        </is>
      </c>
      <c r="W7" s="37" t="inlineStr">
        <is>
          <t>MA① 경영권 인수</t>
        </is>
      </c>
      <c r="X7" s="37" t="n"/>
      <c r="Y7" s="36" t="inlineStr">
        <is>
          <t>False</t>
        </is>
      </c>
      <c r="Z7" s="37" t="inlineStr">
        <is>
          <t>MA① 경영권 인수</t>
        </is>
      </c>
      <c r="AA7" s="37"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AB7" s="37" t="inlineStr">
        <is>
          <t>완료 (2010-06-30; 공정위 기업결합 승인통보 2010-05-28, 오리온 및 특수관계인 40.18% 대금지급·주식양수 2010-06-08, 외국계 3개 펀드 14.99% 대금지급 2010-06-30 — 합병등종료보고서의 자산양수도 완료일 2010-06-30)</t>
        </is>
      </c>
      <c r="AC7" s="37"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D7" s="37"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E7" s="37" t="inlineStr">
        <is>
          <t>2009-12-24</t>
        </is>
      </c>
      <c r="AF7" s="37"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G7" s="37" t="inlineStr">
        <is>
          <t>온미디어 계보(CJ-B)의 중심 거래. 선행: C002(2006, 오리온 시절 OCN 증자). 후행: C009(2010-11 결정·2011-03-01 오미디어홀딩스=CJ E&amp;M이 온미디어를 흡수합병하며 잔여 지분 정리 — 같은 날 C005~C008 CJ E&amp;M 출범 합병과 한 건), C010(2010-12 온게임넷 7%), C011·C012(2013-12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H7" s="37" t="inlineStr">
        <is>
          <t>㈜씨제이오쇼핑 (CJ O Shopping, 코스닥 035760; 현 CJ ENM 법인. 최대주주 CJ㈜ 39.96%(2010-06). 당시 TV홈쇼핑·카탈로그·인터넷몰 사업자이자 MSO ㈜씨제이헬로비전의 모회사)</t>
        </is>
      </c>
      <c r="AI7" s="37"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J7" s="37"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K7" s="37" t="inlineStr">
        <is>
          <t>인접</t>
        </is>
      </c>
      <c r="AL7" s="37" t="inlineStr">
        <is>
          <t>CJ오쇼핑은 홈쇼핑 채널을 공급하는 PP이자 SO(CJ헬로비전)를 가진 유통·플랫폼 회사로, 일반 PP 콘텐츠(MPP 채널)는 같은 유료방송 가치사슬의 다른 단계 — 공시도 '컨버전스'·'MSP(MSP+MPP) 사업모델'(원문 표기 그대로; MSO+MPP의 오기로 보임)과 SO 가입자 320만 확보를 내세움. 온미디어의 SO 4곳(56만 가입자)은 CJ헬로비전과 같은 사업이지만 매출 비중이 작음. 인수 직후 지분이 미디어 전문 법인(오미디어홀딩스→CJ E&amp;M)으로 넘어갔고, 현 CJ ENM(미디어플랫폼·영화드라마·음악·커머스) 기준으로는 TV채널 사업의 핵심 축이 됨</t>
        </is>
      </c>
      <c r="AM7" s="37" t="inlineStr">
        <is>
          <t>969,862,669,601원 (CJ오쇼핑 별도, 2008-12-31; 주요사항보고서·타법인주식취득결정 '최근 사업연도말 자산총액')</t>
        </is>
      </c>
      <c r="AN7" s="37" t="inlineStr">
        <is>
          <t>acq_total_assets와 같음 (인수 주체 CJ오쇼핑이 상장 지배회사 자신). 참고: CJ오쇼핑 연결 총자산 1,669,955,092천원 (2008-12-31, 2009 사업보고서 요약연결재무정보 제15기); 거래금액/연결총자산 26.0%(계산)</t>
        </is>
      </c>
      <c r="AO7" s="37" t="inlineStr">
        <is>
          <t>44.80</t>
        </is>
      </c>
      <c r="AP7" s="37" t="inlineStr">
        <is>
          <t>86.97</t>
        </is>
      </c>
      <c r="AQ7" s="37"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R7" s="37"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S7" s="37" t="inlineStr">
        <is>
          <t>KRX:035760</t>
        </is>
      </c>
      <c r="AT7" s="37"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U7" s="37"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V7" s="37"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W7" s="37"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결정(C009);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흡수합병(C011·C012); 2018-07-01: CJ오쇼핑이 CJ E&amp;M 흡수합병, CJ ENM 출범; 2025: CJ ENM 미디어플랫폼 부문 매출 1조 3,416억원·영업이익 13억원</t>
        </is>
      </c>
      <c r="AX7" s="37"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Y7" s="37" t="inlineStr">
        <is>
          <t>2010 영업권 상각만 있고 손상 없음, 이후 방송·미디어플랫폼 현금창출단위에 묶여 온미디어 몫을 알 수 없음</t>
        </is>
      </c>
      <c r="AZ7" s="37" t="inlineStr">
        <is>
          <t>2008: 연결 312,917백만원 (별도 75,837백만원); 2009: 연결 281,091백만원 (별도 67,746백만원)</t>
        </is>
      </c>
      <c r="BA7" s="37"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BB7" s="37" t="inlineStr">
        <is>
          <t>2008: 연결 22,182백만원 (별도 9,346백만원); 2009: 연결 24,002백만원 (별도 18,685백만원)</t>
        </is>
      </c>
      <c r="BC7" s="37" t="inlineStr">
        <is>
          <t>2010: 온미디어 연결 21,799,200,936원 (별도 15,701,866,969원); 2011: CJ E&amp;M 방송부문 47,394백만원; 2012: 44,554백만원; 최근 2025: CJ ENM 미디어플랫폼 부문 1,332백만원(1,332,256천원). 참고: 전망 2011 703억·2012 765억원</t>
        </is>
      </c>
      <c r="BD7" s="37"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E7" s="37"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F7" s="36" t="inlineStr">
        <is>
          <t>완료</t>
        </is>
      </c>
      <c r="BG7" s="36" t="inlineStr">
        <is>
          <t>2026-10-26</t>
        </is>
      </c>
    </row>
    <row r="8" ht="72" customHeight="1">
      <c r="A8" s="36" t="inlineStr">
        <is>
          <t>C005</t>
        </is>
      </c>
      <c r="B8" s="36" t="inlineStr">
        <is>
          <t>CJ ENM</t>
        </is>
      </c>
      <c r="C8" s="36" t="inlineStr">
        <is>
          <t>2010-11-16</t>
        </is>
      </c>
      <c r="D8" s="37" t="inlineStr">
        <is>
          <t>CJ Entertainment Inc.</t>
        </is>
      </c>
      <c r="E8" s="36" t="n">
        <v>29</v>
      </c>
      <c r="F8" s="36" t="inlineStr">
        <is>
          <t>True</t>
        </is>
      </c>
      <c r="G8" s="36" t="inlineStr">
        <is>
          <t>C005</t>
        </is>
      </c>
      <c r="H8" s="36" t="inlineStr">
        <is>
          <t>MA④</t>
        </is>
      </c>
      <c r="I8" s="36" t="inlineStr">
        <is>
          <t>MA④</t>
        </is>
      </c>
      <c r="J8" s="36" t="inlineStr">
        <is>
          <t>같음</t>
        </is>
      </c>
      <c r="K8" s="36" t="inlineStr">
        <is>
          <t>해당 없음</t>
        </is>
      </c>
      <c r="L8" s="36" t="inlineStr">
        <is>
          <t>불일치</t>
        </is>
      </c>
      <c r="M8" s="36" t="inlineStr">
        <is>
          <t>편입 후</t>
        </is>
      </c>
      <c r="N8" s="37" t="inlineStr">
        <is>
          <t>Content Production &amp; Investment</t>
        </is>
      </c>
      <c r="O8" s="37" t="inlineStr">
        <is>
          <t>Content Investment / Distribution</t>
        </is>
      </c>
      <c r="P8" s="36" t="inlineStr">
        <is>
          <t>Closed</t>
        </is>
      </c>
      <c r="Q8" s="38" t="n">
        <v>110.18</v>
      </c>
      <c r="R8" s="37" t="inlineStr">
        <is>
          <t>CJ E&amp;M Corporation</t>
        </is>
      </c>
      <c r="S8" s="37" t="inlineStr">
        <is>
          <t>CJ Corporation (KOSE:A001040)</t>
        </is>
      </c>
      <c r="T8" s="37"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U8" s="37" t="inlineStr">
        <is>
          <t>MA-2 그룹 내부 재편</t>
        </is>
      </c>
      <c r="V8" s="37" t="n"/>
      <c r="W8" s="37" t="inlineStr">
        <is>
          <t>MA④ 그룹 내부 재편</t>
        </is>
      </c>
      <c r="X8" s="37" t="n"/>
      <c r="Y8" s="36" t="inlineStr">
        <is>
          <t>False</t>
        </is>
      </c>
      <c r="Z8" s="37" t="inlineStr">
        <is>
          <t>MA④ 그룹 내부 재편</t>
        </is>
      </c>
      <c r="AA8" s="37"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AB8" s="37" t="inlineStr">
        <is>
          <t>완료 (2011-03-01 합병기일; 2011-03-03 합병·해산등기, 합병신주 32,971,307주 2011-03-21 교부·2011-03-22 상장 예정 — 증권발행실적보고서)</t>
        </is>
      </c>
      <c r="AC8" s="37"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D8" s="37" t="inlineStr">
        <is>
          <t>원자료와 불일치: 102,591백만원 = 90.1백만 달러 (Yahoo Finance KRW=X 2010-11-16 종가 1,138.10원/달러, 계산). 원자료 110.18은 같은 환율로 약 1,254억원으로, 원자료 자체 설명란('KRW 100 billion')과도 맞지 않음</t>
        </is>
      </c>
      <c r="AE8" s="37" t="inlineStr">
        <is>
          <t>2010-11-16</t>
        </is>
      </c>
      <c r="AF8" s="37"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C006(CJ인터넷)·C007(CJ미디어)·C008(엠넷미디어)·C009(온미디어, 다른 묶음)와 한 합병 계약의 대상회사별 행 — 이중 집계 아님, 합산 시 합병신주 총 32,971,307주</t>
        </is>
      </c>
      <c r="AG8" s="37" t="inlineStr">
        <is>
          <t>C001의 후속 거래: 대상 씨제이엔터테인먼트㈜(DART 00576309)는 2006-04-10 구 CJ엔터테인먼트(현 CJ EH, CJ㈜에 흡수)에서 물적분할로 신설된 영화 배급·투자·제작 법인(C001).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H8" s="37"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8" s="37"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8" s="37"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8" s="37" t="inlineStr">
        <is>
          <t>인접</t>
        </is>
      </c>
      <c r="AL8" s="37" t="inlineStr">
        <is>
          <t>인수 주체(실질 사업은 자회사 온미디어의 케이블 영화·애니메이션 채널 OCN·투니버스 등)에게 영화 투자·배급은 같은 콘텐츠 가치사슬의 상류(영화 판권이 영화채널에 공급됨)라 인접 영역. 합병 공시도 OSMU를 첫 시너지로 꼽음. 그룹 정점 CJ ENM 기준으로는 영화가 현 영화드라마 부문의 전신이라 핵심</t>
        </is>
      </c>
      <c r="AM8" s="37"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8" s="37"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8" s="37" t="inlineStr">
        <is>
          <t>계산: 21.51 (102,591백만원 ÷ 오미디어홀딩스 별도 총자산 477,015백만원, 2010-09-30). 합병 6사 단순합산 총자산(1,691,841백만원) 대비 6.06. 공시에 비율 항목 없음</t>
        </is>
      </c>
      <c r="AP8" s="37" t="inlineStr">
        <is>
          <t>계산: 33.97 (102,591백만원 ÷ 오미디어홀딩스 별도 자본총계 302,024백만원, 2010-09-30)</t>
        </is>
      </c>
      <c r="AQ8" s="37"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8" s="37"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8" s="37" t="inlineStr">
        <is>
          <t>KRX:130960</t>
        </is>
      </c>
      <c r="AT8" s="37"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U8" s="37"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8" s="37" t="inlineStr">
        <is>
          <t>2000-04: 구 씨제이엔터테인먼트㈜가 ㈜제일제당 영화사업부를 영업양수(2010 합병 증권신고서 연혁표); 2006-04: 구 CJ엔터테인먼트에서 물적분할로 설립(CJ㈜ 100%, C001);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W8" s="37"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X8" s="37"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Y8" s="37" t="inlineStr">
        <is>
          <t>동일지배 합병·그룹 내 이전으로 새 영업권·투자주식 평가가 생기지 않음</t>
        </is>
      </c>
      <c r="AZ8" s="37" t="inlineStr">
        <is>
          <t>2009: 166,147,408,998원; 2010: 163,080,002,913원 (씨제이엔터테인먼트 별도)</t>
        </is>
      </c>
      <c r="BA8" s="37"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BB8" s="37" t="inlineStr">
        <is>
          <t>2009: 9,721,771,839원; 2010: 8,329,368,008원 (씨제이엔터테인먼트 별도)</t>
        </is>
      </c>
      <c r="BC8" s="37" t="inlineStr">
        <is>
          <t>2011: 5,834백만원; 2012: 9,220백만원 (CJ E&amp;M 영화부문); 최근: 2017 -9,044백만원, CJ ENM 영화드라마 2024 -26,924,539천원</t>
        </is>
      </c>
      <c r="BD8" s="37"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E8" s="37"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F8" s="36" t="inlineStr">
        <is>
          <t>완료</t>
        </is>
      </c>
      <c r="BG8" s="36" t="inlineStr">
        <is>
          <t>2026-10-26</t>
        </is>
      </c>
    </row>
    <row r="9" ht="72" customHeight="1">
      <c r="A9" s="36" t="inlineStr">
        <is>
          <t>C006</t>
        </is>
      </c>
      <c r="B9" s="36" t="inlineStr">
        <is>
          <t>CJ ENM</t>
        </is>
      </c>
      <c r="C9" s="36" t="inlineStr">
        <is>
          <t>2010-11-16</t>
        </is>
      </c>
      <c r="D9" s="37" t="inlineStr">
        <is>
          <t>CJ Internet Corp.</t>
        </is>
      </c>
      <c r="E9" s="36" t="n">
        <v>14</v>
      </c>
      <c r="F9" s="36" t="inlineStr">
        <is>
          <t>True</t>
        </is>
      </c>
      <c r="G9" s="36" t="inlineStr">
        <is>
          <t>C005</t>
        </is>
      </c>
      <c r="H9" s="36" t="inlineStr">
        <is>
          <t>MA④</t>
        </is>
      </c>
      <c r="I9" s="36" t="inlineStr">
        <is>
          <t>MA④</t>
        </is>
      </c>
      <c r="J9" s="36" t="inlineStr">
        <is>
          <t>같음</t>
        </is>
      </c>
      <c r="K9" s="36" t="inlineStr">
        <is>
          <t>해당 없음</t>
        </is>
      </c>
      <c r="L9" s="36" t="inlineStr">
        <is>
          <t>일치</t>
        </is>
      </c>
      <c r="M9" s="36" t="inlineStr">
        <is>
          <t>편입 후</t>
        </is>
      </c>
      <c r="N9" s="37" t="inlineStr">
        <is>
          <t>Gaming &amp; Sport</t>
        </is>
      </c>
      <c r="O9" s="37" t="inlineStr">
        <is>
          <t>Game Development / Operating</t>
        </is>
      </c>
      <c r="P9" s="36" t="inlineStr">
        <is>
          <t>Closed</t>
        </is>
      </c>
      <c r="Q9" s="38" t="n">
        <v>293.91</v>
      </c>
      <c r="R9" s="37" t="inlineStr">
        <is>
          <t>CJ E&amp;M Corporation</t>
        </is>
      </c>
      <c r="S9" s="37" t="inlineStr">
        <is>
          <t>CJ Corporation (KOSE:A001040)</t>
        </is>
      </c>
      <c r="T9" s="37"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U9" s="37" t="inlineStr">
        <is>
          <t>MA-2 그룹 내부 재편</t>
        </is>
      </c>
      <c r="V9" s="37" t="n"/>
      <c r="W9" s="37" t="inlineStr">
        <is>
          <t>MA④ 그룹 내부 재편</t>
        </is>
      </c>
      <c r="X9" s="37" t="n"/>
      <c r="Y9" s="36" t="inlineStr">
        <is>
          <t>False</t>
        </is>
      </c>
      <c r="Z9" s="37" t="inlineStr">
        <is>
          <t>MA④ 그룹 내부 재편</t>
        </is>
      </c>
      <c r="AA9" s="37"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AB9" s="37" t="inlineStr">
        <is>
          <t>완료 (2011-03-01 합병기일; 2011-03-03 합병·해산등기, 합병신주 32,971,307주 2011-03-21 교부·2011-03-22 상장 예정 — 증권발행실적보고서)</t>
        </is>
      </c>
      <c r="AC9" s="37"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D9" s="37" t="inlineStr">
        <is>
          <t>원자료와 일치 (293.91; 공시 기준 316,892백만원 = 278.4백만 달러, Yahoo Finance KRW=X 2010-11-16 종가 1,138.10원/달러, 차이 5.3%). 외부주주 몫만 보면 199,692백만원 = 175.5백만 달러</t>
        </is>
      </c>
      <c r="AE9" s="37" t="inlineStr">
        <is>
          <t>2010-11-16</t>
        </is>
      </c>
      <c r="AF9" s="37"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C005·C007·C008·C009와 한 합병 계약의 대상회사별 행</t>
        </is>
      </c>
      <c r="AG9" s="37"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보유(C001).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H9" s="37"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9" s="37"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9" s="37"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9" s="37" t="inlineStr">
        <is>
          <t>비핵심</t>
        </is>
      </c>
      <c r="AL9" s="37" t="inlineStr">
        <is>
          <t>인수 주체의 실질 사업(온미디어 케이블 PP)과 온라인 게임 포털·퍼블리싱은 다른 영역. 온미디어가 게임채널 온게임넷을 운영해 고객군이 일부 겹치지만 사업은 별개라 비핵심으로 판단. 그룹 정점 CJ ENM 기준으로도 게임은 2014년 분리돼 현재 사업 부문에 없는 비핵심 영역(지분법 투자로만 남음)</t>
        </is>
      </c>
      <c r="AM9" s="37"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9" s="37"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9" s="37" t="inlineStr">
        <is>
          <t>계산: 66.43 (316,892백만원 ÷ 오미디어홀딩스 별도 총자산 477,015백만원, 2010-09-30). 합병 6사 단순합산 총자산(1,691,841백만원) 대비 18.73. 공시에 비율 항목 없음</t>
        </is>
      </c>
      <c r="AP9" s="37" t="inlineStr">
        <is>
          <t>계산: 104.92 (316,892백만원 ÷ 오미디어홀딩스 별도 자본총계 302,024백만원, 2010-09-30)</t>
        </is>
      </c>
      <c r="AQ9" s="37"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9" s="37"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9" s="37" t="inlineStr">
        <is>
          <t>KRX:130960</t>
        </is>
      </c>
      <c r="AT9" s="37"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U9" s="37"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9" s="37"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W9" s="37"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X9" s="37"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Y9" s="37" t="inlineStr">
        <is>
          <t>동일지배 합병·그룹 내 이전으로 새 영업권·투자주식 평가가 생기지 않음</t>
        </is>
      </c>
      <c r="AZ9" s="37" t="inlineStr">
        <is>
          <t>2009: 220,575,264,120원; 2010: 227,454,036,533원 (CJ인터넷 별도)</t>
        </is>
      </c>
      <c r="BA9" s="37" t="inlineStr">
        <is>
          <t>2011(합병 후 3~12월): 208,115백만원; 2012: 212,084백만원 (CJ E&amp;M 연결 게임부문); 2013: 496,789백만원(게임부문 마지막 전체 연도); 최근: 2014-08 분리 후 관계기업 넷마블(주) 2024 매출 2,663,783,170천원(CJ ENM 지분 17.60%)</t>
        </is>
      </c>
      <c r="BB9" s="37" t="inlineStr">
        <is>
          <t>2009: 47,164,554,291원; 2010: 36,639,427,514원 (CJ인터넷 별도)</t>
        </is>
      </c>
      <c r="BC9" s="37" t="inlineStr">
        <is>
          <t>2011: 17,755백만원; 2012: -6,497백만원; 2013: 66,678백만원 (CJ E&amp;M 게임부문); 최근: 넷마블 2024 영업이익 215,627,215천원(2023 -69,000,730천원)</t>
        </is>
      </c>
      <c r="BD9" s="37"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E9" s="37"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F9" s="36" t="inlineStr">
        <is>
          <t>완료</t>
        </is>
      </c>
      <c r="BG9" s="36" t="inlineStr">
        <is>
          <t>2026-10-26</t>
        </is>
      </c>
    </row>
    <row r="10" ht="72" customHeight="1">
      <c r="A10" s="36" t="inlineStr">
        <is>
          <t>C007</t>
        </is>
      </c>
      <c r="B10" s="36" t="inlineStr">
        <is>
          <t>CJ ENM</t>
        </is>
      </c>
      <c r="C10" s="36" t="inlineStr">
        <is>
          <t>2010-11-16</t>
        </is>
      </c>
      <c r="D10" s="37" t="inlineStr">
        <is>
          <t>CJ Media Inc.</t>
        </is>
      </c>
      <c r="E10" s="36" t="n">
        <v>28</v>
      </c>
      <c r="F10" s="36" t="inlineStr">
        <is>
          <t>True</t>
        </is>
      </c>
      <c r="G10" s="36" t="inlineStr">
        <is>
          <t>C005</t>
        </is>
      </c>
      <c r="H10" s="36" t="inlineStr">
        <is>
          <t>MA④</t>
        </is>
      </c>
      <c r="I10" s="36" t="inlineStr">
        <is>
          <t>MA④</t>
        </is>
      </c>
      <c r="J10" s="36" t="inlineStr">
        <is>
          <t>같음</t>
        </is>
      </c>
      <c r="K10" s="36" t="inlineStr">
        <is>
          <t>해당 없음</t>
        </is>
      </c>
      <c r="L10" s="36" t="inlineStr">
        <is>
          <t>일치</t>
        </is>
      </c>
      <c r="M10" s="36" t="inlineStr">
        <is>
          <t>편입 후</t>
        </is>
      </c>
      <c r="N10" s="37" t="inlineStr">
        <is>
          <t>Media Platforms</t>
        </is>
      </c>
      <c r="O10" s="37" t="inlineStr">
        <is>
          <t>Broadcasting Channel</t>
        </is>
      </c>
      <c r="P10" s="36" t="inlineStr">
        <is>
          <t>Closed</t>
        </is>
      </c>
      <c r="Q10" s="38" t="n">
        <v>112.1</v>
      </c>
      <c r="R10" s="37" t="inlineStr">
        <is>
          <t>CJ E&amp;M Corporation</t>
        </is>
      </c>
      <c r="S10" s="37" t="inlineStr">
        <is>
          <t>CJ Corporation (KOSE:A001040)</t>
        </is>
      </c>
      <c r="T10" s="37"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U10" s="37" t="inlineStr">
        <is>
          <t>MA-2 그룹 내부 재편</t>
        </is>
      </c>
      <c r="V10" s="37" t="n"/>
      <c r="W10" s="37" t="inlineStr">
        <is>
          <t>MA④ 그룹 내부 재편</t>
        </is>
      </c>
      <c r="X10" s="37" t="n"/>
      <c r="Y10" s="36" t="inlineStr">
        <is>
          <t>False</t>
        </is>
      </c>
      <c r="Z10" s="37" t="inlineStr">
        <is>
          <t>MA④ 그룹 내부 재편</t>
        </is>
      </c>
      <c r="AA10" s="37"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AB10" s="37" t="inlineStr">
        <is>
          <t>완료 (2011-03-01 합병기일; 2011-03-03 합병·해산등기, 합병신주 32,971,307주 2011-03-21 교부·2011-03-22 상장 예정 — 증권발행실적보고서)</t>
        </is>
      </c>
      <c r="AC10" s="37"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D10" s="37" t="inlineStr">
        <is>
          <t>원자료와 일치 (112.1; 공시 기준 127,006백만원 = 111.6백만 달러, Yahoo Finance KRW=X 2010-11-16 종가 1,138.10원/달러). 외부주주 몫만 보면 50,275백만원 = 44.2백만 달러</t>
        </is>
      </c>
      <c r="AE10" s="37" t="inlineStr">
        <is>
          <t>2010-11-16</t>
        </is>
      </c>
      <c r="AF10" s="37"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C005·C006·C008·C009와 한 합병 계약의 대상회사별 행</t>
        </is>
      </c>
      <c r="AG10" s="37"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C009, 엠넷 채널 포함)로만 추적 가능. 어닝콜 녹취록은 찾지 못해 earnings_call_note는 실적 발표 기사·사업보고서 MD&amp;A로 대신함</t>
        </is>
      </c>
      <c r="AH10" s="37"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0" s="37"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0" s="37"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0" s="37" t="inlineStr">
        <is>
          <t>핵심</t>
        </is>
      </c>
      <c r="AL10" s="37" t="inlineStr">
        <is>
          <t>인수 주체의 실질 사업(자회사 온미디어의 케이블 방송채널사용사업: OCN·투니버스 등)과 씨제이미디어의 사업(tvN·채널CGV 등 케이블 PP)이 같은 영역 — 합병 공시가 기대한 '광고 영업 효율화, 구매력 강화'도 같은 PP 사업 통합에서 나옴. 그룹 정점 CJ ENM 기준으로도 방송채널은 현 미디어플랫폼 부문의 전신이라 핵심</t>
        </is>
      </c>
      <c r="AM10" s="37"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0" s="37"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0" s="37" t="inlineStr">
        <is>
          <t>계산: 26.63 (127,006백만원 ÷ 오미디어홀딩스 별도 총자산 477,015백만원, 2010-09-30). 합병 6사 단순합산 총자산(1,691,841백만원) 대비 7.51. 공시에 비율 항목 없음</t>
        </is>
      </c>
      <c r="AP10" s="37" t="inlineStr">
        <is>
          <t>계산: 42.05 (127,006백만원 ÷ 오미디어홀딩스 별도 자본총계 302,024백만원, 2010-09-30)</t>
        </is>
      </c>
      <c r="AQ10" s="37"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0" s="37"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0" s="37" t="inlineStr">
        <is>
          <t>KRX:130960</t>
        </is>
      </c>
      <c r="AT10" s="37" t="inlineStr">
        <is>
          <t>인수 주체 오미디어홀딩스=CJ E&amp;M(코스닥 130960, 2018-07 상장폐지라 Yahoo Finance 시세 없음; 2010-11-16 16:24 거래정지, 2010-11-18 재개). 대상 씨제이미디어는 비상장. 그룹 지주회사 CJ㈜(KRX:001040)도 함께 볼 수 있음</t>
        </is>
      </c>
      <c r="AU10" s="37"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0" s="37" t="inlineStr">
        <is>
          <t>1993-09: ㈜뮤직네트워크 설립; 1997-04: 제일제당그룹 경영권 인수; 2002-07: 씨제이미디어로 상호 변경; 2003-10: XTM 개국; 2005-12: 채널CGV; 2006-09: Mnet 사업부문을 CJ뮤직에 양도(C003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W10" s="37"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X10" s="37"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Y10" s="37" t="inlineStr">
        <is>
          <t>동일지배 합병·그룹 내 이전으로 새 영업권·투자주식 평가가 생기지 않음</t>
        </is>
      </c>
      <c r="AZ10" s="37" t="inlineStr">
        <is>
          <t>2009: 152,323,284,941원; 2010: 205,308,695,728원(계산: 1~9월 구 씨제이미디어 방송사업 140,366,956,685원 + 10~12월 신설 씨제이미디어 64,941,739,043원) — 방송사업 기준</t>
        </is>
      </c>
      <c r="BA10" s="37"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BB10" s="37" t="inlineStr">
        <is>
          <t>2009: 3,314,568,853원; 2010: 18,698,962,802원(계산: 1~9월 10,847,499,866원 + 10~12월 7,851,462,936원) — 방송사업 기준. 참고: 구 씨제이미디어 회사 전체 영업손익 2009 -6,801,389,389원, 2010 1~9월 -2,512,095,919원(미감사)</t>
        </is>
      </c>
      <c r="BC10" s="37" t="inlineStr">
        <is>
          <t>2011: 47,394백만원; 2012: 44,554백만원 (CJ E&amp;M 방송부문); 최근: CJ ENM 미디어플랫폼사업 2025 1,332,256천원(2024 25,977,564천원). 참고: 2017 방송부문 61,822백만원</t>
        </is>
      </c>
      <c r="BD10" s="37"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E10" s="37"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F10" s="36" t="inlineStr">
        <is>
          <t>완료</t>
        </is>
      </c>
      <c r="BG10" s="36" t="inlineStr">
        <is>
          <t>2026-10-26</t>
        </is>
      </c>
    </row>
    <row r="11" ht="72" customHeight="1">
      <c r="A11" s="36" t="inlineStr">
        <is>
          <t>C008</t>
        </is>
      </c>
      <c r="B11" s="36" t="inlineStr">
        <is>
          <t>CJ ENM</t>
        </is>
      </c>
      <c r="C11" s="36" t="inlineStr">
        <is>
          <t>2010-11-16</t>
        </is>
      </c>
      <c r="D11" s="37" t="inlineStr">
        <is>
          <t>M-net Media Corp</t>
        </is>
      </c>
      <c r="E11" s="36" t="n">
        <v>24</v>
      </c>
      <c r="F11" s="36" t="inlineStr">
        <is>
          <t>True</t>
        </is>
      </c>
      <c r="G11" s="36" t="inlineStr">
        <is>
          <t>C005</t>
        </is>
      </c>
      <c r="H11" s="36" t="inlineStr">
        <is>
          <t>MA④</t>
        </is>
      </c>
      <c r="I11" s="36" t="inlineStr">
        <is>
          <t>MA④</t>
        </is>
      </c>
      <c r="J11" s="36" t="inlineStr">
        <is>
          <t>같음</t>
        </is>
      </c>
      <c r="K11" s="36" t="inlineStr">
        <is>
          <t>해당 없음</t>
        </is>
      </c>
      <c r="L11" s="36" t="inlineStr">
        <is>
          <t>불일치</t>
        </is>
      </c>
      <c r="M11" s="36" t="inlineStr">
        <is>
          <t>편입 후</t>
        </is>
      </c>
      <c r="N11" s="37" t="inlineStr">
        <is>
          <t>Media Platforms</t>
        </is>
      </c>
      <c r="O11" s="37" t="inlineStr">
        <is>
          <t>Broadcasting Channel</t>
        </is>
      </c>
      <c r="P11" s="36" t="inlineStr">
        <is>
          <t>Closed</t>
        </is>
      </c>
      <c r="Q11" s="38" t="n">
        <v>184.76</v>
      </c>
      <c r="R11" s="37" t="inlineStr">
        <is>
          <t>CJ E&amp;M Corporation</t>
        </is>
      </c>
      <c r="S11" s="37" t="inlineStr">
        <is>
          <t>CJ Corporation (KOSE:A001040); Standard Chartered Private Equity Limited; KB Investment Co., Ltd</t>
        </is>
      </c>
      <c r="T11" s="37"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U11" s="37" t="inlineStr">
        <is>
          <t>MA-2 그룹 내부 재편</t>
        </is>
      </c>
      <c r="V11" s="37" t="n"/>
      <c r="W11" s="37" t="inlineStr">
        <is>
          <t>MA④ 그룹 내부 재편</t>
        </is>
      </c>
      <c r="X11" s="37" t="n"/>
      <c r="Y11" s="36" t="inlineStr">
        <is>
          <t>False</t>
        </is>
      </c>
      <c r="Z11" s="37" t="inlineStr">
        <is>
          <t>MA④ 그룹 내부 재편</t>
        </is>
      </c>
      <c r="AA11" s="37"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AB11" s="37" t="inlineStr">
        <is>
          <t>완료 (2011-03-01 합병기일; 2011-03-03 합병·해산등기, 합병신주 32,971,307주 2011-03-21 교부·2011-03-22 상장 예정 — 증권발행실적보고서)</t>
        </is>
      </c>
      <c r="AC11" s="37"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D11" s="37"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E11" s="37" t="inlineStr">
        <is>
          <t>2010-11-16</t>
        </is>
      </c>
      <c r="AF11" s="37"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C005·C006·C007·C009와 한 합병 계약의 대상회사별 행</t>
        </is>
      </c>
      <c r="AG11" s="37" t="inlineStr">
        <is>
          <t>C003의 후속 거래: 엠넷미디어(DART 00335562, 코스닥 056200, 옛 ㈜메디오피아테크날리지)는 2007-05-31 씨제이뮤직을 흡수합병해 음반·음원·Mnet 음악채널을 갖게 된 회사(C003).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C003 참조)으로 합병 직전 자본총계가 27,956백만원(2010-09-30)에 불과했음. 어닝콜 녹취록은 찾지 못해 earnings_call_note는 실적 발표 기사·사업보고서 MD&amp;A로 대신함</t>
        </is>
      </c>
      <c r="AH11" s="37"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1" s="37"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1" s="37"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1" s="37" t="inlineStr">
        <is>
          <t>인접</t>
        </is>
      </c>
      <c r="AL11" s="37" t="inlineStr">
        <is>
          <t>인수 주체의 실질 사업(온미디어 케이블 PP)과 엠넷미디어의 방송사업(Mnet·KM 음악채널, 2010년 매출의 27%)은 같은 PP 영역이나, 매출의 다수인 음반·음원 유통(33%)·음악포털(30%)은 콘텐츠 가치사슬상 붙어 있는 인접 영역이라 전체로는 인접으로 판단. 그룹 정점 CJ ENM 기준으로는 Mnet 채널과 음악사업이 현 음악사업 부문의 전신이라 핵심</t>
        </is>
      </c>
      <c r="AM11" s="37"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1" s="37"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1" s="37" t="inlineStr">
        <is>
          <t>계산: 38.94 (185,737백만원 ÷ 오미디어홀딩스 별도 총자산 477,015백만원, 2010-09-30; 발표 당시 주식수 기준 138,051백만원이면 28.94). 합병 6사 단순합산 총자산(1,691,841백만원) 대비 10.98. 공시에 비율 항목 없음</t>
        </is>
      </c>
      <c r="AP11" s="37" t="inlineStr">
        <is>
          <t>계산: 61.50 (185,737백만원 ÷ 오미디어홀딩스 별도 자본총계 302,024백만원, 2010-09-30; 발표 당시 주식수 기준 45.71)</t>
        </is>
      </c>
      <c r="AQ11" s="37"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1" s="37"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1" s="37" t="inlineStr">
        <is>
          <t>KRX:130960</t>
        </is>
      </c>
      <c r="AT11" s="37"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U11" s="37"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1" s="37"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흡수합병(C003); 2007~2008: 영업권 손상 34,628백만원; 2008-04: YG엔터테인먼트와 상호지분 보유·음반 독점 유통 계약; 2009-10: SC PE·CJ㈜ 대상 CB·BW 300억원 발행; 2009→2010: 별도 매출 128,773→146,926백만원, 영업이익 3,987→1,578백만원</t>
        </is>
      </c>
      <c r="AW11" s="37"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X11" s="37"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Y11" s="37" t="inlineStr">
        <is>
          <t>동일지배 합병·그룹 내 이전으로 새 영업권·투자주식 평가가 생기지 않음</t>
        </is>
      </c>
      <c r="AZ11" s="37" t="inlineStr">
        <is>
          <t>2009: 128,772,807,476원; 2010: 146,925,601,938원 (엠넷미디어 별도; 2010년 포털 44,037·음악 49,209·방송 40,208·기타 13,472백만원)</t>
        </is>
      </c>
      <c r="BA11" s="37"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BB11" s="37" t="inlineStr">
        <is>
          <t>2009: 3,986,559,104원; 2010: 1,577,740,895원 (엠넷미디어 별도)</t>
        </is>
      </c>
      <c r="BC11" s="37" t="inlineStr">
        <is>
          <t>2011: -847백만원; 2012: -8,330백만원 (CJ E&amp;M 음악/공연(·온라인) 부문); 최근: CJ ENM 음악사업 2025 40,704,208천원(2024 30,882,579천원). 참고: 2017 음악부문 11,778백만원</t>
        </is>
      </c>
      <c r="BD11" s="37"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E11" s="37"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F11" s="36" t="inlineStr">
        <is>
          <t>완료</t>
        </is>
      </c>
      <c r="BG11" s="36" t="inlineStr">
        <is>
          <t>2026-10-26</t>
        </is>
      </c>
    </row>
    <row r="12" ht="72" customHeight="1">
      <c r="A12" s="36" t="inlineStr">
        <is>
          <t>C009</t>
        </is>
      </c>
      <c r="B12" s="36" t="inlineStr">
        <is>
          <t>CJ ENM</t>
        </is>
      </c>
      <c r="C12" s="36" t="inlineStr">
        <is>
          <t>2010-11-16</t>
        </is>
      </c>
      <c r="D12" s="37" t="inlineStr">
        <is>
          <t>On Media Corp.</t>
        </is>
      </c>
      <c r="E12" s="36" t="n">
        <v>12</v>
      </c>
      <c r="F12" s="36" t="inlineStr">
        <is>
          <t>True</t>
        </is>
      </c>
      <c r="G12" s="36" t="inlineStr">
        <is>
          <t>C005</t>
        </is>
      </c>
      <c r="H12" s="36" t="inlineStr">
        <is>
          <t>MA②</t>
        </is>
      </c>
      <c r="I12" s="36" t="inlineStr">
        <is>
          <t>MA②</t>
        </is>
      </c>
      <c r="J12" s="36" t="inlineStr">
        <is>
          <t>같음</t>
        </is>
      </c>
      <c r="K12" s="36" t="inlineStr">
        <is>
          <t>해당 없음</t>
        </is>
      </c>
      <c r="L12" s="36" t="inlineStr">
        <is>
          <t>불일치</t>
        </is>
      </c>
      <c r="M12" s="36" t="inlineStr">
        <is>
          <t>편입 후</t>
        </is>
      </c>
      <c r="N12" s="37" t="inlineStr">
        <is>
          <t>Media Platforms</t>
        </is>
      </c>
      <c r="O12" s="37" t="inlineStr">
        <is>
          <t>Broadcasting Channel</t>
        </is>
      </c>
      <c r="P12" s="36" t="inlineStr">
        <is>
          <t>Closed</t>
        </is>
      </c>
      <c r="Q12" s="38" t="n">
        <v>348.41</v>
      </c>
      <c r="R12" s="37" t="inlineStr">
        <is>
          <t>CJ E&amp;M Corporation</t>
        </is>
      </c>
      <c r="S12" s="37" t="inlineStr">
        <is>
          <t>Capital International, Inc.</t>
        </is>
      </c>
      <c r="T12" s="37"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U12" s="37" t="inlineStr">
        <is>
          <t>MA-1 그룹이 매수자</t>
        </is>
      </c>
      <c r="V12" s="37" t="inlineStr">
        <is>
          <t>기존 자회사 잔여지분</t>
        </is>
      </c>
      <c r="W12" s="37" t="inlineStr">
        <is>
          <t>MA② 기존 지분 확대</t>
        </is>
      </c>
      <c r="X12" s="37" t="n"/>
      <c r="Y12" s="36" t="inlineStr">
        <is>
          <t>False</t>
        </is>
      </c>
      <c r="Z12" s="37" t="inlineStr">
        <is>
          <t>MA② 기존 지분 확대</t>
        </is>
      </c>
      <c r="AA12" s="37"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AB12" s="37" t="inlineStr">
        <is>
          <t>완료 (합병기일 2011-03-01, 합병등기·온미디어 해산등기 2011-03-03; 양사 주주총회 승인 2010-12-30)</t>
        </is>
      </c>
      <c r="AC12" s="37"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D12" s="37"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E12" s="37" t="inlineStr">
        <is>
          <t>2010-11-16</t>
        </is>
      </c>
      <c r="AF12" s="37"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G12" s="37" t="inlineStr">
        <is>
          <t>C005~C008(같은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C004(2010-06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H12" s="37"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I12" s="37"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J12" s="37"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K12" s="37" t="inlineStr">
        <is>
          <t>핵심</t>
        </is>
      </c>
      <c r="AL12" s="37" t="inlineStr">
        <is>
          <t>인수 주체의 유일한 자회사가 대상 회사 자신이라 대상 사업이 곧 주력. 합병 뒤 CJ E&amp;M 방송부문(2011 매출 6,358억원, 전체의 55.6%)의 중심이 됐고, 그룹 정점 현 CJ ENM의 미디어플랫폼(TV채널) 사업으로 이어짐</t>
        </is>
      </c>
      <c r="AM12" s="37" t="inlineStr">
        <is>
          <t>477,015백만원 (오미디어홀딩스 별도, 2010-09-30; 증권발행실적보고서 '합병 전' 요약재무). 참고: 분할 개시재무상태표(2010-09-01) 474,852,301,036원</t>
        </is>
      </c>
      <c r="AN12" s="37" t="inlineStr">
        <is>
          <t>acq_total_assets와 같음 (오미디어홀딩스=CJ E&amp;M이 상장 지배회사 자신, 2010-09 설립이라 직전 회계연도말 없음). 참고: 첫 결산 2010-12-31 연결 총자산 767,154,154천원(K-GAAP 연결감사보고서)</t>
        </is>
      </c>
      <c r="AO12" s="37" t="inlineStr">
        <is>
          <t>계산: 39.24 (발표 기준 대가 187,175백만원 ÷ 오미디어홀딩스 총자산 477,015백만원, 2010-09-30); 합병기일 기준 228,888백만원이면 47.98</t>
        </is>
      </c>
      <c r="AP12" s="37" t="inlineStr">
        <is>
          <t>계산: 61.97 (187,175백만원 ÷ 자기자본 302,024백만원, 2010-09-30); 합병기일 기준 75.78</t>
        </is>
      </c>
      <c r="AQ12" s="37" t="inlineStr">
        <is>
          <t>계산: 144,533,191,550원 (발표 직전 거래일 2010-11-15 종가 29,150원 × 발행주식 4,958,257주; 종가는 주요사항보고서 합병가액 산정표, 주식수는 외부평가의견 분석기준일 발행주식총수)</t>
        </is>
      </c>
      <c r="AR12" s="37"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S12" s="37" t="inlineStr">
        <is>
          <t>KRX:130960</t>
        </is>
      </c>
      <c r="AT12" s="37"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U12" s="37"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V12" s="37" t="inlineStr">
        <is>
          <t>2009-12-24: CJ오쇼핑 이사회, 온미디어 65,148,910주(55.17%)를 434,479,300,000원에 취득 결정(C004); 2010-06-08·06-30: CJ오쇼핑이 온미디어 55.17% 취득(C004);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W12" s="37"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흡수합병(C011·C012); 2018-07-01: CJ오쇼핑이 CJ E&amp;M 흡수합병, CJ ENM 출범; 2025: CJ ENM 미디어플랫폼 매출 1조 3,416억·영업이익 13억원</t>
        </is>
      </c>
      <c r="AX12" s="37"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Y12" s="37" t="inlineStr">
        <is>
          <t>동일지배 합병·그룹 내 이전으로 새 영업권·투자주식 평가가 생기지 않음</t>
        </is>
      </c>
      <c r="AZ12" s="37" t="inlineStr">
        <is>
          <t>2009: 온미디어 연결 281,091,307,865원 (별도 67,746,337,164원); 2010: 연결 260,354,763,959원 (별도 73,556,536,273원)</t>
        </is>
      </c>
      <c r="BA12" s="37"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BB12" s="37" t="inlineStr">
        <is>
          <t>2009: 온미디어 연결 24,001,768,039원 (별도 18,684백만원); 2010: 연결 21,799,200,936원 (별도 15,701,866,969원)</t>
        </is>
      </c>
      <c r="BC12" s="37" t="inlineStr">
        <is>
          <t>2011: CJ E&amp;M 방송부문 47,394백만원; 2012: 44,554백만원; 최근 2025: CJ ENM 미디어플랫폼 부문 1,332,256천원</t>
        </is>
      </c>
      <c r="BD12" s="37"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E12" s="37"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F12" s="36" t="inlineStr">
        <is>
          <t>완료</t>
        </is>
      </c>
      <c r="BG12" s="36" t="inlineStr">
        <is>
          <t>2026-10-26</t>
        </is>
      </c>
    </row>
    <row r="13" ht="72" customHeight="1">
      <c r="A13" s="36" t="inlineStr">
        <is>
          <t>C010</t>
        </is>
      </c>
      <c r="B13" s="36" t="inlineStr">
        <is>
          <t>CJ ENM</t>
        </is>
      </c>
      <c r="C13" s="36" t="inlineStr">
        <is>
          <t>2011-01-06</t>
        </is>
      </c>
      <c r="D13" s="37" t="inlineStr">
        <is>
          <t>On Game Network Inc.</t>
        </is>
      </c>
      <c r="E13" s="36" t="n">
        <v>160</v>
      </c>
      <c r="F13" s="36" t="inlineStr">
        <is>
          <t>False</t>
        </is>
      </c>
      <c r="G13" s="36" t="n"/>
      <c r="H13" s="36" t="inlineStr">
        <is>
          <t>MA④</t>
        </is>
      </c>
      <c r="I13" s="36" t="inlineStr">
        <is>
          <t>MA④</t>
        </is>
      </c>
      <c r="J13" s="36" t="inlineStr">
        <is>
          <t>같음</t>
        </is>
      </c>
      <c r="K13" s="36" t="inlineStr">
        <is>
          <t>해당 없음</t>
        </is>
      </c>
      <c r="L13" s="36" t="inlineStr">
        <is>
          <t>일치</t>
        </is>
      </c>
      <c r="M13" s="36" t="inlineStr">
        <is>
          <t>편입 후</t>
        </is>
      </c>
      <c r="N13" s="37" t="inlineStr">
        <is>
          <t>Media Platforms</t>
        </is>
      </c>
      <c r="O13" s="37" t="inlineStr">
        <is>
          <t>Broadcasting Channel</t>
        </is>
      </c>
      <c r="P13" s="36" t="inlineStr">
        <is>
          <t>Closed</t>
        </is>
      </c>
      <c r="Q13" s="38" t="n">
        <v>0.866</v>
      </c>
      <c r="R13" s="37" t="inlineStr">
        <is>
          <t>On Media Corp.</t>
        </is>
      </c>
      <c r="S13" s="37" t="inlineStr">
        <is>
          <t>CJ Internet Corp.</t>
        </is>
      </c>
      <c r="T13" s="37"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U13" s="37" t="inlineStr">
        <is>
          <t>MA-2 그룹 내부 재편</t>
        </is>
      </c>
      <c r="V13" s="37" t="n"/>
      <c r="W13" s="37" t="inlineStr">
        <is>
          <t>MA④ 그룹 내부 재편</t>
        </is>
      </c>
      <c r="X13" s="37" t="n"/>
      <c r="Y13" s="36" t="inlineStr">
        <is>
          <t>False</t>
        </is>
      </c>
      <c r="Z13" s="37" t="inlineStr">
        <is>
          <t>MA④ 그룹 내부 재편</t>
        </is>
      </c>
      <c r="AA13" s="37"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AB13" s="37" t="inlineStr">
        <is>
          <t>완료 (2010-12-30)</t>
        </is>
      </c>
      <c r="AC13" s="37" t="inlineStr">
        <is>
          <t>971,996,480원 (온게임네트워크 보통주 239,408주 × 4,060원, 지분 7.0%; 현금)</t>
        </is>
      </c>
      <c r="AD13" s="37" t="inlineStr">
        <is>
          <t>원자료와 일치 (0.866; 계산: 971,996,480원 ÷ Fed H.10 2011-01-06 1,121.00원/달러 = 0.867백만 달러. 거래일 2010-12-30 1,130.60원 적용 시 0.860)</t>
        </is>
      </c>
      <c r="AE13" s="37" t="inlineStr">
        <is>
          <t>2011-01-06</t>
        </is>
      </c>
      <c r="AF13" s="37"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G13" s="37" t="inlineStr">
        <is>
          <t>온미디어 계보(CJ-B)의 그룹 내부 정리 거래. C009(2010-11-16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C011과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H13" s="37" t="inlineStr">
        <is>
          <t>㈜온미디어 (유가증권시장 045710; 2010-09-15부터 씨제이이앤엠(옛 오미디어홀딩스) 55.17% 자회사인 CJ그룹 계열 MPP 사업지주회사, 2011-03-01 CJ E&amp;M에 흡수합병)</t>
        </is>
      </c>
      <c r="AI13" s="37" t="inlineStr">
        <is>
          <t>미확인 (공정거래법상 '최대주주 등의 주식보유 변동' 공시에는 목적 항목이 없고 온미디어·씨제이인터넷의 거래소 공시·보도자료를 찾지 못함). 추정: 2011-03 CJ E&amp;M 합병을 앞둔 계열 내 지분 정리</t>
        </is>
      </c>
      <c r="AJ13" s="37"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K13" s="37" t="inlineStr">
        <is>
          <t>핵심</t>
        </is>
      </c>
      <c r="AL13" s="37" t="inlineStr">
        <is>
          <t>온게임넷(ongamenet)은 온미디어가 2000년부터 지배해 온 게임 전문 PP 자회사로 인수 주체의 주력인 케이블 채널 사업 그 자체. 그룹 정점(CJ E&amp;M→CJ ENM) 기준으로도 방송부문의 한 채널이었으나 2022년 OP.GG에 채널이 넘어감</t>
        </is>
      </c>
      <c r="AM13" s="37" t="inlineStr">
        <is>
          <t>455,121백만원 (온미디어 별도, 2010-09-30; CJ E&amp;M 증권발행실적보고서 '합병 전' 요약재무). 참고: 2009-12-31 별도 449,318백만원</t>
        </is>
      </c>
      <c r="AN13" s="37" t="inlineStr">
        <is>
          <t>477,015백만원 (상장 지배회사 씨제이이앤엠(옛 오미디어홀딩스) 별도, 2010-09-30 — 2010-09 설립이라 직전 회계연도말 연결 총자산 없음). 참고: 첫 결산 2010-12-31 연결 767,154,154천원(K-GAAP)</t>
        </is>
      </c>
      <c r="AO13" s="37" t="inlineStr">
        <is>
          <t>계산: 0.21 (971,996,480원 ÷ 온미디어 총자산 455,121백만원, 2010-09-30)</t>
        </is>
      </c>
      <c r="AP13" s="37" t="inlineStr">
        <is>
          <t>계산: 0.22 (971,996,480원 ÷ 온미디어 자기자본 446,404백만원, 2010-09-30)</t>
        </is>
      </c>
      <c r="AQ13" s="37"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R13" s="37"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S13" s="37" t="inlineStr">
        <is>
          <t>KRX:045710</t>
        </is>
      </c>
      <c r="AT13" s="37"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U13" s="37" t="inlineStr">
        <is>
          <t>2011-01-06: DART 온게임네트워크 '최대주주 등의 주식보유 변동'(공정거래법, 기업집단 씨제이) — 2010-12-30 온미디어 +239,408주·씨제이인터넷 −239,408주, 단가 4,060원</t>
        </is>
      </c>
      <c r="AV13" s="37"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인수(C004); 2010-11-16: 온미디어·씨제이인터넷 모두 CJ E&amp;M 합병 대상으로 결정(C009)</t>
        </is>
      </c>
      <c r="AW13" s="37"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X13" s="37"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Y13" s="37" t="inlineStr">
        <is>
          <t>비지배지분 거래로 처리돼 영업권이 생기지 않음(CJ E&amp;M 2011 연결 주석)</t>
        </is>
      </c>
      <c r="AZ13" s="37" t="inlineStr">
        <is>
          <t>2008: 24,596,323,703원; 2009: 21,846,798,211원</t>
        </is>
      </c>
      <c r="BA13" s="37" t="inlineStr">
        <is>
          <t>2010: 22,520,215,867원; 2011: 22,785,834,260원; 최근 확인 가능 연도 2014: 30,916백만원(CJ E&amp;M 사업보고서 '합병등 전후의 재무사항 비교표' 실적; 2013 21,925백만원; 독립 법인 마지막 감사 연도 2012 21,734,074,844원)</t>
        </is>
      </c>
      <c r="BB13" s="37" t="inlineStr">
        <is>
          <t>2008: (1,843,198,733)원 영업손실; 2009: 1,967,918,893원</t>
        </is>
      </c>
      <c r="BC13" s="37"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BD13" s="37"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E13" s="37"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F13" s="36" t="inlineStr">
        <is>
          <t>완료</t>
        </is>
      </c>
      <c r="BG13" s="36" t="inlineStr">
        <is>
          <t>2026-10-26</t>
        </is>
      </c>
    </row>
    <row r="14" ht="72" customHeight="1">
      <c r="A14" s="36" t="inlineStr">
        <is>
          <t>C011</t>
        </is>
      </c>
      <c r="B14" s="36" t="inlineStr">
        <is>
          <t>CJ ENM</t>
        </is>
      </c>
      <c r="C14" s="36" t="inlineStr">
        <is>
          <t>2013-08-21</t>
        </is>
      </c>
      <c r="D14" s="37" t="inlineStr">
        <is>
          <t>Korea Badook Television Inc.</t>
        </is>
      </c>
      <c r="E14" s="36" t="n">
        <v>97</v>
      </c>
      <c r="F14" s="36" t="inlineStr">
        <is>
          <t>False</t>
        </is>
      </c>
      <c r="G14" s="36" t="inlineStr">
        <is>
          <t>C011</t>
        </is>
      </c>
      <c r="H14" s="36" t="inlineStr">
        <is>
          <t>MA②</t>
        </is>
      </c>
      <c r="I14" s="36" t="inlineStr">
        <is>
          <t>MA②</t>
        </is>
      </c>
      <c r="J14" s="36" t="inlineStr">
        <is>
          <t>같음</t>
        </is>
      </c>
      <c r="K14" s="36" t="inlineStr">
        <is>
          <t>해당 없음</t>
        </is>
      </c>
      <c r="L14" s="36" t="inlineStr">
        <is>
          <t>일치</t>
        </is>
      </c>
      <c r="M14" s="36" t="inlineStr">
        <is>
          <t>편입 후</t>
        </is>
      </c>
      <c r="N14" s="37" t="inlineStr">
        <is>
          <t>Media Platforms</t>
        </is>
      </c>
      <c r="O14" s="37" t="inlineStr">
        <is>
          <t>Broadcasting Channel</t>
        </is>
      </c>
      <c r="P14" s="36" t="inlineStr">
        <is>
          <t>Closed</t>
        </is>
      </c>
      <c r="Q14" s="38" t="n">
        <v>11</v>
      </c>
      <c r="R14" s="37" t="inlineStr">
        <is>
          <t>CJ E&amp;M Corporation</t>
        </is>
      </c>
      <c r="S14" s="37" t="inlineStr">
        <is>
          <t>-</t>
        </is>
      </c>
      <c r="T14" s="37"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U14" s="37" t="inlineStr">
        <is>
          <t>MA-1 그룹이 매수자</t>
        </is>
      </c>
      <c r="V14" s="37" t="inlineStr">
        <is>
          <t>기존 자회사 잔여지분</t>
        </is>
      </c>
      <c r="W14" s="37" t="inlineStr">
        <is>
          <t>MA② 기존 지분 확대</t>
        </is>
      </c>
      <c r="X14" s="37" t="n"/>
      <c r="Y14" s="36" t="inlineStr">
        <is>
          <t>False</t>
        </is>
      </c>
      <c r="Z14" s="37" t="inlineStr">
        <is>
          <t>MA② 기존 지분 확대</t>
        </is>
      </c>
      <c r="AA14" s="37" t="inlineStr">
        <is>
          <t>편입 후 (CJ ENM 전신 계보: CJ E&amp;M(씨제이이앤엠㈜), 2018 CJ ENM 계보로 합병 — 2018-07-01 CJ오쇼핑에 흡수합병. 거래 당시 바둑텔레비전은 CJ E&amp;M이 66.21%를 가진 연결 종속회사)</t>
        </is>
      </c>
      <c r="AB14" s="37" t="inlineStr">
        <is>
          <t>완료 (합병기일 2013-12-01, 합병등기 2013-12-02; 바둑텔레비전 주주총회 승인 2013-10-23, 주식매수청구분 매수 2013-11-29)</t>
        </is>
      </c>
      <c r="AC14" s="37"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D14" s="37" t="inlineStr">
        <is>
          <t>원자료와 일치 (11.0; 계산: 12,383.6백만원 ÷ Fed H.10 2013-08-21 1,116.86원/달러 = 11.09)</t>
        </is>
      </c>
      <c r="AE14" s="37" t="inlineStr">
        <is>
          <t>2013-08-21</t>
        </is>
      </c>
      <c r="AF14" s="37"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G14" s="37" t="inlineStr">
        <is>
          <t>C012(OCN 잔여 9.73%)와 같은 날 같은 합병(event_group C011) — 함께 흡수된 온게임네트워크(비지배 13.27%, C010의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피인수(C004) → 2010-11-04 온미디어가 50,000주 추가취득(225,000,000원, 주당 4,500원; 공정위 공시 20101108000300·CJ E&amp;M 2011 연결 주석 41) 66.21% → 2011-03 CJ E&amp;M의 온미디어 흡수합병(C009)으로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H14" s="37" t="inlineStr">
        <is>
          <t>씨제이이앤엠㈜ (CJ E&amp;M, 코스닥 130960; CJ㈜ 40.19%가 최대주주인 CJ 계열 MPP·엔터테인먼트 회사, 2018-07-01 CJ오쇼핑에 흡수합병돼 현 CJ ENM)</t>
        </is>
      </c>
      <c r="AI14" s="37"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4" s="37" t="inlineStr">
        <is>
          <t>케이블·IPTV용 방송채널(MPP, tvN·Mnet·OCN 등 18개 채널 브랜드)과 게임·영화·음악/공연. 2012 연결 매출 1,394,585백만원 중 방송부문 764,151백만원(54.8%)·영업이익 44,554백만원(2012 사업보고서 사업부문별 요약)</t>
        </is>
      </c>
      <c r="AK14" s="37" t="inlineStr">
        <is>
          <t>핵심</t>
        </is>
      </c>
      <c r="AL14" s="37" t="inlineStr">
        <is>
          <t>바둑TV는 CJ E&amp;M 방송부문이 이미 연결로 운영하던 PP 채널이라 인수 주체의 주력(방송채널) 그 자체이며, 합병 목적도 방송사업부문 내부 법인 정리. 그룹 정점 현 CJ ENM 기준으로도 미디어플랫폼(TV채널) 사업에 속했으나 2016년 한국기원에 넘겨 현재는 보유하지 않음</t>
        </is>
      </c>
      <c r="AM14" s="37"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N14" s="37" t="inlineStr">
        <is>
          <t>acq_total_assets와 같음 (인수 주체 CJ E&amp;M이 상장 지배회사 자신). 참고: 직전 회계연도말 2012-12-31 연결 총자산 2,090,977,463,021원</t>
        </is>
      </c>
      <c r="AO14" s="37" t="inlineStr">
        <is>
          <t>계산: 0.70 (12,383.6백만원 ÷ 별도 1,777,340백만원, 2013-06-30); 연결 2012-12-31 기준 0.59</t>
        </is>
      </c>
      <c r="AP14" s="37" t="inlineStr">
        <is>
          <t>계산: 1.07 (12,383.6백만원 ÷ 별도 자기자본 1,158,968백만원, 2013-06-30)</t>
        </is>
      </c>
      <c r="AQ14" s="37" t="inlineStr">
        <is>
          <t>계산: 1,416,929,171,400원 (발표 직전 거래일 2013-08-20 종가 37,350원 × 발행주식총수 37,936,524주(자기주식 377,618주 포함); 종가·주식수 모두 주요사항보고서 합병가액 산정표)</t>
        </is>
      </c>
      <c r="AR14" s="37"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S14" s="37" t="inlineStr">
        <is>
          <t>KRX:130960</t>
        </is>
      </c>
      <c r="AT14" s="37"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U14" s="37" t="inlineStr">
        <is>
          <t>2013-08-21: DART CJ E&amp;M '회사합병결정'·'자기주식처분결정'(5개 방송 자회사 합병); 2013-08-22 CJ E&amp;M·바둑텔레비전 주요사항보고서(합병결정), 2013-08-23 바둑텔레비전 회사합병결정. 사전 보도는 찾지 못함</t>
        </is>
      </c>
      <c r="AV14" s="37"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피인수(C004), 2010-08-02 CJ 기업집단 편입; 2010-11-04: 온미디어가 기타 주주로부터 50,000주를 주당 4,500원(2.25억원)에 추가취득(64.84→66.21%, 공정위 공시 2010-11-08); 2011-03: 최대주주 씨제이이앤엠(C009); 2011: 매출 17,557백만원·영업이익 2,122백만원; 2012: 매출 19,184백만원·영업이익 3,929백만원, 주주 CJ E&amp;M 66.21%·한국기원 9.80%·소액주주 236명 15.39%</t>
        </is>
      </c>
      <c r="AW14" s="37"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X14" s="37"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Y14" s="37" t="inlineStr">
        <is>
          <t>동일지배 합병·그룹 내 이전으로 새 영업권·투자주식 평가가 생기지 않음</t>
        </is>
      </c>
      <c r="AZ14" s="37" t="inlineStr">
        <is>
          <t>2011: 17,557백만원; 2012: 19,183,737천원 (사업보고서 요약 19,184백만원)</t>
        </is>
      </c>
      <c r="BA14" s="37" t="inlineStr">
        <is>
          <t>2013: 18,280백만원 (참고: 합병기일까지 2013-01~11 17,028,805천원); 2014: 18,049백만원; 최근 확인 가능 연도 2014 (2015년은 채널 단독 실적 미공시, 2016-01-01 한국기원에 양도)</t>
        </is>
      </c>
      <c r="BB14" s="37" t="inlineStr">
        <is>
          <t>2011: 2,122백만원 (개정 표시기준 재작성 2,121,543천원); 2012: 3,929,259천원</t>
        </is>
      </c>
      <c r="BC14" s="37" t="inlineStr">
        <is>
          <t>2013: 3,464백만원; 2014: 5,102백만원 (합병 전 예측 4,094·5,004백만원); 최근 확인 가능 연도 2014</t>
        </is>
      </c>
      <c r="BD14" s="37"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E14" s="37"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F14" s="36" t="inlineStr">
        <is>
          <t>완료</t>
        </is>
      </c>
      <c r="BG14" s="36" t="inlineStr">
        <is>
          <t>2026-10-26</t>
        </is>
      </c>
    </row>
    <row r="15" ht="72" customHeight="1">
      <c r="A15" s="36" t="inlineStr">
        <is>
          <t>C012</t>
        </is>
      </c>
      <c r="B15" s="36" t="inlineStr">
        <is>
          <t>CJ ENM</t>
        </is>
      </c>
      <c r="C15" s="36" t="inlineStr">
        <is>
          <t>2013-08-21</t>
        </is>
      </c>
      <c r="D15" s="37" t="inlineStr">
        <is>
          <t>Orion Cinema Network Co., Ltd.</t>
        </is>
      </c>
      <c r="E15" s="36" t="n">
        <v>56</v>
      </c>
      <c r="F15" s="36" t="inlineStr">
        <is>
          <t>False</t>
        </is>
      </c>
      <c r="G15" s="36" t="inlineStr">
        <is>
          <t>C011</t>
        </is>
      </c>
      <c r="H15" s="36" t="inlineStr">
        <is>
          <t>MA②</t>
        </is>
      </c>
      <c r="I15" s="36" t="inlineStr">
        <is>
          <t>MA②</t>
        </is>
      </c>
      <c r="J15" s="36" t="inlineStr">
        <is>
          <t>같음</t>
        </is>
      </c>
      <c r="K15" s="36" t="inlineStr">
        <is>
          <t>해당 없음</t>
        </is>
      </c>
      <c r="L15" s="36" t="inlineStr">
        <is>
          <t>불일치</t>
        </is>
      </c>
      <c r="M15" s="36" t="inlineStr">
        <is>
          <t>편입 후</t>
        </is>
      </c>
      <c r="N15" s="37" t="inlineStr">
        <is>
          <t>Media Platforms</t>
        </is>
      </c>
      <c r="O15" s="37" t="inlineStr">
        <is>
          <t>Broadcasting Channel</t>
        </is>
      </c>
      <c r="P15" s="36" t="inlineStr">
        <is>
          <t>Closed</t>
        </is>
      </c>
      <c r="Q15" s="38" t="n">
        <v>27.75</v>
      </c>
      <c r="R15" s="37" t="inlineStr">
        <is>
          <t>CJ E&amp;M Corporation</t>
        </is>
      </c>
      <c r="S15" s="37" t="inlineStr">
        <is>
          <t>-</t>
        </is>
      </c>
      <c r="T15" s="37"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U15" s="37" t="inlineStr">
        <is>
          <t>MA-1 그룹이 매수자</t>
        </is>
      </c>
      <c r="V15" s="37" t="inlineStr">
        <is>
          <t>합병</t>
        </is>
      </c>
      <c r="W15" s="37" t="inlineStr">
        <is>
          <t>MA② 기존 지분 확대</t>
        </is>
      </c>
      <c r="X15" s="37" t="n"/>
      <c r="Y15" s="36" t="inlineStr">
        <is>
          <t>False</t>
        </is>
      </c>
      <c r="Z15" s="37" t="inlineStr">
        <is>
          <t>MA② 기존 지분 확대</t>
        </is>
      </c>
      <c r="AA15" s="37" t="inlineStr">
        <is>
          <t>편입 후 (CJ ENM 전신 계보: CJ E&amp;M(씨제이이앤엠㈜), 2018 CJ ENM 계보로 합병 — 2018-07-01 CJ오쇼핑에 흡수합병. 거래 당시 오리온시네마네트워크는 CJ E&amp;M이 90.27%를 가진 연결 종속회사)</t>
        </is>
      </c>
      <c r="AB15" s="37"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C15" s="37"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D15" s="37" t="inlineStr">
        <is>
          <t>원자료와 불일치: 27,512.8백만원 = 24.63백만 달러 (계산: Fed H.10 2013-08-21 1,116.86원/달러, 원자료 27.75 대비 −11.2%). 합병기일 무렵 환율(2013-11-29 1,057.76원)이면 26.01백만 달러로 ±10% 이내</t>
        </is>
      </c>
      <c r="AE15" s="37" t="inlineStr">
        <is>
          <t>2013-08-21</t>
        </is>
      </c>
      <c r="AF15" s="37"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G15" s="37" t="inlineStr">
        <is>
          <t>OCN 지분 계보의 마지막 단계: C002(2006 OCN 증자, 중앙일보가 실권해 9.73%로 희석) → C004(2010-06 CJ오쇼핑이 OCN 90.27%를 가진 온미디어 인수) → C009(2011-03 CJ E&amp;M이 온미디어 흡수, OCN 90.27% 직접 보유) → C012(2013-12 OCN 흡수합병으로 100%). C011(바둑TV)과 같은 합병(event_group C011).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H15" s="37" t="inlineStr">
        <is>
          <t>씨제이이앤엠㈜ (CJ E&amp;M, 코스닥 130960; CJ㈜ 40.19%가 최대주주인 CJ 계열 MPP·엔터테인먼트 회사, 2018-07-01 CJ오쇼핑에 흡수합병돼 현 CJ ENM)</t>
        </is>
      </c>
      <c r="AI15" s="37"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5" s="37" t="inlineStr">
        <is>
          <t>케이블·IPTV용 방송채널(MPP, tvN·Mnet·OCN 등 18개 채널 브랜드)과 게임·영화·음악/공연. 2012 연결 매출 1,394,585백만원 중 방송부문 764,151백만원(54.8%)·영업이익 44,554백만원(2012 사업보고서 사업부문별 요약)</t>
        </is>
      </c>
      <c r="AK15" s="37" t="inlineStr">
        <is>
          <t>핵심</t>
        </is>
      </c>
      <c r="AL15" s="37" t="inlineStr">
        <is>
          <t>OCN(영화·장르 채널 OCN·Super Action·Catch On·On Style 등 운영, 2012 매출 2,429억원)은 CJ E&amp;M 방송부문 최대 자회사로 인수 주체 주력 사업 그 자체; 그룹 정점 현 CJ ENM의 미디어플랫폼 부문에서도 OCN 채널을 계속 운영</t>
        </is>
      </c>
      <c r="AM15" s="37"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N15" s="37" t="inlineStr">
        <is>
          <t>acq_total_assets와 같음 (인수 주체 CJ E&amp;M이 상장 지배회사 자신). 참고: 직전 회계연도말 2012-12-31 연결 총자산 2,090,977,463,021원</t>
        </is>
      </c>
      <c r="AO15" s="37" t="inlineStr">
        <is>
          <t>계산: 1.55 (27,512.8백만원 ÷ 별도 1,777,340백만원, 2013-06-30); 연결 2012-12-31 기준 1.32</t>
        </is>
      </c>
      <c r="AP15" s="37" t="inlineStr">
        <is>
          <t>계산: 2.37 (27,512.8백만원 ÷ 별도 자기자본 1,158,968백만원, 2013-06-30)</t>
        </is>
      </c>
      <c r="AQ15" s="37" t="inlineStr">
        <is>
          <t>계산: 1,416,929,171,400원 (발표 직전 거래일 2013-08-20 종가 37,350원 × 발행주식총수 37,936,524주(자기주식 377,618주 포함); 주요사항보고서 합병가액 산정표)</t>
        </is>
      </c>
      <c r="AR15" s="37"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S15" s="37" t="inlineStr">
        <is>
          <t>KRX:130960</t>
        </is>
      </c>
      <c r="AT15" s="37"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U15" s="37" t="inlineStr">
        <is>
          <t>2013-08-21: DART CJ E&amp;M '회사합병결정'(5개 방송 자회사 흡수합병); 2013-08-23 오리온시네마네트워크 '회사합병결정'. 사전 보도는 찾지 못함</t>
        </is>
      </c>
      <c r="AV15" s="37" t="inlineStr">
        <is>
          <t>1999-05-18: OCN 설립, 1999년 ㈜대우 DCN·㈜중앙일보 Catch One 채널사업권 양수; 2000-06: 온미디어 설립 시 50.48% 현물출자; 2006-11-14: 온미디어 주주배정 증자 실권주 인수로 90.27%(C002), 중앙일보 9.73%; 2010-06: 온미디어의 CJ오쇼핑 피인수(C004); 2011-03-01: 온미디어 흡수로 CJ E&amp;M이 90.27% 직접 보유(C009); 2011: OCN 매출 222,297백만원·영업이익 30,929백만원(2012 감사보고서 비교표시 32,032백만원); 2012: 매출 242,856백만원·영업이익 33,657백만원·순이익 22,805백만원, 자산 252,482·자본 216,738백만원</t>
        </is>
      </c>
      <c r="AW15" s="37"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X15" s="37"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Y15" s="37" t="inlineStr">
        <is>
          <t>동일지배 합병·그룹 내 이전으로 새 영업권·투자주식 평가가 생기지 않음</t>
        </is>
      </c>
      <c r="AZ15" s="37" t="inlineStr">
        <is>
          <t>2011: 222,297,461,052원; 2012: 242,856,440,260원</t>
        </is>
      </c>
      <c r="BA15" s="37" t="inlineStr">
        <is>
          <t>2013: 242,595백만원 (참고: 합병기일까지 2013-01~11 224,097,517천원); 2014: 224,274백만원; 최근 2025(대리지표): CJ ENM 미디어플랫폼 부문 외부매출 1,341,617백만원 — OCN 단독 실적은 2015년 이후 미공시</t>
        </is>
      </c>
      <c r="BB15" s="37" t="inlineStr">
        <is>
          <t>2011: 32,031,931,093원 (2012 감사보고서 비교표시 — 영업이익 구분표시 회계정책 변경을 소급한 값으로 2012와 같은 기준; 2011 감사보고서 원표시는 30,929,197,125원); 2012: 33,656,826,184원</t>
        </is>
      </c>
      <c r="BC15" s="37" t="inlineStr">
        <is>
          <t>2013: 23,250백만원; 2014: 34,944백만원 (합병 전 예측 45,918·58,767백만원); 최근 2025(대리지표): CJ ENM 미디어플랫폼 부문 영업이익 1,332,256천원</t>
        </is>
      </c>
      <c r="BD15" s="37"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E15" s="37"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F15" s="36" t="inlineStr">
        <is>
          <t>완료</t>
        </is>
      </c>
      <c r="BG15" s="36" t="inlineStr">
        <is>
          <t>2026-10-26</t>
        </is>
      </c>
    </row>
    <row r="16" ht="72" customHeight="1">
      <c r="A16" s="36" t="inlineStr">
        <is>
          <t>C013</t>
        </is>
      </c>
      <c r="B16" s="36" t="inlineStr">
        <is>
          <t>CJ ENM</t>
        </is>
      </c>
      <c r="C16" s="36" t="inlineStr">
        <is>
          <t>2014-05-07</t>
        </is>
      </c>
      <c r="D16" s="37" t="inlineStr">
        <is>
          <t>CJ Educations Corporation</t>
        </is>
      </c>
      <c r="E16" s="36" t="n">
        <v>150</v>
      </c>
      <c r="F16" s="36" t="inlineStr">
        <is>
          <t>False</t>
        </is>
      </c>
      <c r="G16" s="36" t="n"/>
      <c r="H16" s="36" t="inlineStr">
        <is>
          <t>MA②</t>
        </is>
      </c>
      <c r="I16" s="36" t="inlineStr">
        <is>
          <t>MA②</t>
        </is>
      </c>
      <c r="J16" s="36" t="inlineStr">
        <is>
          <t>같음</t>
        </is>
      </c>
      <c r="K16" s="36" t="inlineStr">
        <is>
          <t>있음</t>
        </is>
      </c>
      <c r="L16" s="36" t="inlineStr">
        <is>
          <t>일치</t>
        </is>
      </c>
      <c r="M16" s="36" t="inlineStr">
        <is>
          <t>편입 후</t>
        </is>
      </c>
      <c r="N16" s="37" t="inlineStr">
        <is>
          <t>Education</t>
        </is>
      </c>
      <c r="O16" s="37" t="inlineStr">
        <is>
          <t>Education / Childcare</t>
        </is>
      </c>
      <c r="P16" s="36" t="inlineStr">
        <is>
          <t>Closed</t>
        </is>
      </c>
      <c r="Q16" s="38" t="n">
        <v>1.64</v>
      </c>
      <c r="R16" s="37" t="inlineStr">
        <is>
          <t>CJ ENM CO., Ltd. (KOSDAQ:A035760)</t>
        </is>
      </c>
      <c r="S16" s="37" t="inlineStr">
        <is>
          <t>-</t>
        </is>
      </c>
      <c r="T16" s="37" t="inlineStr">
        <is>
          <t>CJ O Shopping Co., Ltd. (KOSDAQ:A035760) acquired the remaining 5.21% stake in CJ Educations Corporation for KRW 1.7 billion in cash on April 30, 2014. CJ O Shopping acquired 1.5 million shares of CJ Educations Corporation at a price of KRW 1120 per share.</t>
        </is>
      </c>
      <c r="U16" s="37" t="inlineStr">
        <is>
          <t>MA-1 그룹이 매수자</t>
        </is>
      </c>
      <c r="V16" s="37" t="inlineStr">
        <is>
          <t>기존 자회사 잔여지분</t>
        </is>
      </c>
      <c r="W16" s="37" t="inlineStr">
        <is>
          <t>MA② 기존 지분 확대</t>
        </is>
      </c>
      <c r="X16" s="37" t="n"/>
      <c r="Y16" s="36" t="inlineStr">
        <is>
          <t>False</t>
        </is>
      </c>
      <c r="Z16" s="37" t="inlineStr">
        <is>
          <t>MA② 기존 지분 확대</t>
        </is>
      </c>
      <c r="AA16" s="37"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AB16" s="37" t="inlineStr">
        <is>
          <t>완료 (2014-04-30 주식 취득, 지분율 94.79%→100.00%)</t>
        </is>
      </c>
      <c r="AC16" s="37" t="inlineStr">
        <is>
          <t>1,680,000,000원 (보통주 1,500,000주 × 1,120원, 현금; 공정위 공시 '금액(천원) 1,680,000')</t>
        </is>
      </c>
      <c r="AD16" s="37" t="inlineStr">
        <is>
          <t>원자료와 일치 (1,680백만원 ÷ 1,029.44원/달러 = USD 1.63백만; Yahoo Finance KRW=X 2014-04-30 종가 적용, 계산)</t>
        </is>
      </c>
      <c r="AE16" s="37" t="inlineStr">
        <is>
          <t>2014-05-07</t>
        </is>
      </c>
      <c r="AF16" s="37"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G16" s="37"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H16" s="37" t="inlineStr">
        <is>
          <t>㈜씨제이오쇼핑 (CJ O Shopping, 코스닥 035760; CJ㈜ 40.06% 자회사; 현 CJ ENM 법인. TV홈쇼핑 사업자이자 CJ헬로비전 53.92% 등을 보유한 연결 지배회사)</t>
        </is>
      </c>
      <c r="AI16" s="37"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J16" s="37"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K16" s="37" t="inlineStr">
        <is>
          <t>인접</t>
        </is>
      </c>
      <c r="AL16" s="37" t="inlineStr">
        <is>
          <t>대상 CJ에듀케이션즈는 영유아 교육 콘텐츠·학습 프로그램 개발사라 CJ오쇼핑의 사업(상품 판매 중개)과는 다르다. 그러나 대표 상품 '나는생각 한글'을 CJ오쇼핑 TV홈쇼핑에서 팔았고 주 고객이 20~30대 부모로 홈쇼핑 고객군과 겹친다. 플랫폼에 공급되는 상품·콘텐츠 회사이므로 '인접'으로 본다. 그룹 정점 CJ ENM(현재 미디어·커머스) 기준으로도 커머스 부문에 붙은 인접 영역이고, 미디어 부문과는 관련이 없다</t>
        </is>
      </c>
      <c r="AM16" s="37" t="inlineStr">
        <is>
          <t>1,136,934,506천원 (㈜씨제이오쇼핑 별도, 2013-12-31; 2013 사업보고서 요약재무정보. CJ에듀케이션즈 회사합병결정 공시의 CJ오쇼핑 2013년 별도 자산총계 1,136,934백만원과 일치)</t>
        </is>
      </c>
      <c r="AN16" s="37" t="inlineStr">
        <is>
          <t>acq_total_assets와 같음 (인수 주체가 상장 지배회사 자신). 연결 기준 총자산 3,030,942,895천원 (CJ오쇼핑 연결, 2013-12-31; 2013 사업보고서 요약 연결재무정보)</t>
        </is>
      </c>
      <c r="AO16" s="37" t="inlineStr">
        <is>
          <t>계산: 0.15 (1,680백만원 ÷ CJ오쇼핑 별도 총자산 1,136,935백만원, 2013-12-31). 연결 총자산(3,030,943백만원) 대비 0.06. 주요사항보고서 없음</t>
        </is>
      </c>
      <c r="AP16" s="37" t="inlineStr">
        <is>
          <t>계산: 0.30 (1,680백만원 ÷ CJ오쇼핑 별도 자본총계 567,185백만원, 2013-12-31)</t>
        </is>
      </c>
      <c r="AQ16" s="37"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R16" s="37"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S16" s="37" t="inlineStr">
        <is>
          <t>KRX:035760</t>
        </is>
      </c>
      <c r="AT16" s="37" t="inlineStr">
        <is>
          <t>인수 주체 ㈜씨제이오쇼핑(코스닥, 현 CJ ENM과 같은 종목코드). 대상 CJ에듀케이션즈는 비상장. 거래 금액이 시가총액의 0.07%라 주가 반응 분석에는 맞지 않는다</t>
        </is>
      </c>
      <c r="AU16" s="37" t="inlineStr">
        <is>
          <t>2014-05-07: DART 공정거래법 공시 '최대주주등의주식보유변동'(제출인 씨제이에듀케이션즈, 변동일 2014-04-30). 그 전의 보도·조회공시는 찾지 못함(CJ오쇼핑 2014-01~06 공시 목록에 관련 공시 없음)</t>
        </is>
      </c>
      <c r="AV16" s="37"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W16" s="37"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X16" s="37"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Y16" s="37" t="inlineStr">
        <is>
          <t>수집·검토 기록에 인수 뒤 손상이 적혀 있음</t>
        </is>
      </c>
      <c r="AZ16" s="37" t="inlineStr">
        <is>
          <t>2012: 155백만원; 2013: 9,074백만원 (CJ에듀케이션즈 별도, K-IFRS; 2013은 천원 단위 9,074,337천원)</t>
        </is>
      </c>
      <c r="BA16" s="37" t="inlineStr">
        <is>
          <t>2014: 1,321,089천원 (합병 직전 마지막 사업연도, 2014-01-01~12-31); 2015 이후: 2014-12-31 CJ오쇼핑에 흡수합병돼 법인 소멸, 이어받은 사업의 별도 매출 공시 없음(미확인)</t>
        </is>
      </c>
      <c r="BB16" s="37" t="inlineStr">
        <is>
          <t>2012: -5,187백만원; 2013: -10,417백만원 (CJ에듀케이션즈 별도, K-IFRS; 2013 영업손실은 천원 단위 10,416,851천원)</t>
        </is>
      </c>
      <c r="BC16" s="37" t="inlineStr">
        <is>
          <t>2014: -7,729,732천원 (당기순손실 -9,053,174천원); 2015 이후: 합병으로 소멸, 별도 손익 공시 없음(미확인)</t>
        </is>
      </c>
      <c r="BD16" s="37"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E16" s="37"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F16" s="36" t="inlineStr">
        <is>
          <t>부분</t>
        </is>
      </c>
      <c r="BG16" s="36" t="inlineStr">
        <is>
          <t>2026-10-26</t>
        </is>
      </c>
    </row>
    <row r="17" ht="72" customHeight="1">
      <c r="A17" s="36" t="inlineStr">
        <is>
          <t>C014</t>
        </is>
      </c>
      <c r="B17" s="36" t="inlineStr">
        <is>
          <t>CJ ENM</t>
        </is>
      </c>
      <c r="C17" s="36" t="inlineStr">
        <is>
          <t>2015-11-02</t>
        </is>
      </c>
      <c r="D17" s="37" t="inlineStr">
        <is>
          <t>CJ Hellovision Co., Ltd., N Screen Service tving Business</t>
        </is>
      </c>
      <c r="E17" s="36" t="n">
        <v>141</v>
      </c>
      <c r="F17" s="36" t="inlineStr">
        <is>
          <t>False</t>
        </is>
      </c>
      <c r="G17" s="36" t="n"/>
      <c r="H17" s="36" t="inlineStr">
        <is>
          <t>MA①</t>
        </is>
      </c>
      <c r="I17" s="36" t="inlineStr">
        <is>
          <t>MA①</t>
        </is>
      </c>
      <c r="J17" s="36" t="inlineStr">
        <is>
          <t>같음</t>
        </is>
      </c>
      <c r="K17" s="36" t="inlineStr">
        <is>
          <t>식별 불가</t>
        </is>
      </c>
      <c r="L17" s="36" t="inlineStr">
        <is>
          <t>일치</t>
        </is>
      </c>
      <c r="M17" s="36" t="inlineStr">
        <is>
          <t>편입 후</t>
        </is>
      </c>
      <c r="N17" s="37" t="inlineStr">
        <is>
          <t>Media Platforms</t>
        </is>
      </c>
      <c r="O17" s="37" t="inlineStr">
        <is>
          <t>OTT / Streaming Platform</t>
        </is>
      </c>
      <c r="P17" s="36" t="inlineStr">
        <is>
          <t>Closed</t>
        </is>
      </c>
      <c r="Q17" s="38" t="n">
        <v>2.3</v>
      </c>
      <c r="R17" s="37" t="inlineStr">
        <is>
          <t>CJ E&amp;M Corporation</t>
        </is>
      </c>
      <c r="S17" s="37" t="inlineStr">
        <is>
          <t>LG HelloVision Corp. (KOSE:A037560)</t>
        </is>
      </c>
      <c r="T17" s="37"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U17" s="37" t="inlineStr">
        <is>
          <t>MA-1 그룹이 매수자</t>
        </is>
      </c>
      <c r="V17" s="37" t="inlineStr">
        <is>
          <t>지분율 미기재(대개 100%·사업양수)</t>
        </is>
      </c>
      <c r="W17" s="37" t="inlineStr">
        <is>
          <t>MA① 경영권 인수</t>
        </is>
      </c>
      <c r="X17" s="37" t="n"/>
      <c r="Y17" s="36" t="inlineStr">
        <is>
          <t>False</t>
        </is>
      </c>
      <c r="Z17" s="37" t="inlineStr">
        <is>
          <t>MA① 경영권 인수</t>
        </is>
      </c>
      <c r="AA17" s="37"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AB17" s="37" t="inlineStr">
        <is>
          <t>조건 변경 후 완료 (2016-01-31 거래일자; 최종 양수가액 3,228,000,000원으로 정산 — CJ E&amp;M 2016 사업보고서 20170331004920)</t>
        </is>
      </c>
      <c r="AC17" s="37" t="inlineStr">
        <is>
          <t>계약 체결 시 양수가액 2,612,000,000원(2015-11-02 자율공시; CJ헬로비전 최초 공시 2,600,000,000원은 같은 날 2,612,000,000원으로 기재정정) / 최종 양수가액 3,228,000,000원(2016-01-31 거래, CJ E&amp;M 2016 사업보고서)</t>
        </is>
      </c>
      <c r="AD17" s="37"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E17" s="37" t="inlineStr">
        <is>
          <t>2015-11-02</t>
        </is>
      </c>
      <c r="AF17" s="37"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G17" s="37"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C019(Tving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H17" s="37" t="inlineStr">
        <is>
          <t>씨제이이앤엠㈜ (CJ E&amp;M Corporation, 코스닥 130960; CJ㈜ 계열 상장사, 현 CJ ENM의 전신으로 2018-07-01 CJ오쇼핑에 흡수합병)</t>
        </is>
      </c>
      <c r="AI17" s="37" t="inlineStr">
        <is>
          <t>"자체 OTT(Over The Top) 플랫폼 강화" (CJ E&amp;M 기타주요경영사항 자율공시, 양수목적) / "티빙스틱을 통한 TV OTT(Over The Top) 사업 집중" (CJ헬로비전 자율공시, 양도목적)</t>
        </is>
      </c>
      <c r="AJ17" s="37"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K17" s="37" t="inlineStr">
        <is>
          <t>인접</t>
        </is>
      </c>
      <c r="AL17" s="37" t="inlineStr">
        <is>
          <t>CJ E&amp;M은 tvN·Mnet 등 채널(PP)과 콘텐츠 제작사였고, 티빙은 그 채널·VOD를 소비자에게 직접 유통하는 OTT 플랫폼으로 같은 가치사슬의 하류(유통) 영역이다. 인수 주체가 당시 상장 CJ 계열사 자신이고, 현 CJ ENM 정점 기준으로도 콘텐츠 기업의 자체 플랫폼 확보이므로 인접.</t>
        </is>
      </c>
      <c r="AM17" s="37" t="inlineStr">
        <is>
          <t>연결 총자산 2,357,385백만원, 연결 자본총계 1,505,703백만원 (2014-12-31, CJ E&amp;M 2015 사업보고서 요약 연결재무정보 전기 수치). 참고: 2015-12-31 연결 총자산 2,364,855백만원</t>
        </is>
      </c>
      <c r="AN17" s="37" t="inlineStr">
        <is>
          <t>acq_total_assets와 같음 (인수 주체 CJ E&amp;M이 상장사 자신)</t>
        </is>
      </c>
      <c r="AO17" s="37" t="inlineStr">
        <is>
          <t>계산: 0.11 (체결가 2,612백만원 / 2014-12-31 연결 총자산 2,357,385백만원); 최종가 기준 0.14 (3,228 / 2,357,385)</t>
        </is>
      </c>
      <c r="AP17" s="37" t="inlineStr">
        <is>
          <t>계산: 0.17 (2,612백만원 / 2014-12-31 연결 자본총계 1,505,703백만원); 최종가 기준 0.21 (3,228 / 1,505,703)</t>
        </is>
      </c>
      <c r="AQ17" s="37" t="inlineStr">
        <is>
          <t>추정: 약 3조 3,105억원 (2015년 10월 일평균 주가 85,471원 × 발행주식총수 38,732,089주; 10월 최저 81,300원~최고 91,000원 기준 범위 약 3조 1,489억~3조 5,246억원). 2015-10-30 실제 종가는 미확인</t>
        </is>
      </c>
      <c r="AR17" s="37"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S17" s="37" t="inlineStr">
        <is>
          <t>KRX:130960</t>
        </is>
      </c>
      <c r="AT17" s="37"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U17" s="37" t="inlineStr">
        <is>
          <t>2015-11-02 DART 자율공시: CJ E&amp;M 기타주요경영사항(자율공시)(영업양수체결)(20151102900267), CJ헬로비전 기타경영사항(자율공시)(20151102800021, 같은 날 기재정정 20151102800059). 사전 보도는 확인하지 못함</t>
        </is>
      </c>
      <c r="AV17" s="37"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W17" s="37"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C019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X17" s="37"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Y17" s="37" t="inlineStr">
        <is>
          <t>티빙이 별도 현금창출단위가 아니라 방송사업부문에 묶여 개별 손상을 알 수 없음</t>
        </is>
      </c>
      <c r="AZ17" s="37" t="inlineStr">
        <is>
          <t>미확인 (CJ헬로비전 2015 사업보고서에서 tving 매출은 '부가서비스'(헬로폰·tving·헬로모바일·SO 경영지원) 2015년 315,767,160천원에 합산돼 분리되지 않음)</t>
        </is>
      </c>
      <c r="BA17" s="37" t="inlineStr">
        <is>
          <t>2016: 미확인; 2017: 미확인 (CJ E&amp;M 방송부문 안 사업으로 별도 공시 없음); 2024: 4,355억원; 2025: 4,060억원 (㈜티빙, 딜사이트 2026-05-21 보도, 별도/연결 미기재)</t>
        </is>
      </c>
      <c r="BB17" s="37" t="inlineStr">
        <is>
          <t>미확인 (사업부문별 영업이익 분리 공시 없음)</t>
        </is>
      </c>
      <c r="BC17" s="37" t="inlineStr">
        <is>
          <t>2016: 미확인; 2017: 미확인; 2025: 영업손실 698억원, 순손실 893억원 (㈜티빙, 딜사이트 2026-05-21 보도). 같은 기사는 2020년 분할 설립 뒤 '매년 적자'라고 씀</t>
        </is>
      </c>
      <c r="BD17" s="37"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E17" s="37"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F17" s="36" t="inlineStr">
        <is>
          <t>부분</t>
        </is>
      </c>
      <c r="BG17" s="36" t="inlineStr">
        <is>
          <t>2026-10-26</t>
        </is>
      </c>
    </row>
    <row r="18" ht="72" customHeight="1">
      <c r="A18" s="36" t="inlineStr">
        <is>
          <t>C015</t>
        </is>
      </c>
      <c r="B18" s="36" t="inlineStr">
        <is>
          <t>CJ ENM</t>
        </is>
      </c>
      <c r="C18" s="36" t="inlineStr">
        <is>
          <t>2018-08-29</t>
        </is>
      </c>
      <c r="D18" s="37" t="inlineStr">
        <is>
          <t>Highup Entertainment Co., Ltd.</t>
        </is>
      </c>
      <c r="E18" s="36" t="n">
        <v>174</v>
      </c>
      <c r="F18" s="36" t="inlineStr">
        <is>
          <t>False</t>
        </is>
      </c>
      <c r="G18" s="36" t="n"/>
      <c r="H18" s="36" t="inlineStr">
        <is>
          <t>MA⑦</t>
        </is>
      </c>
      <c r="I18" s="36" t="inlineStr">
        <is>
          <t>MA⑤</t>
        </is>
      </c>
      <c r="J18" s="36" t="inlineStr">
        <is>
          <t>변경</t>
        </is>
      </c>
      <c r="K18" s="36" t="inlineStr">
        <is>
          <t>해당 없음</t>
        </is>
      </c>
      <c r="L18" s="36" t="inlineStr">
        <is>
          <t>일치</t>
        </is>
      </c>
      <c r="M18" s="36" t="inlineStr">
        <is>
          <t>편입 후</t>
        </is>
      </c>
      <c r="N18" s="37" t="inlineStr">
        <is>
          <t>Music &amp; Fan Entertainment</t>
        </is>
      </c>
      <c r="O18" s="37" t="inlineStr">
        <is>
          <t>Music / Artist Management</t>
        </is>
      </c>
      <c r="P18" s="36" t="inlineStr">
        <is>
          <t>Closed</t>
        </is>
      </c>
      <c r="Q18" s="38" t="n">
        <v>0.23</v>
      </c>
      <c r="R18" s="37" t="inlineStr">
        <is>
          <t>-</t>
        </is>
      </c>
      <c r="S18" s="37" t="inlineStr">
        <is>
          <t>CJ ENM CO., Ltd. (KOSDAQ:A035760)</t>
        </is>
      </c>
      <c r="T18" s="37"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U18" s="37" t="inlineStr">
        <is>
          <t>MA-5 매수자 미기재</t>
        </is>
      </c>
      <c r="V18" s="37" t="n"/>
      <c r="W18" s="37" t="inlineStr">
        <is>
          <t>MA⑦ 매수자 미기재</t>
        </is>
      </c>
      <c r="X18" s="37" t="n"/>
      <c r="Y18" s="36" t="inlineStr">
        <is>
          <t>False</t>
        </is>
      </c>
      <c r="Z18" s="37" t="inlineStr">
        <is>
          <t>MA⑤ 그룹의 지분 매각</t>
        </is>
      </c>
      <c r="AA18" s="37"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AB18" s="37" t="inlineStr">
        <is>
          <t>완료 (2018-08-27 주식 변동일)</t>
        </is>
      </c>
      <c r="AC18" s="37" t="inlineStr">
        <is>
          <t>255,000,000원 (51,000주 × 주당 5,000원 = 액면가. 2018-08-29 공정거래법 공시 '255,000천원')</t>
        </is>
      </c>
      <c r="AD18" s="37" t="inlineStr">
        <is>
          <t>원자료와 일치 (원자료 설명란 KRW 약 260백만원 대비 확인값 255백만원, 차이 약 2%)</t>
        </is>
      </c>
      <c r="AE18" s="37" t="inlineStr">
        <is>
          <t>2018-08-29</t>
        </is>
      </c>
      <c r="AF18" s="37"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G18" s="37"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H18" s="37"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I18" s="37"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J18" s="37" t="inlineStr">
        <is>
          <t>매수자는 개인(대상회사 경영진·프로듀서). 매도자 CJ ENM(2018-07 CJ오쇼핑+CJ E&amp;M 합병 법인)의 핵심 사업은 미디어·커머스·영화·음악 부문</t>
        </is>
      </c>
      <c r="AK18" s="37" t="inlineStr">
        <is>
          <t>해당 없음</t>
        </is>
      </c>
      <c r="AL18" s="37" t="inlineStr">
        <is>
          <t>그룹이 파는 쪽인 매각 거래라 인수 주체 기준 판단은 해당 없음. 그룹(CJ ENM) 기준 대상회사는 음악사업부문의 서브레이블(작곡·음반기획)로 음악 부문 안의 소규모 레이블이었다. CJ E&amp;M은 2017년 젤리피쉬·아메바컬쳐 인수, 하이어뮤직·하이업 설립으로 레이블을 늘렸고 하이업은 그중 하나.</t>
        </is>
      </c>
      <c r="AM18" s="37" t="inlineStr">
        <is>
          <t>해당 없음 (매수자 개인). 참고 매도자 기준: 아래 apex_total_assets</t>
        </is>
      </c>
      <c r="AN18" s="37"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O18" s="37" t="inlineStr">
        <is>
          <t>계산: 255백만원 / 2,801,818백만원(CJ ENM 2017-12-31 연결 총자산) = 0.0091% (매도자 기준; 2018-12-31 합병 후 6,754,948백만원 기준 0.0038%)</t>
        </is>
      </c>
      <c r="AP18" s="37" t="inlineStr">
        <is>
          <t>계산: 255백만원 / 1,484,104백만원(CJ ENM 2017-12-31 연결 자본총계) = 0.0172% (매도자 기준)</t>
        </is>
      </c>
      <c r="AQ18" s="37" t="inlineStr">
        <is>
          <t>계산: 259,200원(2018-08-24 종가, Yahoo Finance 035760.KQ) × 21,926,384주(2018-12-31 발행주식총수, CJ ENM 2018 사업보고서; 추정: 2018-07 합병신주 발행 후 8월에도 동일) = 5,683,318,732,800원 (매도자 CJ ENM, 매수자는 개인)</t>
        </is>
      </c>
      <c r="AR18" s="37"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S18" s="37" t="inlineStr">
        <is>
          <t>KOSDAQ:035760</t>
        </is>
      </c>
      <c r="AT18" s="37" t="inlineStr">
        <is>
          <t>매수자가 개인이라 상장 종목 없음. 매도자 CJ ENM(KOSDAQ 035760)을 참고 종목으로 둔다. 대상회사 하이업은 비상장. 거래 규모가 CJ ENM 총자산의 0.01% 미만이라 주가 반응 분석의 의미는 거의 없음.</t>
        </is>
      </c>
      <c r="AU18" s="37" t="inlineStr">
        <is>
          <t>2018-08-29 DART 공정거래법 공시(하이업 '최대주주등의주식보유변동'). 이보다 이른 보도는 찾지 못함</t>
        </is>
      </c>
      <c r="AV18" s="37"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W18" s="37"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X18" s="37"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Y18" s="37" t="inlineStr">
        <is>
          <t>그룹의 지분 매각(MA⑤)이라 매수자 쪽 손상을 따지지 않음</t>
        </is>
      </c>
      <c r="AZ18" s="37" t="inlineStr">
        <is>
          <t>2016: 해당 없음 (2017-06-14 설립); 2017: 52백만원</t>
        </is>
      </c>
      <c r="BA18" s="37" t="inlineStr">
        <is>
          <t>2018: 미확인; 2019: 미확인; (참고 2020: 253백만원; 2021: 4,627백만원; 2023: 14,262백만원); 2024: 7,960백만원 (영업수익 7,959,572,978원)</t>
        </is>
      </c>
      <c r="BB18" s="37" t="inlineStr">
        <is>
          <t>2016: 해당 없음 (설립 전); 2017: -343백만원</t>
        </is>
      </c>
      <c r="BC18" s="37" t="inlineStr">
        <is>
          <t>2018: 미확인; 2019: 미확인; (참고 2020: -2,292백만원; 2021: -1,363백만원; 2023: 1,247백만원); 2024: -3,028백만원 (영업손실 3,028,128,139원)</t>
        </is>
      </c>
      <c r="BD18" s="37"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E18" s="37" t="inlineStr">
        <is>
          <t>미확인 (CJ ENM IR 자료·어닝콜은 검토하지 않음. 거래 금액 255백만원으로 매도자 연결 총자산의 0.01% 미만이라 IR 언급 가능성은 낮음)</t>
        </is>
      </c>
      <c r="BF18" s="36" t="inlineStr">
        <is>
          <t>부분</t>
        </is>
      </c>
      <c r="BG18" s="36" t="inlineStr">
        <is>
          <t>2026-10-26</t>
        </is>
      </c>
    </row>
    <row r="19" ht="72" customHeight="1">
      <c r="A19" s="36" t="inlineStr">
        <is>
          <t>C016</t>
        </is>
      </c>
      <c r="B19" s="36" t="inlineStr">
        <is>
          <t>CJ ENM</t>
        </is>
      </c>
      <c r="C19" s="36" t="inlineStr">
        <is>
          <t>2019-03-25</t>
        </is>
      </c>
      <c r="D19" s="37" t="inlineStr">
        <is>
          <t>GTIST</t>
        </is>
      </c>
      <c r="E19" s="36" t="n">
        <v>66</v>
      </c>
      <c r="F19" s="36" t="inlineStr">
        <is>
          <t>False</t>
        </is>
      </c>
      <c r="G19" s="36" t="n"/>
      <c r="H19" s="36" t="inlineStr">
        <is>
          <t>MA①</t>
        </is>
      </c>
      <c r="I19" s="36" t="inlineStr">
        <is>
          <t>MA①</t>
        </is>
      </c>
      <c r="J19" s="36" t="inlineStr">
        <is>
          <t>같음</t>
        </is>
      </c>
      <c r="K19" s="36" t="inlineStr">
        <is>
          <t>있음</t>
        </is>
      </c>
      <c r="L19" s="36" t="inlineStr">
        <is>
          <t>일치</t>
        </is>
      </c>
      <c r="M19" s="36" t="inlineStr">
        <is>
          <t>편입 후</t>
        </is>
      </c>
      <c r="N19" s="37" t="inlineStr">
        <is>
          <t>Content Production &amp; Investment</t>
        </is>
      </c>
      <c r="O19" s="37" t="inlineStr">
        <is>
          <t>Content Production Studio</t>
        </is>
      </c>
      <c r="P19" s="36" t="inlineStr">
        <is>
          <t>Closed</t>
        </is>
      </c>
      <c r="Q19" s="38" t="n">
        <v>22.08</v>
      </c>
      <c r="R19" s="37" t="inlineStr">
        <is>
          <t>Studio Dragon Corporation (KOSDAQ:A253450)</t>
        </is>
      </c>
      <c r="S19" s="37" t="inlineStr">
        <is>
          <t>-</t>
        </is>
      </c>
      <c r="T19" s="37"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U19" s="37" t="inlineStr">
        <is>
          <t>MA-1 그룹이 매수자</t>
        </is>
      </c>
      <c r="V19" s="37" t="inlineStr">
        <is>
          <t>지분율 미기재(대개 100%·사업양수)</t>
        </is>
      </c>
      <c r="W19" s="37" t="inlineStr">
        <is>
          <t>MA① 경영권 인수</t>
        </is>
      </c>
      <c r="X19" s="37" t="n"/>
      <c r="Y19" s="36" t="inlineStr">
        <is>
          <t>False</t>
        </is>
      </c>
      <c r="Z19" s="37" t="inlineStr">
        <is>
          <t>MA① 경영권 인수</t>
        </is>
      </c>
      <c r="AA19" s="37"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AB19" s="37" t="inlineStr">
        <is>
          <t>완료 (2019-04-08)</t>
        </is>
      </c>
      <c r="AC19" s="37" t="inlineStr">
        <is>
          <t>25,000,000,000원 (현금, 지티스트 보통주 200,000주 = 100%)</t>
        </is>
      </c>
      <c r="AD19" s="37" t="inlineStr">
        <is>
          <t>원자료와 일치 (원자료 22.08 = 250억원/약 1,132원/달러, 2019-03 환율 수준)</t>
        </is>
      </c>
      <c r="AE19" s="37" t="inlineStr">
        <is>
          <t>2019-03-25</t>
        </is>
      </c>
      <c r="AF19" s="37"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G19" s="37"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C013·C014·C015·C019와는 대상회사가 달라 직접 관계 없음(C019는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H19" s="37" t="inlineStr">
        <is>
          <t>스튜디오드래곤㈜(CJ ENM 자회사, 코스닥 상장)</t>
        </is>
      </c>
      <c r="AI19" s="37"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J19" s="37" t="inlineStr">
        <is>
          <t>드라마 기획·제작·유통. 2018 연결매출 379,606백만원 중 드라마 편성 178,062(46.91%), 드라마 판매 162,054(42.69%), 기타 39,490(10.40%) (2019 사업보고서 II. 사업의 내용 매출 표의 전기)</t>
        </is>
      </c>
      <c r="AK19" s="37" t="inlineStr">
        <is>
          <t>핵심</t>
        </is>
      </c>
      <c r="AL19" s="37" t="inlineStr">
        <is>
          <t>지티스트 주요사업 '방송 드라마 제작 및 공급'(공시)은 스튜디오드래곤 주력인 드라마 제작과 같은 영역. 그룹 정점 CJ ENM 기준으로도 미디어(방송·콘텐츠) 부문의 드라마 제작 역량 확대라 핵심.</t>
        </is>
      </c>
      <c r="AM19" s="37" t="inlineStr">
        <is>
          <t>459,453,883,583원 (공시 '최근 사업연도말 자산총액', 2017년도말 연결재무제표 기준이라고 공시에 명기)</t>
        </is>
      </c>
      <c r="AN19" s="37" t="inlineStr">
        <is>
          <t>6,754,948백만원 (CJ ENM 2018-12-31 연결 자산총계, 2018 사업보고서 [기재정정] 요약재무정보)</t>
        </is>
      </c>
      <c r="AO19" s="37" t="inlineStr">
        <is>
          <t>5.4</t>
        </is>
      </c>
      <c r="AP19" s="37" t="inlineStr">
        <is>
          <t>6.2</t>
        </is>
      </c>
      <c r="AQ19" s="37" t="inlineStr">
        <is>
          <t>계산: 2,544,270,143,000원 (2019-03-22 종가 90,700원 × 발행주식총수 28,051,490주)</t>
        </is>
      </c>
      <c r="AR19" s="37"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S19" s="37" t="inlineStr">
        <is>
          <t>KOSDAQ:253450</t>
        </is>
      </c>
      <c r="AT19" s="37" t="inlineStr">
        <is>
          <t>인수 주체 스튜디오드래곤이 코스닥 상장사. 상장 지배회사 CJ ENM(KOSDAQ:035760)도 보조로 쓸 수 있음. 대상회사 지티스트는 비상장.</t>
        </is>
      </c>
      <c r="AU19" s="37"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V19" s="37"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W19" s="37"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X19" s="37"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Y19" s="37" t="inlineStr">
        <is>
          <t>수집·검토 기록에 인수 뒤 손상이 적혀 있음</t>
        </is>
      </c>
      <c r="AZ19" s="37" t="inlineStr">
        <is>
          <t>2017: 1,404백만원; 2018: 11,535백만원</t>
        </is>
      </c>
      <c r="BA19" s="37" t="inlineStr">
        <is>
          <t>2019: 22,984백만원; 2020: 438백만원; 2025: 65백만원</t>
        </is>
      </c>
      <c r="BB19" s="37" t="inlineStr">
        <is>
          <t>2017: 미확인 (공시에는 당기순손실 93백만원만 있음); 2018: 86백만원</t>
        </is>
      </c>
      <c r="BC19" s="37" t="inlineStr">
        <is>
          <t>2019: 484백만원; 2020: -491백만원; 2025: -1,984백만원</t>
        </is>
      </c>
      <c r="BD19" s="37"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E19" s="37"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F19" s="36" t="inlineStr">
        <is>
          <t>완료</t>
        </is>
      </c>
      <c r="BG19" s="36" t="inlineStr">
        <is>
          <t>2026-10-26</t>
        </is>
      </c>
    </row>
    <row r="20" ht="72" customHeight="1">
      <c r="A20" s="36" t="inlineStr">
        <is>
          <t>C017</t>
        </is>
      </c>
      <c r="B20" s="36" t="inlineStr">
        <is>
          <t>CJ ENM</t>
        </is>
      </c>
      <c r="C20" s="36" t="inlineStr">
        <is>
          <t>2021-02-04</t>
        </is>
      </c>
      <c r="D20" s="37" t="inlineStr">
        <is>
          <t>Media Commerce Service Business and Assets of CJ ENM CO., Ltd.</t>
        </is>
      </c>
      <c r="E20" s="36" t="n">
        <v>123</v>
      </c>
      <c r="F20" s="36" t="inlineStr">
        <is>
          <t>False</t>
        </is>
      </c>
      <c r="G20" s="36" t="n"/>
      <c r="H20" s="36" t="inlineStr">
        <is>
          <t>MA④</t>
        </is>
      </c>
      <c r="I20" s="36" t="inlineStr">
        <is>
          <t>MA④</t>
        </is>
      </c>
      <c r="J20" s="36" t="inlineStr">
        <is>
          <t>같음</t>
        </is>
      </c>
      <c r="K20" s="36" t="inlineStr">
        <is>
          <t>있음</t>
        </is>
      </c>
      <c r="L20" s="36" t="inlineStr">
        <is>
          <t>일치</t>
        </is>
      </c>
      <c r="M20" s="36" t="inlineStr">
        <is>
          <t>편입 후</t>
        </is>
      </c>
      <c r="N20" s="37" t="inlineStr">
        <is>
          <t>Commerce &amp; Marketing</t>
        </is>
      </c>
      <c r="O20" s="37" t="inlineStr">
        <is>
          <t>E-commerce / Marketplace</t>
        </is>
      </c>
      <c r="P20" s="36" t="inlineStr">
        <is>
          <t>Closed</t>
        </is>
      </c>
      <c r="Q20" s="38" t="n">
        <v>5.06</v>
      </c>
      <c r="R20" s="37" t="inlineStr">
        <is>
          <t>DADA MNC CO.,Ltd</t>
        </is>
      </c>
      <c r="S20" s="37" t="inlineStr">
        <is>
          <t>CJ ENM CO., Ltd. (KOSDAQ:A035760)</t>
        </is>
      </c>
      <c r="T20" s="37" t="inlineStr">
        <is>
          <t>DADA MNC CO.,Ltd acquired Media Commerce Service Business and Assets of CJ ENM CO., Ltd. for approximately KRW 5.7 billion on February 4, 2021. The board of directors of CJ ENM CO., Ltd. resolved the deal on February 4, 2021.</t>
        </is>
      </c>
      <c r="U20" s="37" t="inlineStr">
        <is>
          <t>MA-2 그룹 내부 재편</t>
        </is>
      </c>
      <c r="V20" s="37" t="n"/>
      <c r="W20" s="37" t="inlineStr">
        <is>
          <t>MA④ 그룹 내부 재편</t>
        </is>
      </c>
      <c r="X20" s="37" t="n"/>
      <c r="Y20" s="36" t="inlineStr">
        <is>
          <t>False</t>
        </is>
      </c>
      <c r="Z20" s="37" t="inlineStr">
        <is>
          <t>MA④ 그룹 내부 재편</t>
        </is>
      </c>
      <c r="AA20" s="37" t="inlineStr">
        <is>
          <t>편입 후 (매도자는 CJ ENM 본체이고, 매수자 ㈜다다엠앤씨는 2020-12-01 CJ ENM이 100% 출자해 설립한 종속회사다. 다다엠앤씨 최대주주등의주식보유변동 공시(20210528001144)에서 거래 당시 CJ ENM 지분은 100%)</t>
        </is>
      </c>
      <c r="AB20" s="37" t="inlineStr">
        <is>
          <t>완료 (2021-02-04 양도일자, 특수관계인에대한자산양도 공시)</t>
        </is>
      </c>
      <c r="AC20" s="37" t="inlineStr">
        <is>
          <t>5,666,000,000원 (양도가액 5,666백만원, 부가가치세 별도, 감정평가액 근거). CJ ENM 2022 사업보고서 특수관계자 주석에는 양수도가액이 5,675백만원으로 기재돼 있다</t>
        </is>
      </c>
      <c r="AD20" s="37" t="inlineStr">
        <is>
          <t>원자료와 일치 (5,666백만원 ÷ 5.06 = 약 1,120원/달러로 2021-02 환율 수준)</t>
        </is>
      </c>
      <c r="AE20" s="37" t="inlineStr">
        <is>
          <t>2021-02-04</t>
        </is>
      </c>
      <c r="AF20" s="37"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G20" s="37" t="inlineStr">
        <is>
          <t>C029(2023-11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H20" s="37" t="inlineStr">
        <is>
          <t>㈜다다엠앤씨(CJ ENM이 2020-12-01 설립한 100% 종속회사, 비상장, 미디어커머스 전문). 매도자는 ㈜씨제이이엔엠(그룹 지배회사, 커머스부문)</t>
        </is>
      </c>
      <c r="AI20" s="37" t="inlineStr">
        <is>
          <t>"미디어커머스 사업의 성장 가속화 추구" (특수관계인에대한자산양도·특수관계인으로부터자산양수 공시)</t>
        </is>
      </c>
      <c r="AJ20" s="37"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K20" s="37" t="inlineStr">
        <is>
          <t>핵심</t>
        </is>
      </c>
      <c r="AL20" s="37" t="inlineStr">
        <is>
          <t>매수자 다다엠앤씨는 이 사업을 하려고 세운 회사이므로 대상 사업과 주력 사업이 같다. CJ ENM 기준으로도 2017년 CJ오쇼핑 신사업개발팀에서 시작한 커머스부문의 자체 사업을 자회사로 옮긴 것이어서 커머스부문 핵심 영역 안의 재편이다.</t>
        </is>
      </c>
      <c r="AM20" s="37" t="inlineStr">
        <is>
          <t>40억원 (㈜다다엠앤씨 2020-12-31 총자산 4,000,000천원, CJ ENM 2021 사업보고서 종속기업 요약재무정보 전기말)</t>
        </is>
      </c>
      <c r="AN20" s="37" t="inlineStr">
        <is>
          <t>CJ ENM 2020-12-31 연결 총자산 6,279,917백만원 (별도 4,903,163백만원)</t>
        </is>
      </c>
      <c r="AO20" s="37" t="inlineStr">
        <is>
          <t>계산: 매수자 기준 5,666 ÷ 4,000(다다엠앤씨 2020말 총자산, 백만원) = 141.65%. 참고로 매도자 CJ ENM 기준은 5,666 ÷ 4,903,163(별도) = 0.116%, 5,666 ÷ 6,279,917(연결) = 0.090%</t>
        </is>
      </c>
      <c r="AP20" s="37" t="inlineStr">
        <is>
          <t>계산: 매수자 기준 5,666 ÷ 4,000(다다엠앤씨 2020말 자본) = 141.65%. 참고로 CJ ENM 기준은 5,666 ÷ 3,098,401(2020말 별도 자본) = 0.183%, 5,666 ÷ 3,785,178(연결 자본) = 0.150%</t>
        </is>
      </c>
      <c r="AQ20" s="37" t="inlineStr">
        <is>
          <t>계산: CJ ENM 2021-02-03 종가 161,900원 × 발행주식총수 21,929,154주 = 약 3조5,503억원</t>
        </is>
      </c>
      <c r="AR20" s="37"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S20" s="37" t="inlineStr">
        <is>
          <t>KOSDAQ:035760</t>
        </is>
      </c>
      <c r="AT20" s="37" t="inlineStr">
        <is>
          <t>매수자 다다엠앤씨는 비상장이고 상장 지배회사는 CJ ENM(코스닥)이다. 대상은 사업부라서 별도 종목이 없다. 같은 날 CJ ENM 2020년 잠정실적 공시가 나와 이벤트 분석에 교란이 크다.</t>
        </is>
      </c>
      <c r="AU20" s="37" t="inlineStr">
        <is>
          <t>2021-02-04 DART 특수관계인에대한자산양도(CJ ENM, 20210204000422)와 특수관계인으로부터자산양수(다다엠앤씨, 20210204000428). 같은 날 CJ ENM 2020년 잠정실적 공시</t>
        </is>
      </c>
      <c r="AV20" s="37"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W20" s="37"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자회사화(C029); 2023: 매출 75.0억원, 순손실 90.0억원; 2024: 매출 1.5억원, 순손실 11.4억원; 2025: 매출 7만원 수준, 순손실 11.9억원, 장부가 0인 종속회사로 존속</t>
        </is>
      </c>
      <c r="AX20" s="37"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Y20" s="37" t="inlineStr">
        <is>
          <t>수집·검토 기록에 인수 뒤 손상이 적혀 있음</t>
        </is>
      </c>
      <c r="AZ20" s="37" t="inlineStr">
        <is>
          <t>미확인 (양도 전 미디어커머스 사업부 단독 매출 공시 없음. 참고: 취급고 2020년 약 250억원(전자신문 2021-03-10))</t>
        </is>
      </c>
      <c r="BA20" s="37" t="inlineStr">
        <is>
          <t>2021: 234.5억원; 2022: 159.2억원; 2023: 75.0억원; 2024: 1.5억원; 2025: 7만원 수준 (모두 ㈜다다엠앤씨 단독, 천원 단위 원값 23,454,675 / 15,923,826 / 7,501,352 / 147,922 / 74)</t>
        </is>
      </c>
      <c r="BB20" s="37" t="inlineStr">
        <is>
          <t>미확인 (사업부 단독 손익 공시 없음)</t>
        </is>
      </c>
      <c r="BC20" s="37" t="inlineStr">
        <is>
          <t>미확인 (영업이익은 찾지 못했다). 대신 당기순손익: 2021: -87.9억원; 2022: -160.6억원; 2023: -90.0억원; 2024: -11.4억원; 2025: -11.9억원</t>
        </is>
      </c>
      <c r="BD20" s="37"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E20" s="37"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F20" s="36" t="inlineStr">
        <is>
          <t>부분</t>
        </is>
      </c>
      <c r="BG20" s="36" t="inlineStr">
        <is>
          <t>2026-10-31</t>
        </is>
      </c>
    </row>
    <row r="21" ht="72" customHeight="1">
      <c r="A21" s="36" t="inlineStr">
        <is>
          <t>C018</t>
        </is>
      </c>
      <c r="B21" s="36" t="inlineStr">
        <is>
          <t>CJ ENM</t>
        </is>
      </c>
      <c r="C21" s="36" t="inlineStr">
        <is>
          <t>2021-06-18</t>
        </is>
      </c>
      <c r="D21" s="37" t="inlineStr">
        <is>
          <t>Jk Film Co.Ltd.</t>
        </is>
      </c>
      <c r="E21" s="36" t="n">
        <v>186</v>
      </c>
      <c r="F21" s="36" t="inlineStr">
        <is>
          <t>False</t>
        </is>
      </c>
      <c r="G21" s="36" t="n"/>
      <c r="H21" s="36" t="inlineStr">
        <is>
          <t>MA②</t>
        </is>
      </c>
      <c r="I21" s="36" t="inlineStr">
        <is>
          <t>MA②</t>
        </is>
      </c>
      <c r="J21" s="36" t="inlineStr">
        <is>
          <t>같음</t>
        </is>
      </c>
      <c r="K21" s="36" t="inlineStr">
        <is>
          <t>없음 (확인)</t>
        </is>
      </c>
      <c r="L21" s="36" t="inlineStr">
        <is>
          <t>기타</t>
        </is>
      </c>
      <c r="M21" s="36" t="inlineStr">
        <is>
          <t>편입 후</t>
        </is>
      </c>
      <c r="N21" s="37" t="inlineStr">
        <is>
          <t>Content Production &amp; Investment</t>
        </is>
      </c>
      <c r="O21" s="37" t="inlineStr">
        <is>
          <t>Content Production Studio</t>
        </is>
      </c>
      <c r="P21" s="36" t="inlineStr">
        <is>
          <t>Closed</t>
        </is>
      </c>
      <c r="Q21" s="38" t="n">
        <v>0.013</v>
      </c>
      <c r="R21" s="37" t="inlineStr">
        <is>
          <t>CJ ENM CO., Ltd. (KOSDAQ:A035760)</t>
        </is>
      </c>
      <c r="S21" s="37" t="inlineStr">
        <is>
          <t>-</t>
        </is>
      </c>
      <c r="T21" s="37"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U21" s="37" t="inlineStr">
        <is>
          <t>MA-1 그룹이 매수자</t>
        </is>
      </c>
      <c r="V21" s="37" t="inlineStr">
        <is>
          <t>추가지분</t>
        </is>
      </c>
      <c r="W21" s="37" t="inlineStr">
        <is>
          <t>MA② 기존 지분 확대</t>
        </is>
      </c>
      <c r="X21" s="37" t="n"/>
      <c r="Y21" s="36" t="inlineStr">
        <is>
          <t>False</t>
        </is>
      </c>
      <c r="Z21" s="37" t="inlineStr">
        <is>
          <t>MA② 기존 지분 확대</t>
        </is>
      </c>
      <c r="AA21" s="37"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AB21" s="37" t="inlineStr">
        <is>
          <t>완료 (2021-06-18 이사회 결의·주식매매계약 체결 예정일, JK필름 최대주주등의주식보유변동 공시상 변동일 2021-06-18. CJ ENM 2021 연결주석에 2021말 지분율 87.85%로 기재)</t>
        </is>
      </c>
      <c r="AC21" s="37" t="inlineStr">
        <is>
          <t>15,000,830,000원 (8,671주 × 주당 1,730,000원; CJ ENM 공시상 취득금액 15,001백만원. 윤제균 8,436주 14,594,280천원 + 길영민 235주 406,550천원)</t>
        </is>
      </c>
      <c r="AD21" s="37" t="inlineStr">
        <is>
          <t>13.23 (15,001백만원 ÷ 1,133.54원/USD, Yahoo Finance KRW=X 2021-06-17 종가). 원자료 0.013은 1,000배 과소</t>
        </is>
      </c>
      <c r="AE21" s="37" t="inlineStr">
        <is>
          <t>2021-06-18</t>
        </is>
      </c>
      <c r="AF21" s="37"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G21" s="37" t="inlineStr">
        <is>
          <t>C024(2022-10-24 윤제균 잔여 2,388주 10.15% 5,074백만원 취득, 취득 후 100%)와 같은 대상의 후속 단계. 이 거래 후 남은 지분은 윤제균 2,388주(10.15%)·길영민 471주(2.00%)였는데, C024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H21" s="37" t="inlineStr">
        <is>
          <t>㈜씨제이이엔엠(CJ ENM, 그룹 정점·코스닥 상장 035760)</t>
        </is>
      </c>
      <c r="AI21" s="37" t="inlineStr">
        <is>
          <t>"자회사 지분 추가 취득을 통한 제작 역량 강화" (DART 특수관계인으로부터주식의취득, 2021-06-18)</t>
        </is>
      </c>
      <c r="AJ21" s="37"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K21" s="37" t="inlineStr">
        <is>
          <t>핵심</t>
        </is>
      </c>
      <c r="AL21" s="37" t="inlineStr">
        <is>
          <t>JK필름은 영화 제작사(CJ ENM 연결주석 주요사업 '영화 제작 사업')이고 CJ ENM은 영화 사업 부문을 직접 운영하며 JK필름 작품(공조2 등)을 배급했다. 이미 지배하던 제작 자회사의 지분 확대이며, 인수 주체 자체가 그룹 정점이다.</t>
        </is>
      </c>
      <c r="AM21" s="37" t="inlineStr">
        <is>
          <t>별도 4,903,163백만원 (2020-12-31, CJ ENM 2021 사업보고서 요약재무정보); 연결 6,279,917백만원 (2020-12-31)</t>
        </is>
      </c>
      <c r="AN21" s="37" t="inlineStr">
        <is>
          <t>acq_total_assets와 같음 (연결 6,279,917백만원, 2020-12-31)</t>
        </is>
      </c>
      <c r="AO21" s="37" t="inlineStr">
        <is>
          <t>계산: 0.31 (15,001백만원 ÷ 별도 총자산 4,903,163백만원, 2020-12-31). 연결 기준 0.24</t>
        </is>
      </c>
      <c r="AP21" s="37" t="inlineStr">
        <is>
          <t>계산: 0.48 (15,001백만원 ÷ 별도 자본총계 3,098,401백만원, 2020-12-31). 연결 자본총계 3,785,178백만원 기준 0.40</t>
        </is>
      </c>
      <c r="AQ21" s="37" t="inlineStr">
        <is>
          <t>계산: 약 3조 8,946억원 (2021-06-17 종가 177,600원 × 발행주식총수 21,929,154주)</t>
        </is>
      </c>
      <c r="AR21" s="37"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S21" s="37" t="inlineStr">
        <is>
          <t>KOSDAQ:035760</t>
        </is>
      </c>
      <c r="AT21" s="37" t="inlineStr">
        <is>
          <t>인수 주체 CJ ENM이 코스닥 상장사(2021-06 당시). 대상회사 JK필름은 비상장</t>
        </is>
      </c>
      <c r="AU21" s="37" t="inlineStr">
        <is>
          <t>2021-06-18 DART 공시(CJ ENM 특수관계인으로부터주식의취득, JK필름 최대주주등의주식보유변동). 이전 보도는 찾지 못함</t>
        </is>
      </c>
      <c r="AV21" s="37"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W21" s="37"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100%(C024); 2022-12-13: 씨제이이엔엠 스튜디오스가 JK필름 등 8개 제작사 흡수합병, JK필름 법인 소멸; 2023: CJ ENM 영업권 1,143억 손상(스튜디오스 CGU 영업권 2023말 151,282백만원, CGU별 손상 배분 미확인)</t>
        </is>
      </c>
      <c r="AX21" s="37"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Y21" s="37" t="inlineStr">
        <is>
          <t>2021·2022 CJ ENM 손상 목록에 JK필름 없음, 합병 뒤 2022~2025 스튜디오스 현금창출단위 영업권 151,281,704천원 불변</t>
        </is>
      </c>
      <c r="AZ21" s="37" t="inlineStr">
        <is>
          <t>2019: 15,489백만원; 2020: 5,497백만원</t>
        </is>
      </c>
      <c r="BA21" s="37" t="inlineStr">
        <is>
          <t>2021: 16,137백만원; 2022: 미확인(2022-12 합병으로 개별 실적 공시 없음); 승계법인 씨제이이엔엠 스튜디오스 매출 2022: 29,374백만원, 2023: 143,370백만원, 2024: 199,229백만원, 2025: 226,702백만원</t>
        </is>
      </c>
      <c r="BB21" s="37" t="inlineStr">
        <is>
          <t>2019: 80백만원; 2020: -447백만원</t>
        </is>
      </c>
      <c r="BC21" s="37" t="inlineStr">
        <is>
          <t>2021: 152백만원; 2022: 미확인; 승계법인 씨제이이엔엠 스튜디오스는 영업이익 미확인, 당기순이익 2022: 2,185백만원, 2023: -9,296백만원, 2024: 7,106백만원, 2025: -3,143백만원</t>
        </is>
      </c>
      <c r="BD21" s="37"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E21" s="37"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F21" s="36" t="inlineStr">
        <is>
          <t>완료</t>
        </is>
      </c>
      <c r="BG21" s="36" t="inlineStr">
        <is>
          <t>2026-10-31</t>
        </is>
      </c>
    </row>
    <row r="22" ht="72" customHeight="1">
      <c r="A22" s="36" t="inlineStr">
        <is>
          <t>C019</t>
        </is>
      </c>
      <c r="B22" s="36" t="inlineStr">
        <is>
          <t>CJ ENM</t>
        </is>
      </c>
      <c r="C22" s="36" t="inlineStr">
        <is>
          <t>2021-10-13</t>
        </is>
      </c>
      <c r="D22" s="37" t="inlineStr">
        <is>
          <t>Tving Co.,Ltd</t>
        </is>
      </c>
      <c r="E22" s="36" t="n">
        <v>37</v>
      </c>
      <c r="F22" s="36" t="inlineStr">
        <is>
          <t>True</t>
        </is>
      </c>
      <c r="G22" s="36" t="n"/>
      <c r="H22" s="36" t="inlineStr">
        <is>
          <t>MA②</t>
        </is>
      </c>
      <c r="I22" s="36" t="inlineStr">
        <is>
          <t>MA②</t>
        </is>
      </c>
      <c r="J22" s="36" t="inlineStr">
        <is>
          <t>같음</t>
        </is>
      </c>
      <c r="K22" s="36" t="inlineStr">
        <is>
          <t>없음 (확인)</t>
        </is>
      </c>
      <c r="L22" s="36" t="inlineStr">
        <is>
          <t>일치</t>
        </is>
      </c>
      <c r="M22" s="36" t="inlineStr">
        <is>
          <t>편입 후</t>
        </is>
      </c>
      <c r="N22" s="37" t="inlineStr">
        <is>
          <t>Media Platforms</t>
        </is>
      </c>
      <c r="O22" s="37" t="inlineStr">
        <is>
          <t>OTT / Streaming Platform</t>
        </is>
      </c>
      <c r="P22" s="36" t="inlineStr">
        <is>
          <t>Announced</t>
        </is>
      </c>
      <c r="Q22" s="38" t="n">
        <v>66.93000000000001</v>
      </c>
      <c r="R22" s="37" t="inlineStr">
        <is>
          <t>CJ ENM CO., Ltd. (KOSDAQ:A035760)</t>
        </is>
      </c>
      <c r="S22" s="37" t="inlineStr">
        <is>
          <t>-</t>
        </is>
      </c>
      <c r="T22" s="37"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U22" s="37" t="inlineStr">
        <is>
          <t>MA-1 그룹이 매수자</t>
        </is>
      </c>
      <c r="V22" s="37" t="inlineStr">
        <is>
          <t>추가지분</t>
        </is>
      </c>
      <c r="W22" s="37" t="inlineStr">
        <is>
          <t>MA② 기존 지분 확대</t>
        </is>
      </c>
      <c r="X22" s="37" t="n"/>
      <c r="Y22" s="36" t="inlineStr">
        <is>
          <t>False</t>
        </is>
      </c>
      <c r="Z22" s="37" t="inlineStr">
        <is>
          <t>MA② 기존 지분 확대</t>
        </is>
      </c>
      <c r="AA22" s="37" t="inlineStr">
        <is>
          <t>편입 후 (매수자 ㈜씨제이이엔엠은 그룹 지배회사 자신. 대상 ㈜티빙은 2020-10-01 CJ ENM 티빙(OTT) 사업부문 물적분할로 설립된 종속회사, 공시 '회사와의관계: 종속회사')</t>
        </is>
      </c>
      <c r="AB22" s="37" t="inlineStr">
        <is>
          <t>완료 (2021-10-15, 신주 납입일 2021-10-14)</t>
        </is>
      </c>
      <c r="AC22" s="37" t="inlineStr">
        <is>
          <t>79,582,140,000원 (티빙 제3자배정 신주 180,000주 × 주당 442,123원, 현금)</t>
        </is>
      </c>
      <c r="AD22" s="37" t="inlineStr">
        <is>
          <t>원자료와 일치 (원자료 66.93 = 79,582백만원/약 1,189원/달러, 2021-10 환율 수준)</t>
        </is>
      </c>
      <c r="AE22" s="37" t="inlineStr">
        <is>
          <t>2021-10-13</t>
        </is>
      </c>
      <c r="AF22" s="37" t="inlineStr">
        <is>
          <t>기준 분류 유지(MA②): 이미 지배하던 종속회사 티빙의 신주를 CJ ENM이 추가 인수(구주 매입이 아니라 제3자배정 유상증자 참여, 대금은 티빙으로 유입. 같은 구조의 C002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G22" s="37" t="inlineStr">
        <is>
          <t>같은 묶음 C014(2015-11,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H22" s="37" t="inlineStr">
        <is>
          <t>㈜씨제이이엔엠(CJ ENM, 그룹 지배회사, 코스닥 상장)</t>
        </is>
      </c>
      <c r="AI22" s="37"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J22" s="37" t="inlineStr">
        <is>
          <t>방송·디지털 미디어와 홈쇼핑 커머스. 2020 연결매출 3,391,184백만원 중 미디어 1,590,692(46.9%), 커머스 1,478,647(43.6%), 음악 180,278(5.3%), 영화/공연 141,567(4.2%) (CJ ENM 2020 사업보고서 II. 사업의 내용 부문별 매출 표)</t>
        </is>
      </c>
      <c r="AK22" s="37" t="inlineStr">
        <is>
          <t>핵심</t>
        </is>
      </c>
      <c r="AL22" s="37" t="inlineStr">
        <is>
          <t>티빙은 2020-10 분할 전까지 CJ ENM이 직접 운영하던 OTT 사업부문이고 CJ ENM 미디어 부문의 디지털 유통 창구라 주력 사업과 같은 영역. 인수 주체가 그룹 정점 CJ ENM 자신이므로 정점 기준도 같음.</t>
        </is>
      </c>
      <c r="AM22" s="37" t="inlineStr">
        <is>
          <t>6,279,917,456,928원 (공시 '최근 사업연도말 자산총액', 2020말 연결)</t>
        </is>
      </c>
      <c r="AN22" s="37" t="inlineStr">
        <is>
          <t>acq_total_assets와 같음</t>
        </is>
      </c>
      <c r="AO22" s="37" t="inlineStr">
        <is>
          <t>1.27</t>
        </is>
      </c>
      <c r="AP22" s="37" t="inlineStr">
        <is>
          <t>1.97</t>
        </is>
      </c>
      <c r="AQ22" s="37" t="inlineStr">
        <is>
          <t>계산: 3,695,062,449,000원 (2021-10-12 종가 168,500원 × 발행주식총수 21,929,154주)</t>
        </is>
      </c>
      <c r="AR22" s="37"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S22" s="37" t="inlineStr">
        <is>
          <t>KOSDAQ:035760</t>
        </is>
      </c>
      <c r="AT22" s="37" t="inlineStr">
        <is>
          <t>인수 주체 CJ ENM이 코스닥 상장 지배회사. 대상 티빙은 비상장. 같은 날 티빙 증자 공시가 함께 나와 이벤트는 CJ ENM 자금 투입과 JTBC스튜디오·네이버 동반 투자가 섞인 신호임에 유의.</t>
        </is>
      </c>
      <c r="AU22" s="37"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V22" s="37" t="inlineStr">
        <is>
          <t>2015-11: CJ E&amp;M이 CJ헬로비전의 N스크린 tving 사업 양수(같은 묶음 C014,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W22" s="37"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X22" s="37"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Y22" s="37" t="inlineStr">
        <is>
          <t>CJ ENM 별도 티빙 투자주식 취득원가=장부금액(2024·2025), 티빙 영업권 손상누계 없음</t>
        </is>
      </c>
      <c r="AZ22" s="37" t="inlineStr">
        <is>
          <t>2019: 44,075백만원 (CJ ENM 티빙 사업부문); 2020: 15,491백만원 (㈜티빙 2020-10-01~12-31, 3개월)</t>
        </is>
      </c>
      <c r="BA22" s="37" t="inlineStr">
        <is>
          <t>2021: 131,525백만원; 2022: 247,570백만원; 2025: 405,981백만원</t>
        </is>
      </c>
      <c r="BB22" s="37" t="inlineStr">
        <is>
          <t>2019: 미확인; 2020: -6,134백만원 (3개월)</t>
        </is>
      </c>
      <c r="BC22" s="37" t="inlineStr">
        <is>
          <t>2021: -76,235백만원; 2022: -119,151백만원; 2025: -69,819백만원</t>
        </is>
      </c>
      <c r="BD22" s="37"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E22" s="37"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F22" s="36" t="inlineStr">
        <is>
          <t>완료</t>
        </is>
      </c>
      <c r="BG22" s="36" t="inlineStr">
        <is>
          <t>2026-10-26</t>
        </is>
      </c>
    </row>
    <row r="23" ht="72" customHeight="1">
      <c r="A23" s="36" t="inlineStr">
        <is>
          <t>C020</t>
        </is>
      </c>
      <c r="B23" s="36" t="inlineStr">
        <is>
          <t>CJ ENM</t>
        </is>
      </c>
      <c r="C23" s="36" t="inlineStr">
        <is>
          <t>2021-11-18</t>
        </is>
      </c>
      <c r="D23" s="37" t="inlineStr">
        <is>
          <t>Scripted Business of IMG Worldwide, LLC</t>
        </is>
      </c>
      <c r="E23" s="36" t="n">
        <v>7</v>
      </c>
      <c r="F23" s="36" t="inlineStr">
        <is>
          <t>True</t>
        </is>
      </c>
      <c r="G23" s="36" t="n"/>
      <c r="H23" s="36" t="inlineStr">
        <is>
          <t>MA①</t>
        </is>
      </c>
      <c r="I23" s="36" t="inlineStr">
        <is>
          <t>MA①</t>
        </is>
      </c>
      <c r="J23" s="36" t="inlineStr">
        <is>
          <t>같음</t>
        </is>
      </c>
      <c r="K23" s="36" t="inlineStr">
        <is>
          <t>있음</t>
        </is>
      </c>
      <c r="L23" s="36" t="inlineStr">
        <is>
          <t>일치</t>
        </is>
      </c>
      <c r="M23" s="36" t="inlineStr">
        <is>
          <t>편입 후</t>
        </is>
      </c>
      <c r="N23" s="37" t="inlineStr">
        <is>
          <t>Content Production &amp; Investment</t>
        </is>
      </c>
      <c r="O23" s="37" t="inlineStr">
        <is>
          <t>Content Production Studio</t>
        </is>
      </c>
      <c r="P23" s="36" t="inlineStr">
        <is>
          <t>Closed</t>
        </is>
      </c>
      <c r="Q23" s="38" t="n">
        <v>775.28</v>
      </c>
      <c r="R23" s="37" t="inlineStr">
        <is>
          <t>CJ ENM CO., Ltd. (KOSDAQ:A035760)</t>
        </is>
      </c>
      <c r="S23" s="37" t="inlineStr">
        <is>
          <t>IMG Worldwide, LLC</t>
        </is>
      </c>
      <c r="T23" s="37"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U23" s="37" t="inlineStr">
        <is>
          <t>MA-1 그룹이 매수자</t>
        </is>
      </c>
      <c r="V23" s="37" t="inlineStr">
        <is>
          <t>과반 인수(≥50%)</t>
        </is>
      </c>
      <c r="W23" s="37" t="inlineStr">
        <is>
          <t>MA① 경영권 인수</t>
        </is>
      </c>
      <c r="X23" s="37" t="n"/>
      <c r="Y23" s="36" t="inlineStr">
        <is>
          <t>False</t>
        </is>
      </c>
      <c r="Z23" s="37" t="inlineStr">
        <is>
          <t>MA① 경영권 인수</t>
        </is>
      </c>
      <c r="AA23" s="37"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AB23" s="37" t="inlineStr">
        <is>
          <t>완료 (2022-01-19 KST, 현지 2022-01-18 거래종결; 취득예정일 2021-12-31 → 2022-01-31로 연기 정정(2021-12-29) 후 2022-01-19 종결 확정 정정)</t>
        </is>
      </c>
      <c r="AC23" s="37"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D23" s="37" t="inlineStr">
        <is>
          <t>원자료와 일치 (원자료 775.28 = 계약 기준금액 USD 775.3M; 종결 확정 USD 785.38M은 +1.3%)</t>
        </is>
      </c>
      <c r="AE23" s="37" t="inlineStr">
        <is>
          <t>2021-11-18 (미국 현지: Endeavor 8-K·공동 보도자료. 한국 시간 2021-11-19 CJ ENM 이사회 결의·거래소 공시)</t>
        </is>
      </c>
      <c r="AF23" s="37"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G23" s="37" t="inlineStr">
        <is>
          <t>같은 묶음의 C030(2023-12)과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H23" s="37" t="inlineStr">
        <is>
          <t>CJ ENM USA Holdings LLC (CJ ENM→CJ ENM USA INC.(100%)→Holdings(100%), 본 거래용 신설 미국 캘리포니아주 SPC, 비상장). 최종 지배회사 ㈜씨제이이엔엠(코스닥 상장)이 출자·지급보증</t>
        </is>
      </c>
      <c r="AI23" s="37"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J23" s="37"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K23" s="37" t="inlineStr">
        <is>
          <t>핵심</t>
        </is>
      </c>
      <c r="AL23" s="37" t="inlineStr">
        <is>
          <t>대상 사업(미국 기반 TV 시리즈·영화 기획·제작·자금조달·해외 판매)은 CJ ENM 주력인 방송부문의 드라마 제작·유통(스튜디오드래곤)과 영화부문 제작·배급과 같은 영역이다. 새로운 것은 지역(미국·글로벌 OTT 납품)과 규모. 인수 주체가 SPC라 그룹 정점 CJ ENM 기준으로 판단했고, 결론도 같다.</t>
        </is>
      </c>
      <c r="AM23" s="37"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N23" s="37" t="inlineStr">
        <is>
          <t>6,279,917,456,928원 (CJ ENM 연결, 2020-12-31; 2021-11-19 공시 기재값). 참고: 2021-12-31 연결 총자산 7조 9,406억원(2022 사업보고서 경영진단)</t>
        </is>
      </c>
      <c r="AO23" s="37" t="inlineStr">
        <is>
          <t>14.9</t>
        </is>
      </c>
      <c r="AP23" s="37" t="inlineStr">
        <is>
          <t>계산: 22.3 (933,740,337,335원 / 4,185,358,693,668원). 참고: CJ ENM 본체 공시(CJ ENM USA INC. 출자 944,602,115,000원) 기준은 총자산대비 15.0, 자기자본대비 22.6(최초 공시 14.9·22.3)</t>
        </is>
      </c>
      <c r="AQ23" s="37" t="inlineStr">
        <is>
          <t>계산: 3,734,534,926,200원 (발표 직전 거래일 2021-11-18 종가 170,300원 × 발행주식총수 21,929,154주, 자기주식 1,199,535주 포함). 종가는 Yahoo Finance(035760.KQ), 2015년 이후 분할 이벤트 없음</t>
        </is>
      </c>
      <c r="AR23" s="37"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S23" s="37" t="inlineStr">
        <is>
          <t>KRX:035760</t>
        </is>
      </c>
      <c r="AT23" s="37"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U23" s="37"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V23" s="37"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W23" s="37"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희석(C030);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X23" s="37"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C030의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Y23" s="37" t="inlineStr">
        <is>
          <t>수집·검토 기록에 인수 뒤 손상이 적혀 있음</t>
        </is>
      </c>
      <c r="AZ23" s="37" t="inlineStr">
        <is>
          <t>2020: 63,463백만원 (인수대상 사업부만, 감사 전, 1,088원/USD 환산 — 약 USD 58.3M; DART 20211119900185); 2021: USD 737 million (Endeavor 2022 10-K의 '제한 Endeavor Content 사업' 2021년 매출, US GAAP)</t>
        </is>
      </c>
      <c r="BA23" s="37" t="inlineStr">
        <is>
          <t>2022: 699,601,932천원; 2023: 347,619,868천원; 2024: 1,038,782,865천원; 2025: 789,711,200천원 (최근 회계연도); 참고 2026 상반기: 284,057,366천원</t>
        </is>
      </c>
      <c r="BB23" s="37" t="inlineStr">
        <is>
          <t>미확인 (2020·2021 대상 사업 영업손익은 DART 공시·Endeavor 10-K 어디에도 별도 공개되지 않음). 대체 지표: 2020 당기순손실 35,654백만원(인수대상 사업부, 감사 전, DART 20211119900185)</t>
        </is>
      </c>
      <c r="BC23" s="37"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BD23" s="37"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E23" s="37"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F23" s="36" t="inlineStr">
        <is>
          <t>완료</t>
        </is>
      </c>
      <c r="BG23" s="36" t="inlineStr">
        <is>
          <t>2026-10-26</t>
        </is>
      </c>
    </row>
    <row r="24" ht="72" customHeight="1">
      <c r="A24" s="36" t="inlineStr">
        <is>
          <t>C021</t>
        </is>
      </c>
      <c r="B24" s="36" t="inlineStr">
        <is>
          <t>CJ ENM</t>
        </is>
      </c>
      <c r="C24" s="36" t="inlineStr">
        <is>
          <t>2022-07-01</t>
        </is>
      </c>
      <c r="D24" s="37" t="inlineStr">
        <is>
          <t>Artworks Korea Co, Ltd.</t>
        </is>
      </c>
      <c r="E24" s="36" t="n">
        <v>152</v>
      </c>
      <c r="F24" s="36" t="inlineStr">
        <is>
          <t>False</t>
        </is>
      </c>
      <c r="G24" s="36" t="n"/>
      <c r="H24" s="36" t="inlineStr">
        <is>
          <t>MA②</t>
        </is>
      </c>
      <c r="I24" s="36" t="inlineStr">
        <is>
          <t>MA②</t>
        </is>
      </c>
      <c r="J24" s="36" t="inlineStr">
        <is>
          <t>같음</t>
        </is>
      </c>
      <c r="K24" s="36" t="inlineStr">
        <is>
          <t>있음</t>
        </is>
      </c>
      <c r="L24" s="36" t="inlineStr">
        <is>
          <t>일치</t>
        </is>
      </c>
      <c r="M24" s="36" t="inlineStr">
        <is>
          <t>편입 후</t>
        </is>
      </c>
      <c r="N24" s="37" t="inlineStr">
        <is>
          <t>Commerce &amp; Marketing</t>
        </is>
      </c>
      <c r="O24" s="37" t="inlineStr">
        <is>
          <t>E-commerce / Marketplace</t>
        </is>
      </c>
      <c r="P24" s="36" t="inlineStr">
        <is>
          <t>Closed</t>
        </is>
      </c>
      <c r="Q24" s="38" t="n">
        <v>1.39</v>
      </c>
      <c r="R24" s="37" t="inlineStr">
        <is>
          <t>CJ ENM CO., Ltd. (KOSDAQ:A035760)</t>
        </is>
      </c>
      <c r="S24" s="37" t="inlineStr">
        <is>
          <t>-</t>
        </is>
      </c>
      <c r="T24" s="37" t="inlineStr">
        <is>
          <t>CJ ENM CO., Ltd. (KOSDAQ:A035760) acquired the remaining 29.98% stake in Artworks Korea Co, Ltd. for KRW 1.8 billion on June 29, 2022.</t>
        </is>
      </c>
      <c r="U24" s="37" t="inlineStr">
        <is>
          <t>MA-1 그룹이 매수자</t>
        </is>
      </c>
      <c r="V24" s="37" t="inlineStr">
        <is>
          <t>기존 자회사 잔여지분</t>
        </is>
      </c>
      <c r="W24" s="37" t="inlineStr">
        <is>
          <t>MA② 기존 지분 확대</t>
        </is>
      </c>
      <c r="X24" s="37" t="n"/>
      <c r="Y24" s="36" t="inlineStr">
        <is>
          <t>False</t>
        </is>
      </c>
      <c r="Z24" s="37" t="inlineStr">
        <is>
          <t>MA② 기존 지분 확대</t>
        </is>
      </c>
      <c r="AA24" s="37" t="inlineStr">
        <is>
          <t>편입 후 (매수자 CJ ENM은 그룹 지배회사이고, 대상 ㈜아트웍스코리아는 2017년 CJ오쇼핑(현 CJ ENM 법인)이 70.02%를 취득한 뒤 연결 종속회사였다. CJ오쇼핑 2017 사업보고서 20180330003559 연결대상 변동 '인수')</t>
        </is>
      </c>
      <c r="AB24" s="37" t="inlineStr">
        <is>
          <t>완료 (2022-06-29 주식 취득일)</t>
        </is>
      </c>
      <c r="AC24" s="37" t="inlineStr">
        <is>
          <t>1,803,967,000원 (보통주 151,200주, 29.98%, 주당 약 11,931원)</t>
        </is>
      </c>
      <c r="AD24" s="37" t="inlineStr">
        <is>
          <t>원자료와 일치 (1,803.967백만원 ÷ 1.39 = 약 1,298원/달러로 2022-06 말 환율 수준)</t>
        </is>
      </c>
      <c r="AE24" s="37" t="inlineStr">
        <is>
          <t>2022-07-01</t>
        </is>
      </c>
      <c r="AF24" s="37"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G24" s="37" t="inlineStr">
        <is>
          <t>같은 묶음의 C027(2022-12 CJ ENM 커머스부문의 리빙·남성패션 사업을 브랜드웍스코리아로 양도하고 유상증자)과 C028(2023-11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H24" s="37" t="inlineStr">
        <is>
          <t>㈜씨제이이엔엠(그룹 지배회사, 커머스부문이 옛 CJ오쇼핑)</t>
        </is>
      </c>
      <c r="AI24" s="37"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J24" s="37" t="inlineStr">
        <is>
          <t>CJ ENM의 2021년 매출 중 커머스(TV홈쇼핑·T커머스·CJ온스타일 모바일)가 1조3,785억원(38.81%)이고, 나머지는 미디어·음악·영화다(2021 사업보고서 요약). 커머스는 2021년 영업이익의 40.45%를 차지했다</t>
        </is>
      </c>
      <c r="AK24" s="37" t="inlineStr">
        <is>
          <t>인접</t>
        </is>
      </c>
      <c r="AL24" s="37" t="inlineStr">
        <is>
          <t>아트웍스코리아는 '남심 취향저격' 큐레이션 온라인몰 펀샵과 PB 상품을 운영하는 전자상거래 회사다. CJ ENM 커머스부문과 같은 유통 가치사슬에 있지만 독립 온라인 전문몰·자체 브랜드 사업이라 인접으로 본다. 기존 종속회사의 잔여 지분이라 새 영역 진입은 아니다.</t>
        </is>
      </c>
      <c r="AM24" s="37" t="inlineStr">
        <is>
          <t>CJ ENM 2021-12-31 연결 총자산 7,940,625백만원 (별도 6,032,346백만원)</t>
        </is>
      </c>
      <c r="AN24" s="37" t="inlineStr">
        <is>
          <t>acq_total_assets와 같음</t>
        </is>
      </c>
      <c r="AO24" s="37" t="inlineStr">
        <is>
          <t>계산: 1,804 ÷ 6,032,346(2021말 별도 총자산, 백만원) = 0.030%. 연결 기준 1,804 ÷ 7,940,625 = 0.023%</t>
        </is>
      </c>
      <c r="AP24" s="37" t="inlineStr">
        <is>
          <t>계산: 1,804 ÷ 3,327,171(2021말 별도 자본) = 0.054%. 연결 기준 1,804 ÷ 4,203,306 = 0.043%</t>
        </is>
      </c>
      <c r="AQ24" s="37" t="inlineStr">
        <is>
          <t>계산: CJ ENM 2022-06-28 종가 97,300원 × 발행주식총수 21,929,154주 = 약 2조1,337억원</t>
        </is>
      </c>
      <c r="AR24" s="37"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S24" s="37" t="inlineStr">
        <is>
          <t>KOSDAQ:035760</t>
        </is>
      </c>
      <c r="AT24" s="37" t="inlineStr">
        <is>
          <t>매수자 CJ ENM이 코스닥 상장사다. 대상 아트웍스코리아는 비상장이다. 거래가 공시 없이 이루어졌고 규모가 시가총액의 0.1% 미만이라 주가 반응을 기대하기 어렵다.</t>
        </is>
      </c>
      <c r="AU24" s="37" t="inlineStr">
        <is>
          <t>2022-07-01 DART 최대주주등의주식보유변동·주요주주의주식보유변동(아트웍스코리아, 공정거래법 공시). 그 전의 보도나 CJ ENM 공시는 찾지 못했다</t>
        </is>
      </c>
      <c r="AV24" s="37"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W24" s="37"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결정(C027); 2023-11-01: 락포트컴퍼니코리아 브랜드 사업 영업양수 결정(C028), 2023-11-23 유상증자; 2023: 매출 1,074.2억원, 영업손실 48.0억원; 2024: 매출 1,378.8억원, 영업손실 73.8억원; 2025: 매출 1,261.8억원, 영업손실 13.1억원; 2024~2026: CJ ENM에서 자금 차입 반복</t>
        </is>
      </c>
      <c r="AX24" s="37"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Y24" s="37" t="inlineStr">
        <is>
          <t>수집·검토 기록에 인수 뒤 손상이 적혀 있음</t>
        </is>
      </c>
      <c r="AZ24" s="37" t="inlineStr">
        <is>
          <t>2020: 323.5억원; 2021: 436.6억원</t>
        </is>
      </c>
      <c r="BA24" s="37" t="inlineStr">
        <is>
          <t>2022: 335.6억원; 2023: 1,074.2억원; 2024: 1,378.8억원; 2025: 1,261.8억원 (2023년부터 C027·C028로 양수한 브랜드 사업 포함)</t>
        </is>
      </c>
      <c r="BB24" s="37" t="inlineStr">
        <is>
          <t>2020: 미확인 (당기순손실 0.5억원, 언론은 '흑자' 보도); 2021: -2.2억원 (영업손실 218,610,619원)</t>
        </is>
      </c>
      <c r="BC24" s="37" t="inlineStr">
        <is>
          <t>2022: -5.8억원; 2023: -48.0억원; 2024: -73.8억원; 2025: -13.1억원</t>
        </is>
      </c>
      <c r="BD24" s="37"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E24" s="37"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F24" s="36" t="inlineStr">
        <is>
          <t>부분</t>
        </is>
      </c>
      <c r="BG24" s="36" t="inlineStr">
        <is>
          <t>2026-10-31</t>
        </is>
      </c>
    </row>
    <row r="25" ht="72" customHeight="1">
      <c r="A25" s="36" t="inlineStr">
        <is>
          <t>C022</t>
        </is>
      </c>
      <c r="B25" s="36" t="inlineStr">
        <is>
          <t>CJ ENM</t>
        </is>
      </c>
      <c r="C25" s="36" t="inlineStr">
        <is>
          <t>2022-10-25</t>
        </is>
      </c>
      <c r="D25" s="37" t="inlineStr">
        <is>
          <t>Blaad Studios Co. Ltd</t>
        </is>
      </c>
      <c r="E25" s="36" t="n">
        <v>80</v>
      </c>
      <c r="F25" s="36" t="inlineStr">
        <is>
          <t>False</t>
        </is>
      </c>
      <c r="G25" s="36" t="inlineStr">
        <is>
          <t>C022</t>
        </is>
      </c>
      <c r="H25" s="36" t="inlineStr">
        <is>
          <t>MA②</t>
        </is>
      </c>
      <c r="I25" s="36" t="inlineStr">
        <is>
          <t>MA②</t>
        </is>
      </c>
      <c r="J25" s="36" t="inlineStr">
        <is>
          <t>같음</t>
        </is>
      </c>
      <c r="K25" s="36" t="inlineStr">
        <is>
          <t>없음 (확인)</t>
        </is>
      </c>
      <c r="L25" s="36" t="inlineStr">
        <is>
          <t>일치</t>
        </is>
      </c>
      <c r="M25" s="36" t="inlineStr">
        <is>
          <t>편입 후</t>
        </is>
      </c>
      <c r="N25" s="37" t="inlineStr">
        <is>
          <t>Content Production &amp; Investment</t>
        </is>
      </c>
      <c r="O25" s="37" t="inlineStr">
        <is>
          <t>Content Production Studio</t>
        </is>
      </c>
      <c r="P25" s="36" t="inlineStr">
        <is>
          <t>Closed</t>
        </is>
      </c>
      <c r="Q25" s="38" t="n">
        <v>15.89</v>
      </c>
      <c r="R25" s="37" t="inlineStr">
        <is>
          <t>CJ ENM CO., Ltd. (KOSDAQ:A035760)</t>
        </is>
      </c>
      <c r="S25" s="37" t="inlineStr">
        <is>
          <t>-</t>
        </is>
      </c>
      <c r="T25" s="37"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U25" s="37" t="inlineStr">
        <is>
          <t>MA-1 그룹이 매수자</t>
        </is>
      </c>
      <c r="V25" s="37" t="inlineStr">
        <is>
          <t>기존 자회사 잔여지분</t>
        </is>
      </c>
      <c r="W25" s="37" t="inlineStr">
        <is>
          <t>MA② 기존 지분 확대</t>
        </is>
      </c>
      <c r="X25" s="37" t="n"/>
      <c r="Y25" s="36" t="inlineStr">
        <is>
          <t>False</t>
        </is>
      </c>
      <c r="Z25" s="37" t="inlineStr">
        <is>
          <t>MA② 기존 지분 확대</t>
        </is>
      </c>
      <c r="AA25" s="37" t="inlineStr">
        <is>
          <t>편입 후 (매수자 ㈜씨제이이엔엠 본체. 블라드스튜디오는 2020년 70.16% 인수로 이미 CJ ENM 연결 종속회사 — 2020 사업보고서 연결주석 '인수 70.16')</t>
        </is>
      </c>
      <c r="AB25" s="37" t="inlineStr">
        <is>
          <t>완료 (2022-10-24 취득; 블라드스튜디오 최대주주등의주식보유변동 공시 변동일 2022-10-24, 취득 후 4,128주 100%)</t>
        </is>
      </c>
      <c r="AC25" s="37" t="inlineStr">
        <is>
          <t>22,638,000,000원 (1,232주 × 18,375,000원; 이 중 김용화 960주 17,640백만원, 나머지 272주 4,998백만원은 기타 주주)</t>
        </is>
      </c>
      <c r="AD25" s="37" t="inlineStr">
        <is>
          <t>원자료와 일치 (15.89; 22,638백만원 기준 암묵 환율 약 1,425원/USD)</t>
        </is>
      </c>
      <c r="AE25" s="37" t="inlineStr">
        <is>
          <t>2022-10-24 (CJ ENM 이사회 결의일; 공개 공시는 2022-10-25)</t>
        </is>
      </c>
      <c r="AF25" s="37" t="inlineStr">
        <is>
          <t>기준 분류 유지: CJ ENM이 2020년부터 70.16%를 보유해 연결하던 종속회사의 잔여 29.84% 매입. 금액·지분은 DART 공시와 원자료 설명란이 일치</t>
        </is>
      </c>
      <c r="AG25" s="37" t="inlineStr">
        <is>
          <t>C023(본팩토리), C024(제이케이필름), C025(만화가족), C026(용필름)과 같은 날(2022-10-24 이사회) 결의된 '잔여지분 100% 확보 → CJ ENM 스튜디오스 흡수합병' 패키지의 일부(원자료 event_group은 C022/C023만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H25" s="37" t="inlineStr">
        <is>
          <t>㈜씨제이이엔엠(CJ ENM, 그룹 지배회사, 코스닥 상장)</t>
        </is>
      </c>
      <c r="AI25" s="37"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5" s="37"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5" s="37" t="inlineStr">
        <is>
          <t>핵심</t>
        </is>
      </c>
      <c r="AL25" s="37" t="inlineStr">
        <is>
          <t>블라드스튜디오는 '영상콘텐츠 제작, 배급 및 투자'(합병결정 공시) 회사로 CJ ENM 영화·방송 콘텐츠 제작 부문과 같은 영역. 인수 주체가 그룹 정점 CJ ENM 자신</t>
        </is>
      </c>
      <c r="AM25" s="37" t="inlineStr">
        <is>
          <t>7,940,625백만원 (CJ ENM 연결 자산총계, 2021-12-31; 2022 사업보고서 요약재무정보). 참고: 연결 자본총계 4,203,306백만원(2021-12-31)</t>
        </is>
      </c>
      <c r="AN25" s="37" t="inlineStr">
        <is>
          <t>acq_total_assets와 같음</t>
        </is>
      </c>
      <c r="AO25" s="37" t="inlineStr">
        <is>
          <t>계산: 0.29 (22,638백만원 / 2021-12-31 연결 자산총계 7,940,625백만원)</t>
        </is>
      </c>
      <c r="AP25" s="37" t="inlineStr">
        <is>
          <t>계산: 0.54 (22,638백만원 / 2021-12-31 연결 자본총계 4,203,306백만원, 비지배지분 포함)</t>
        </is>
      </c>
      <c r="AQ25" s="37" t="inlineStr">
        <is>
          <t>계산: 1,728,017,335,200원 (발표 직전 거래일 2022-10-21 종가 78,800원 × 발행주식총수 21,929,154주, 자기주식 1,199,535주 포함). 참고: 공시 전날 2022-10-24 종가 80,400원 기준 1,763,103,981,600원</t>
        </is>
      </c>
      <c r="AR25" s="37"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5" s="37" t="inlineStr">
        <is>
          <t>KRX:035760</t>
        </is>
      </c>
      <c r="AT25" s="37"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5" s="37" t="inlineStr">
        <is>
          <t>2022-10-25 DART 공시(㈜씨제이이엔엠 '특수관계인으로부터주식의취득' 5건, 씨제이이엔엠스튜디오스 '회사합병결정'). 같은 날 딜사이트, 2022-10-26 비즈워치 보도. 공식 발표 전 인수설 보도는 찾지 못함</t>
        </is>
      </c>
      <c r="AV25" s="37"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W25" s="37"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5" s="37"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5" s="37" t="inlineStr">
        <is>
          <t>CJ ENM 2022 손상 대상 목록에 없음, 2022~2025 스튜디오스 현금창출단위 영업권 151,281,704천원 불변</t>
        </is>
      </c>
      <c r="AZ25" s="37" t="inlineStr">
        <is>
          <t>2020: 11,156,948,603원; 2021: 30,579,384,204원</t>
        </is>
      </c>
      <c r="BA25" s="37" t="inlineStr">
        <is>
          <t>CJ ENM 스튜디오스 별도(K-IFRS): 2022(2022-04-05~12-31): 29,429,441,022원; 2023: 143,370,372,598원; 2024: 199,229,118,946원; 2025: 226,701,916,902원</t>
        </is>
      </c>
      <c r="BB25" s="37" t="inlineStr">
        <is>
          <t>2020: -895,481,106원; 2021: -1,189,591,202원</t>
        </is>
      </c>
      <c r="BC25" s="37"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D25" s="37"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E25" s="37"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F25" s="36" t="inlineStr">
        <is>
          <t>부분</t>
        </is>
      </c>
      <c r="BG25" s="36" t="inlineStr">
        <is>
          <t>2026-10-31</t>
        </is>
      </c>
    </row>
    <row r="26" ht="72" customHeight="1">
      <c r="A26" s="36" t="inlineStr">
        <is>
          <t>C023</t>
        </is>
      </c>
      <c r="B26" s="36" t="inlineStr">
        <is>
          <t>CJ ENM</t>
        </is>
      </c>
      <c r="C26" s="36" t="inlineStr">
        <is>
          <t>2022-10-25</t>
        </is>
      </c>
      <c r="D26" s="37" t="inlineStr">
        <is>
          <t>Bon Factory Co.,Ltd</t>
        </is>
      </c>
      <c r="E26" s="36" t="n">
        <v>59</v>
      </c>
      <c r="F26" s="36" t="inlineStr">
        <is>
          <t>False</t>
        </is>
      </c>
      <c r="G26" s="36" t="inlineStr">
        <is>
          <t>C022</t>
        </is>
      </c>
      <c r="H26" s="36" t="inlineStr">
        <is>
          <t>MA②</t>
        </is>
      </c>
      <c r="I26" s="36" t="inlineStr">
        <is>
          <t>MA②</t>
        </is>
      </c>
      <c r="J26" s="36" t="inlineStr">
        <is>
          <t>같음</t>
        </is>
      </c>
      <c r="K26" s="36" t="inlineStr">
        <is>
          <t>없음 (확인)</t>
        </is>
      </c>
      <c r="L26" s="36" t="inlineStr">
        <is>
          <t>일치</t>
        </is>
      </c>
      <c r="M26" s="36" t="inlineStr">
        <is>
          <t>편입 후</t>
        </is>
      </c>
      <c r="N26" s="37" t="inlineStr">
        <is>
          <t>Content Production &amp; Investment</t>
        </is>
      </c>
      <c r="O26" s="37" t="inlineStr">
        <is>
          <t>Content Production Studio</t>
        </is>
      </c>
      <c r="P26" s="36" t="inlineStr">
        <is>
          <t>Announced</t>
        </is>
      </c>
      <c r="Q26" s="38" t="n">
        <v>26.39</v>
      </c>
      <c r="R26" s="37" t="inlineStr">
        <is>
          <t>CJ ENM CO., Ltd. (KOSDAQ:A035760)</t>
        </is>
      </c>
      <c r="S26" s="37" t="inlineStr">
        <is>
          <t>-</t>
        </is>
      </c>
      <c r="T26" s="37"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U26" s="37" t="inlineStr">
        <is>
          <t>MA-1 그룹이 매수자</t>
        </is>
      </c>
      <c r="V26" s="37" t="inlineStr">
        <is>
          <t>기존 자회사 잔여지분</t>
        </is>
      </c>
      <c r="W26" s="37" t="inlineStr">
        <is>
          <t>MA② 기존 지분 확대</t>
        </is>
      </c>
      <c r="X26" s="37" t="n"/>
      <c r="Y26" s="36" t="inlineStr">
        <is>
          <t>False</t>
        </is>
      </c>
      <c r="Z26" s="37" t="inlineStr">
        <is>
          <t>MA② 기존 지분 확대</t>
        </is>
      </c>
      <c r="AA26" s="37" t="inlineStr">
        <is>
          <t>편입 후 (매수자 ㈜씨제이이엔엠 본체. 본팩토리는 2019년 53% 인수로 이미 CJ ENM 연결 종속회사 — 2019 사업보고서 연결주석 '㈜본팩토리 인수 53.00%')</t>
        </is>
      </c>
      <c r="AB26" s="37" t="inlineStr">
        <is>
          <t>완료 (2022-10-24 취득; 본팩토리 [기재정정]최대주주등의주식보유변동 공시 변동일 2022-10-24, 취득 후 242,382주 100%)</t>
        </is>
      </c>
      <c r="AC26" s="37" t="inlineStr">
        <is>
          <t>37,599,877,302원 (113,919주 × 330,058원 계산값; 보유변동 공시 금액 37,599,877천원; 오광희 56,959주 18,799,773천원, 문석환 56,960주 18,800,104천원. 특수관계인 거래 공시에는 37,600백만원)</t>
        </is>
      </c>
      <c r="AD26" s="37" t="inlineStr">
        <is>
          <t>원자료와 일치 (26.39; 37,600백만원 기준 암묵 환율 약 1,425원/USD)</t>
        </is>
      </c>
      <c r="AE26" s="37" t="inlineStr">
        <is>
          <t>2022-10-24 (CJ ENM 이사회 결의일; 공개 공시는 2022-10-25)</t>
        </is>
      </c>
      <c r="AF26" s="37"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G26" s="37" t="inlineStr">
        <is>
          <t>C022(블라드스튜디오)와 원자료 event_group이 같고, C024(제이케이필름)·C025(만화가족)·C026(용필름)도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H26" s="37" t="inlineStr">
        <is>
          <t>㈜씨제이이엔엠(CJ ENM, 그룹 지배회사, 코스닥 상장)</t>
        </is>
      </c>
      <c r="AI26" s="37"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6" s="37"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6" s="37" t="inlineStr">
        <is>
          <t>핵심</t>
        </is>
      </c>
      <c r="AL26" s="37" t="inlineStr">
        <is>
          <t>본팩토리는 '방송프로그램제작'(합병결정 공시; 2021 매출 중 방송제작매출 341.4억원) 드라마 제작사로 CJ ENM 방송(미디어) 콘텐츠 제작 부문과 같은 영역. 인수 주체가 그룹 정점 CJ ENM 자신</t>
        </is>
      </c>
      <c r="AM26" s="37" t="inlineStr">
        <is>
          <t>7,940,625백만원 (CJ ENM 연결 자산총계, 2021-12-31; 2022 사업보고서 요약재무정보). 참고: 연결 자본총계 4,203,306백만원(2021-12-31)</t>
        </is>
      </c>
      <c r="AN26" s="37" t="inlineStr">
        <is>
          <t>acq_total_assets와 같음</t>
        </is>
      </c>
      <c r="AO26" s="37" t="inlineStr">
        <is>
          <t>계산: 0.47 (37,600백만원 / 2021-12-31 연결 자산총계 7,940,625백만원)</t>
        </is>
      </c>
      <c r="AP26" s="37" t="inlineStr">
        <is>
          <t>계산: 0.89 (37,600백만원 / 2021-12-31 연결 자본총계 4,203,306백만원, 비지배지분 포함)</t>
        </is>
      </c>
      <c r="AQ26" s="37" t="inlineStr">
        <is>
          <t>계산: 1,728,017,335,200원 (발표 직전 거래일 2022-10-21 종가 78,800원 × 발행주식총수 21,929,154주, 자기주식 1,199,535주 포함). 참고: 공시 전날 2022-10-24 종가 80,400원 기준 1,763,103,981,600원</t>
        </is>
      </c>
      <c r="AR26" s="37"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6" s="37" t="inlineStr">
        <is>
          <t>KRX:035760</t>
        </is>
      </c>
      <c r="AT26" s="37"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6" s="37" t="inlineStr">
        <is>
          <t>2022-10-25 DART 공시(㈜씨제이이엔엠 '특수관계인으로부터주식의취득' 5건, 씨제이이엔엠스튜디오스 '회사합병결정'). 같은 날 딜사이트, 2022-10-26 비즈워치 보도. 공식 발표 전 인수설 보도는 찾지 못함</t>
        </is>
      </c>
      <c r="AV26" s="37"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W26" s="37"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6" s="37"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6" s="37" t="inlineStr">
        <is>
          <t>CJ ENM 2022 손상 대상 목록에 없음, 2022~2025 스튜디오스 현금창출단위 영업권 151,281,704천원 불변</t>
        </is>
      </c>
      <c r="AZ26" s="37" t="inlineStr">
        <is>
          <t>2020: 31,216,744,576원; 2021: 34,690,384,962원</t>
        </is>
      </c>
      <c r="BA26" s="37" t="inlineStr">
        <is>
          <t>CJ ENM 스튜디오스 별도(K-IFRS): 2022(2022-04-05~12-31): 29,429,441,022원; 2023: 143,370,372,598원; 2024: 199,229,118,946원; 2025: 226,701,916,902원</t>
        </is>
      </c>
      <c r="BB26" s="37" t="inlineStr">
        <is>
          <t>2020: 312,885,711원; 2021: 2,996,584,157원</t>
        </is>
      </c>
      <c r="BC26" s="37"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D26" s="37"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E26" s="37"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F26" s="36" t="inlineStr">
        <is>
          <t>부분</t>
        </is>
      </c>
      <c r="BG26" s="36" t="inlineStr">
        <is>
          <t>2026-10-31</t>
        </is>
      </c>
    </row>
    <row r="27" ht="72" customHeight="1">
      <c r="A27" s="36" t="inlineStr">
        <is>
          <t>C024</t>
        </is>
      </c>
      <c r="B27" s="36" t="inlineStr">
        <is>
          <t>CJ ENM</t>
        </is>
      </c>
      <c r="C27" s="36" t="inlineStr">
        <is>
          <t>2022-10-25</t>
        </is>
      </c>
      <c r="D27" s="37" t="inlineStr">
        <is>
          <t>Jk Film Co.Ltd.</t>
        </is>
      </c>
      <c r="E27" s="36" t="n">
        <v>132</v>
      </c>
      <c r="F27" s="36" t="inlineStr">
        <is>
          <t>False</t>
        </is>
      </c>
      <c r="G27" s="36" t="inlineStr">
        <is>
          <t>C022</t>
        </is>
      </c>
      <c r="H27" s="36" t="inlineStr">
        <is>
          <t>MA②</t>
        </is>
      </c>
      <c r="I27" s="36" t="inlineStr">
        <is>
          <t>MA②</t>
        </is>
      </c>
      <c r="J27" s="36" t="inlineStr">
        <is>
          <t>같음</t>
        </is>
      </c>
      <c r="K27" s="36" t="inlineStr">
        <is>
          <t>없음 (확인)</t>
        </is>
      </c>
      <c r="L27" s="36" t="inlineStr">
        <is>
          <t>일치</t>
        </is>
      </c>
      <c r="M27" s="36" t="inlineStr">
        <is>
          <t>편입 후</t>
        </is>
      </c>
      <c r="N27" s="37" t="inlineStr">
        <is>
          <t>Content Production &amp; Investment</t>
        </is>
      </c>
      <c r="O27" s="37" t="inlineStr">
        <is>
          <t>Content Production Studio</t>
        </is>
      </c>
      <c r="P27" s="36" t="inlineStr">
        <is>
          <t>Announced</t>
        </is>
      </c>
      <c r="Q27" s="38" t="n">
        <v>3.56</v>
      </c>
      <c r="R27" s="37" t="inlineStr">
        <is>
          <t>CJ ENM CO., Ltd. (KOSDAQ:A035760)</t>
        </is>
      </c>
      <c r="S27" s="37" t="inlineStr">
        <is>
          <t>-</t>
        </is>
      </c>
      <c r="T27" s="37"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U27" s="37" t="inlineStr">
        <is>
          <t>MA-1 그룹이 매수자</t>
        </is>
      </c>
      <c r="V27" s="37" t="inlineStr">
        <is>
          <t>기존 자회사 잔여지분</t>
        </is>
      </c>
      <c r="W27" s="37" t="inlineStr">
        <is>
          <t>MA② 기존 지분 확대</t>
        </is>
      </c>
      <c r="X27" s="37" t="n"/>
      <c r="Y27" s="36" t="inlineStr">
        <is>
          <t>False</t>
        </is>
      </c>
      <c r="Z27" s="37" t="inlineStr">
        <is>
          <t>MA② 기존 지분 확대</t>
        </is>
      </c>
      <c r="AA27" s="37" t="inlineStr">
        <is>
          <t>편입 후 (매수자 ㈜씨제이이엔엠은 그룹 지배회사; 제이케이필름은 2016-12-30 CJ 계열 편입·CJ E&amp;M 종속회사, 2018-07 CJ ENM 합병으로 CJ ENM 직접 보유)</t>
        </is>
      </c>
      <c r="AB27" s="37" t="inlineStr">
        <is>
          <t>완료 (2022-10-24 주식매매계약·이사회 의결, 이후 2022-12 씨제이이엔엠스튜디오스에 흡수합병; CJ ENM 2022 사업보고서에 '8개 제작사의 잔여지분을 인수 후 ... 흡수합병' 기재)</t>
        </is>
      </c>
      <c r="AC27" s="37" t="inlineStr">
        <is>
          <t>5,074,000,000원 (공시 단위 백만원: 5,074; 2,388주 × 2,124,900원)</t>
        </is>
      </c>
      <c r="AD27" s="37" t="inlineStr">
        <is>
          <t>원자료와 일치</t>
        </is>
      </c>
      <c r="AE27" s="37" t="inlineStr">
        <is>
          <t>2022-10-24 (CJ ENM 이사회 결의일; 공개 공시는 2022-10-25)</t>
        </is>
      </c>
      <c r="AF27" s="37"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G27" s="37" t="inlineStr">
        <is>
          <t>C018(2021-06-18, 51%→87.85%, 150.0억원)의 후속 잔여지분 취득. 같은 날(2022-10-24 이사회) 블라드스튜디오(C022)·본팩토리(C023)·만화가족(C025)·용필름(C026) 잔여지분 취득과 함께 이뤄졌고(event_group C022),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H27" s="37" t="inlineStr">
        <is>
          <t>㈜씨제이이엔엠(CJ ENM, 그룹 지배회사·코스닥 상장)</t>
        </is>
      </c>
      <c r="AI27" s="37"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7" s="37" t="inlineStr">
        <is>
          <t>2021년 연결 매출 3조 5,524억원 중 미디어(방송·디지털) 1조 7,745억원(50.0%), 커머스 1조 3,785억원(38.8%), 음악 2,819억원(7.9%), 영화/공연 1,174억원(3.3%) (CJ ENM 2021 사업보고서 매출 현황)</t>
        </is>
      </c>
      <c r="AK27" s="37" t="inlineStr">
        <is>
          <t>인접</t>
        </is>
      </c>
      <c r="AL27" s="37" t="inlineStr">
        <is>
          <t>제이케이필름은 영화 제작사(일반 영화 및 비디오물 제작업). CJ ENM 영화/공연 부문(투자·배급)과 미디어 부문에 콘텐츠를 공급하는 제작 단계로 같은 가치사슬. 인수 주체가 그룹 정점(CJ ENM) 자신이므로 정점 기준도 인접.</t>
        </is>
      </c>
      <c r="AM27" s="37" t="inlineStr">
        <is>
          <t>7,940,625백만원 (CJ ENM 2021-12-31 연결 자산총계)</t>
        </is>
      </c>
      <c r="AN27" s="37" t="inlineStr">
        <is>
          <t>acq_total_assets와 같음</t>
        </is>
      </c>
      <c r="AO27" s="37" t="inlineStr">
        <is>
          <t>계산: 0.064 (5,074백만원 / 7,940,625백만원)</t>
        </is>
      </c>
      <c r="AP27" s="37" t="inlineStr">
        <is>
          <t>계산: 0.121 (5,074백만원 / 연결 자본총계 4,203,306백만원, 2021-12-31)</t>
        </is>
      </c>
      <c r="AQ27" s="37" t="inlineStr">
        <is>
          <t>계산: 1,763,103,981,600원 (2022-10-24 종가 80,400원 × 발행주식수 21,929,154주)</t>
        </is>
      </c>
      <c r="AR27" s="37"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S27" s="37" t="inlineStr">
        <is>
          <t>KOSDAQ:035760</t>
        </is>
      </c>
      <c r="AT27" s="37" t="inlineStr">
        <is>
          <t>인수 주체 CJ ENM이 코스닥 상장사(2022년 당시). 대상회사 제이케이필름은 비상장.</t>
        </is>
      </c>
      <c r="AU27" s="37" t="inlineStr">
        <is>
          <t>2022-10-25 DART 특수관계인으로부터 주식의 취득 공시(CJ ENM) 및 씨제이이엔엠스튜디오스 회사합병결정 공시; 그 전 보도는 찾지 못함</t>
        </is>
      </c>
      <c r="AV27" s="37"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87.85%(C018); 2021: 매출 161.37억원·영업이익 1.52억원</t>
        </is>
      </c>
      <c r="AW27" s="37"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X27" s="37" t="inlineStr">
        <is>
          <t>확인 안 됨 (CJ ENM 2016·2021·2022 사업보고서 영업권 손상 주석의 대상 회사 목록에 제이케이필름 없음; 2023·2024·2025 사업보고서에서 씨제이이엔엠스튜디오스 CGU 영업권 151,281,704천원으로 불변)</t>
        </is>
      </c>
      <c r="AY27" s="37" t="inlineStr">
        <is>
          <t>CJ ENM 2022 손상 대상 목록에 없음, 2022~2025 스튜디오스 현금창출단위 영업권 151,281,704천원 불변</t>
        </is>
      </c>
      <c r="AZ27" s="37" t="inlineStr">
        <is>
          <t>2020: 5,497백만원; 2021: 16,137백만원</t>
        </is>
      </c>
      <c r="BA27" s="37" t="inlineStr">
        <is>
          <t>(합병 존속법인 씨제이이엔엠스튜디오스 별도) 2022: 29,429백만원; 2023: 143,370백만원; 2025: 226,702백만원 (참고 2024: 199,229백만원)</t>
        </is>
      </c>
      <c r="BB27" s="37" t="inlineStr">
        <is>
          <t>2020: -447백만원; 2021: 152백만원</t>
        </is>
      </c>
      <c r="BC27" s="37" t="inlineStr">
        <is>
          <t>(씨제이이엔엠스튜디오스 별도) 2022: 1,539백만원; 2023: -5,711백만원; 2025: 10,359백만원 (참고 2024: 9,245백만원)</t>
        </is>
      </c>
      <c r="BD27" s="37"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E27" s="37"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F27" s="36" t="inlineStr">
        <is>
          <t>부분</t>
        </is>
      </c>
      <c r="BG27" s="36" t="inlineStr">
        <is>
          <t>2026-10-31</t>
        </is>
      </c>
    </row>
    <row r="28" ht="72" customHeight="1">
      <c r="A28" s="36" t="inlineStr">
        <is>
          <t>C025</t>
        </is>
      </c>
      <c r="B28" s="36" t="inlineStr">
        <is>
          <t>CJ ENM</t>
        </is>
      </c>
      <c r="C28" s="36" t="inlineStr">
        <is>
          <t>2022-10-25</t>
        </is>
      </c>
      <c r="D28" s="37" t="inlineStr">
        <is>
          <t>Toons Family Co., Ltd.</t>
        </is>
      </c>
      <c r="E28" s="36" t="n">
        <v>86</v>
      </c>
      <c r="F28" s="36" t="inlineStr">
        <is>
          <t>False</t>
        </is>
      </c>
      <c r="G28" s="36" t="inlineStr">
        <is>
          <t>C022</t>
        </is>
      </c>
      <c r="H28" s="36" t="inlineStr">
        <is>
          <t>MA①</t>
        </is>
      </c>
      <c r="I28" s="36" t="inlineStr">
        <is>
          <t>MA②</t>
        </is>
      </c>
      <c r="J28" s="36" t="inlineStr">
        <is>
          <t>변경</t>
        </is>
      </c>
      <c r="K28" s="36" t="inlineStr">
        <is>
          <t>없음 (확인)</t>
        </is>
      </c>
      <c r="L28" s="36" t="inlineStr">
        <is>
          <t>기타</t>
        </is>
      </c>
      <c r="M28" s="36" t="inlineStr">
        <is>
          <t>편입 후</t>
        </is>
      </c>
      <c r="N28" s="37" t="inlineStr">
        <is>
          <t>Story IP Platforms</t>
        </is>
      </c>
      <c r="O28" s="37" t="inlineStr">
        <is>
          <t>Story / Webtoon / Web Novel Platform</t>
        </is>
      </c>
      <c r="P28" s="36" t="inlineStr">
        <is>
          <t>Closed</t>
        </is>
      </c>
      <c r="Q28" s="38" t="n">
        <v>13.03</v>
      </c>
      <c r="R28" s="37" t="inlineStr">
        <is>
          <t>CJ ENM CO., Ltd. (KOSDAQ:A035760)</t>
        </is>
      </c>
      <c r="S28" s="37" t="inlineStr">
        <is>
          <t>-</t>
        </is>
      </c>
      <c r="T28" s="37" t="inlineStr">
        <is>
          <t>CJ ENM CO., Ltd. (KOSDAQ:A035760) agreed to acquire unknown minority stake in Toons Family Co., Ltd. from Dong Woo Kim for KRW 18.56 billion on October 24, 2022. Post completion, CJ ENM CO., Ltd. will own 100% shares in Toons Family Co., Ltd..</t>
        </is>
      </c>
      <c r="U28" s="37" t="inlineStr">
        <is>
          <t>MA-1 그룹이 매수자</t>
        </is>
      </c>
      <c r="V28" s="37" t="inlineStr">
        <is>
          <t>과반 인수(≥50%)</t>
        </is>
      </c>
      <c r="W28" s="37" t="inlineStr">
        <is>
          <t>MA① 경영권 인수</t>
        </is>
      </c>
      <c r="X28" s="37" t="n"/>
      <c r="Y28" s="36" t="inlineStr">
        <is>
          <t>False</t>
        </is>
      </c>
      <c r="Z28" s="37" t="inlineStr">
        <is>
          <t>MA② 기존 지분 확대</t>
        </is>
      </c>
      <c r="AA28" s="37" t="inlineStr">
        <is>
          <t>편입 후 (매수자 ㈜씨제이이엔엠은 그룹 지배회사; 만화가족은 2021년 CJ ENM이 52.73% 취득해 2021-12-31 연결 종속회사로 포함, 공정위 계열편입일 2022-02-01)</t>
        </is>
      </c>
      <c r="AB28" s="37" t="inlineStr">
        <is>
          <t>완료 (2022-10-24 주식매매계약·이사회 의결, 변동일 2022-10-24로 100% 보유 공시; 이후 2022-12 씨제이이엔엠스튜디오스에 흡수합병)</t>
        </is>
      </c>
      <c r="AC28" s="37"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D28" s="37" t="inlineStr">
        <is>
          <t>계산: 18.2 (26,000,014천원 ÷ 약 1,430원/달러, Yahoo KRW=X 2022-10-24~25 종가 1,426.9~1,444.0). 원자료 13.03은 김동우 몫 18,561백만원만 환산한 값</t>
        </is>
      </c>
      <c r="AE28" s="37" t="inlineStr">
        <is>
          <t>2022-10-24 (CJ ENM 이사회 결의일; 공개 공시는 2022-10-25)</t>
        </is>
      </c>
      <c r="AF28" s="37"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G28" s="37" t="inlineStr">
        <is>
          <t>같은 날(2022-10-24 이사회) 블라드스튜디오(C022)·본팩토리(C023)·제이케이필름(C024)·용필름(C026) 잔여지분 취득과 함께 이뤄졌고(event_group C022),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H28" s="37" t="inlineStr">
        <is>
          <t>㈜씨제이이엔엠(CJ ENM, 그룹 지배회사·코스닥 상장)</t>
        </is>
      </c>
      <c r="AI28" s="37"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8" s="37" t="inlineStr">
        <is>
          <t>2021년 연결 매출 3조 5,524억원 중 미디어(방송·디지털) 1조 7,745억원(50.0%), 커머스 1조 3,785억원(38.8%), 음악 2,819억원(7.9%), 영화/공연 1,174억원(3.3%) (CJ ENM 2021 사업보고서 매출 현황)</t>
        </is>
      </c>
      <c r="AK28" s="37" t="inlineStr">
        <is>
          <t>인접</t>
        </is>
      </c>
      <c r="AL28" s="37" t="inlineStr">
        <is>
          <t>만화가족은 웹툰 제작·유통사(합병공시 주요사업 '카툰 및 디지털 컨텐츠 개발 및 공급업', 계열현황 대표사업 '웹툰 제작 및 유통'). CJ ENM의 드라마·영화 제작에 원작 IP를 공급하는 가치사슬 앞단으로 인접. 인수 주체가 그룹 정점(CJ ENM) 자신이므로 정점 기준도 인접.</t>
        </is>
      </c>
      <c r="AM28" s="37" t="inlineStr">
        <is>
          <t>7,940,625백만원 (CJ ENM 2021-12-31 연결 자산총계)</t>
        </is>
      </c>
      <c r="AN28" s="37" t="inlineStr">
        <is>
          <t>acq_total_assets와 같음</t>
        </is>
      </c>
      <c r="AO28" s="37" t="inlineStr">
        <is>
          <t>계산: 0.327 (26,000백만원 / 7,940,625백만원); 원자료 금액 18,561백만원 기준이면 0.234</t>
        </is>
      </c>
      <c r="AP28" s="37" t="inlineStr">
        <is>
          <t>계산: 0.619 (26,000백만원 / 연결 자본총계 4,203,306백만원, 2021-12-31); 18,561백만원 기준이면 0.442</t>
        </is>
      </c>
      <c r="AQ28" s="37" t="inlineStr">
        <is>
          <t>계산: 1,763,103,981,600원 (2022-10-24 종가 80,400원 × 발행주식수 21,929,154주)</t>
        </is>
      </c>
      <c r="AR28" s="37"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S28" s="37" t="inlineStr">
        <is>
          <t>KOSDAQ:035760</t>
        </is>
      </c>
      <c r="AT28" s="37" t="inlineStr">
        <is>
          <t>인수 주체 CJ ENM이 코스닥 상장사(2022년 당시). 대상회사 만화가족은 비상장.</t>
        </is>
      </c>
      <c r="AU28" s="37" t="inlineStr">
        <is>
          <t>2022-10-25 DART 특수관계인으로부터 주식의 취득 공시(CJ ENM), 만화가족 최대주주등의주식보유변동·회사합병결정 공시; 그 전 보도는 찾지 못함</t>
        </is>
      </c>
      <c r="AV28" s="37"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W28" s="37"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X28" s="37" t="inlineStr">
        <is>
          <t>확인 안 됨 (CJ ENM 2021·2022 사업보고서 영업권 손상 대상 목록에 만화가족 없음; 2023·2024·2025 사업보고서에서 씨제이이엔엠스튜디오스 CGU 영업권 151,281,704천원 불변)</t>
        </is>
      </c>
      <c r="AY28" s="37" t="inlineStr">
        <is>
          <t>CJ ENM 2022 손상 대상 목록에 없음, 2022~2025 스튜디오스 현금창출단위 영업권 151,281,704천원 불변</t>
        </is>
      </c>
      <c r="AZ28" s="37" t="inlineStr">
        <is>
          <t>2020: 미확인; 2021: 2,818백만원</t>
        </is>
      </c>
      <c r="BA28" s="37" t="inlineStr">
        <is>
          <t>(합병 존속법인 씨제이이엔엠스튜디오스 별도) 2022: 29,429백만원; 2023: 143,370백만원; 2025: 226,702백만원 (참고 2024: 199,229백만원)</t>
        </is>
      </c>
      <c r="BB28" s="37" t="inlineStr">
        <is>
          <t>2020: 미확인; 2021: -1,207백만원</t>
        </is>
      </c>
      <c r="BC28" s="37" t="inlineStr">
        <is>
          <t>(씨제이이엔엠스튜디오스 별도) 2022: 1,539백만원; 2023: -5,711백만원; 2025: 10,359백만원 (참고 2024: 9,245백만원)</t>
        </is>
      </c>
      <c r="BD28" s="37"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E28" s="37"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F28" s="36" t="inlineStr">
        <is>
          <t>부분</t>
        </is>
      </c>
      <c r="BG28" s="36" t="inlineStr">
        <is>
          <t>2026-10-31</t>
        </is>
      </c>
    </row>
    <row r="29" ht="72" customHeight="1">
      <c r="A29" s="36" t="inlineStr">
        <is>
          <t>C026</t>
        </is>
      </c>
      <c r="B29" s="36" t="inlineStr">
        <is>
          <t>CJ ENM</t>
        </is>
      </c>
      <c r="C29" s="36" t="inlineStr">
        <is>
          <t>2022-10-25</t>
        </is>
      </c>
      <c r="D29" s="37" t="inlineStr">
        <is>
          <t>Yongfilm Inc.</t>
        </is>
      </c>
      <c r="E29" s="36" t="n">
        <v>95</v>
      </c>
      <c r="F29" s="36" t="inlineStr">
        <is>
          <t>False</t>
        </is>
      </c>
      <c r="G29" s="36" t="inlineStr">
        <is>
          <t>C022</t>
        </is>
      </c>
      <c r="H29" s="36" t="inlineStr">
        <is>
          <t>MA②</t>
        </is>
      </c>
      <c r="I29" s="36" t="inlineStr">
        <is>
          <t>MA②</t>
        </is>
      </c>
      <c r="J29" s="36" t="inlineStr">
        <is>
          <t>같음</t>
        </is>
      </c>
      <c r="K29" s="36" t="inlineStr">
        <is>
          <t>없음 (확인)</t>
        </is>
      </c>
      <c r="L29" s="36" t="inlineStr">
        <is>
          <t>일치</t>
        </is>
      </c>
      <c r="M29" s="36" t="inlineStr">
        <is>
          <t>편입 후</t>
        </is>
      </c>
      <c r="N29" s="37" t="inlineStr">
        <is>
          <t>Content Production &amp; Investment</t>
        </is>
      </c>
      <c r="O29" s="37" t="inlineStr">
        <is>
          <t>Content Production Studio</t>
        </is>
      </c>
      <c r="P29" s="36" t="inlineStr">
        <is>
          <t>Announced</t>
        </is>
      </c>
      <c r="Q29" s="38" t="n">
        <v>11.15</v>
      </c>
      <c r="R29" s="37" t="inlineStr">
        <is>
          <t>CJ ENM CO., Ltd. (KOSDAQ:A035760)</t>
        </is>
      </c>
      <c r="S29" s="37" t="inlineStr">
        <is>
          <t>-</t>
        </is>
      </c>
      <c r="T29" s="37"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U29" s="37" t="inlineStr">
        <is>
          <t>MA-1 그룹이 매수자</t>
        </is>
      </c>
      <c r="V29" s="37" t="inlineStr">
        <is>
          <t>기존 자회사 잔여지분</t>
        </is>
      </c>
      <c r="W29" s="37" t="inlineStr">
        <is>
          <t>MA② 기존 지분 확대</t>
        </is>
      </c>
      <c r="X29" s="37" t="n"/>
      <c r="Y29" s="36" t="inlineStr">
        <is>
          <t>False</t>
        </is>
      </c>
      <c r="Z29" s="37" t="inlineStr">
        <is>
          <t>MA② 기존 지분 확대</t>
        </is>
      </c>
      <c r="AA29" s="37" t="inlineStr">
        <is>
          <t>편입 후 (매수자 ㈜씨제이이엔엠은 CJ ENM 자신. 용필름은 2021년 말 CJ ENM이 53.65% 인수해 연결 종속회사였음, CJ ENM 2021 사업보고서 연결주석 39 사업결합, 접수번호 20220321001256)</t>
        </is>
      </c>
      <c r="AB29" s="37" t="inlineStr">
        <is>
          <t>완료 (2022-10-24 주식매매·잔여지분 100% 취득, 용필름 공정위 공시 '최대주주등의주식보유변동' 변동일 2022-10-24; 이후 2022-12 씨제이이엔엠스튜디오스에 흡수합병, 합병기일 예정 2022-12-13)</t>
        </is>
      </c>
      <c r="AC29" s="37" t="inlineStr">
        <is>
          <t>15,885,500,000원 (임승용 보유 5,000주 39.71%, 주당 3,177,100원). 같은 날 기타주주 836주(6.64%) 2,656,056천원 추가 매입 포함 시 총 18,541,556천원(5,836주, 46.35%)</t>
        </is>
      </c>
      <c r="AD29" s="37" t="inlineStr">
        <is>
          <t>원자료와 일치 (임승용 몫 15,886백만원 / 11.15 = 1,424.8원/달러, 2022-10 환율 수준). 추정: 기타주주 836주 포함 총액 18,541.6백만원은 같은 환율로 약 USD 13.0백만</t>
        </is>
      </c>
      <c r="AE29" s="37" t="inlineStr">
        <is>
          <t>2022-10-24 (CJ ENM 이사회 결의일; 공개 공시는 2022-10-25)</t>
        </is>
      </c>
      <c r="AF29" s="37"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G29" s="37" t="inlineStr">
        <is>
          <t>C022(블라드스튜디오)·C023(본팩토리)·C024(제이케이필름)·C025(만화가족)와 같은 2022-10-24 이사회 결의의 일괄 잔여지분 매입(event_group C022).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H29" s="37" t="inlineStr">
        <is>
          <t>㈜씨제이이엔엠(CJ ENM, 그룹 지배회사, 코스닥 상장)</t>
        </is>
      </c>
      <c r="AI29" s="37"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J29" s="37" t="inlineStr">
        <is>
          <t>미디어·엔터테인먼트(방송·영화·음악·커머스). 2021 연결 매출 3조5,524억원 중 용역매출 3조593억원(CJ ENM 2021 사업보고서 연결주석)</t>
        </is>
      </c>
      <c r="AK29" s="37" t="inlineStr">
        <is>
          <t>핵심</t>
        </is>
      </c>
      <c r="AL29" s="37" t="inlineStr">
        <is>
          <t>용필름은 영화·드라마 제작사(합병공시 주요사업 '영화, 드라마, 영상매체제작')로 CJ ENM 영화·드라마 제작 사업과 같은 영역. 인수 주체가 그룹 정점 CJ ENM 자신이므로 정점 기준도 핵심.</t>
        </is>
      </c>
      <c r="AM29" s="37" t="inlineStr">
        <is>
          <t>7,940,625백만원 (CJ ENM 연결, 2021-12-31). 별도 6,032,346백만원</t>
        </is>
      </c>
      <c r="AN29" s="37" t="inlineStr">
        <is>
          <t>acq_total_assets와 같음</t>
        </is>
      </c>
      <c r="AO29" s="37" t="inlineStr">
        <is>
          <t>계산: 0.20 (15,886백만원 / 연결 총자산 7,940,625백만원, 2021-12-31). 기타주주 몫 포함 총액 18,541.6백만원 기준 0.23</t>
        </is>
      </c>
      <c r="AP29" s="37" t="inlineStr">
        <is>
          <t>계산: 0.38 (15,886백만원 / 연결 자본총계 4,203,306백만원, 2021-12-31). 총액 기준 0.44</t>
        </is>
      </c>
      <c r="AQ29" s="37" t="inlineStr">
        <is>
          <t>계산: 1,763,103,981,600원 (2022-10-24 종가 80,400원 × 발행주식 21,929,154주)</t>
        </is>
      </c>
      <c r="AR29" s="37"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S29" s="37" t="inlineStr">
        <is>
          <t>KOSDAQ:035760</t>
        </is>
      </c>
      <c r="AT29" s="37" t="inlineStr">
        <is>
          <t>인수 주체 CJ ENM이 코스닥 상장사. 대상 용필름은 비상장.</t>
        </is>
      </c>
      <c r="AU29" s="37" t="inlineStr">
        <is>
          <t>2022-10-25 DART 공정위 공시(CJ ENM 특수관계인으로부터 주식의 취득 20221025000373, 용필름 최대주주등의주식보유변동 20221025000441, 스튜디오스 합병결정). 그 전 인수설 보도는 확인 못 함</t>
        </is>
      </c>
      <c r="AV29" s="37"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W29" s="37"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X29" s="37"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Y29" s="37" t="inlineStr">
        <is>
          <t>CJ ENM 2022 손상 대상 목록에 없음, 2022~2025 스튜디오스 현금창출단위 영업권 151,281,704천원 불변</t>
        </is>
      </c>
      <c r="AZ29" s="37" t="inlineStr">
        <is>
          <t>2020: 미확인; 2021: 5,821백만원 (별도)</t>
        </is>
      </c>
      <c r="BA29" s="37" t="inlineStr">
        <is>
          <t>용필름 2022-12 합병 소멸 → 존속법인 씨제이이엔엠스튜디오스 별도: 2022: 29,429백만원; 2023: 143,370백만원; 2025: 226,702백만원 (참고 2024: 199,229백만원)</t>
        </is>
      </c>
      <c r="BB29" s="37" t="inlineStr">
        <is>
          <t>2020: 미확인; 2021: -307백만원 (별도)</t>
        </is>
      </c>
      <c r="BC29" s="37" t="inlineStr">
        <is>
          <t>용필름 2022-12 합병 소멸 → 존속법인 씨제이이엔엠스튜디오스 별도: 2022: 1,539백만원; 2023: -5,711백만원; 2025: 10,359백만원 (참고 2024: 9,245백만원)</t>
        </is>
      </c>
      <c r="BD29" s="37"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E29" s="37"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F29" s="36" t="inlineStr">
        <is>
          <t>부분</t>
        </is>
      </c>
      <c r="BG29" s="36" t="inlineStr">
        <is>
          <t>2026-10-31</t>
        </is>
      </c>
    </row>
    <row r="30" ht="72" customHeight="1">
      <c r="A30" s="36" t="inlineStr">
        <is>
          <t>C027</t>
        </is>
      </c>
      <c r="B30" s="36" t="inlineStr">
        <is>
          <t>CJ ENM</t>
        </is>
      </c>
      <c r="C30" s="36" t="inlineStr">
        <is>
          <t>2022-12-21</t>
        </is>
      </c>
      <c r="D30" s="37" t="inlineStr">
        <is>
          <t>Business unit of CJ E&amp;M Corporation</t>
        </is>
      </c>
      <c r="E30" s="36" t="n">
        <v>93</v>
      </c>
      <c r="F30" s="36" t="inlineStr">
        <is>
          <t>False</t>
        </is>
      </c>
      <c r="G30" s="36" t="n"/>
      <c r="H30" s="36" t="inlineStr">
        <is>
          <t>MA④</t>
        </is>
      </c>
      <c r="I30" s="36" t="inlineStr">
        <is>
          <t>MA④</t>
        </is>
      </c>
      <c r="J30" s="36" t="inlineStr">
        <is>
          <t>같음</t>
        </is>
      </c>
      <c r="K30" s="36" t="inlineStr">
        <is>
          <t>있음</t>
        </is>
      </c>
      <c r="L30" s="36" t="inlineStr">
        <is>
          <t>일치</t>
        </is>
      </c>
      <c r="M30" s="36" t="inlineStr">
        <is>
          <t>편입 후</t>
        </is>
      </c>
      <c r="N30" s="37" t="inlineStr">
        <is>
          <t>Commerce &amp; Marketing</t>
        </is>
      </c>
      <c r="O30" s="37" t="inlineStr">
        <is>
          <t>Brand / Advertising / 
Marketing / IP Merchandising</t>
        </is>
      </c>
      <c r="P30" s="36" t="inlineStr">
        <is>
          <t>Announced</t>
        </is>
      </c>
      <c r="Q30" s="38" t="n">
        <v>11.36</v>
      </c>
      <c r="R30" s="37" t="inlineStr">
        <is>
          <t>Artworks Korea Co, Ltd.</t>
        </is>
      </c>
      <c r="S30" s="37" t="inlineStr">
        <is>
          <t>CJ E&amp;M Corporation</t>
        </is>
      </c>
      <c r="T30" s="37" t="inlineStr">
        <is>
          <t>Artworks Korea Co, Ltd. agreed to acquire Business unit from CJ E&amp;M Corporation for KRW 14.5 billion on December 21, 2022. The deal is expected to close on January 2, 2023.</t>
        </is>
      </c>
      <c r="U30" s="37" t="inlineStr">
        <is>
          <t>MA-2 그룹 내부 재편</t>
        </is>
      </c>
      <c r="V30" s="37" t="n"/>
      <c r="W30" s="37" t="inlineStr">
        <is>
          <t>MA④ 그룹 내부 재편</t>
        </is>
      </c>
      <c r="X30" s="37" t="n"/>
      <c r="Y30" s="36" t="inlineStr">
        <is>
          <t>False</t>
        </is>
      </c>
      <c r="Z30" s="37" t="inlineStr">
        <is>
          <t>MA④ 그룹 내부 재편</t>
        </is>
      </c>
      <c r="AA30" s="37" t="inlineStr">
        <is>
          <t>편입 후 (매수자 ㈜브랜드웍스코리아(구 아트웍스코리아)는 거래 당시 CJ ENM 100% 자회사: 2022-06-29 CJ ENM이 잔여 29.98%를 사들여 70.02%→100%, DART 20220701000087; 매도자는 CJ ENM 본체)</t>
        </is>
      </c>
      <c r="AB30" s="37" t="inlineStr">
        <is>
          <t>완료 (2023-01-02 양수일; 브랜드웍스코리아 2022 감사보고서 보고기간 후 사건과 2023 감사보고서 주석 27에서 양수 확인)</t>
        </is>
      </c>
      <c r="AC30" s="37" t="inlineStr">
        <is>
          <t>14,578,000,000원 (양수가액 14,578백만원, 감정평가액 근거, 부가세 별도; 공정위 공시). 2023 감사보고서상 이전대가는 16,105,255천원</t>
        </is>
      </c>
      <c r="AD30" s="37" t="inlineStr">
        <is>
          <t>원자료와 일치 (14,578백만원 ÷ 1,283.6원/달러[2022-12-21 Yahoo Finance KRW=X 종가] = 11.36백만 달러)</t>
        </is>
      </c>
      <c r="AE30" s="37" t="inlineStr">
        <is>
          <t>2022-12-21</t>
        </is>
      </c>
      <c r="AF30" s="37"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G30" s="37" t="inlineStr">
        <is>
          <t>같은 묶음 관계: C021(2022-07-01 CJ ENM의 아트웍스코리아 잔여지분 29.98% 매입)로 100% 자회사가 된 뒤 이 영업양수(C027)가 이루어졌고, 이후 같은 매수자가 C028(2023-11 락포트 국내 사업 양수)을 했다. C017(2021-02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H30" s="37" t="inlineStr">
        <is>
          <t>㈜브랜드웍스코리아(2022-11-07 아트웍스코리아에서 사명 변경; CJ ENM 100% 자회사, 비상장)</t>
        </is>
      </c>
      <c r="AI30" s="37"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J30" s="37"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K30" s="37" t="inlineStr">
        <is>
          <t>핵심</t>
        </is>
      </c>
      <c r="AL30" s="37" t="inlineStr">
        <is>
          <t>양수 대상인 남성패션(다니엘 크레뮤·82VILLIERS)은 매수자가 이미 하던 브랜드 패션 사업(브룩스브라더스)과 같은 영역이다. 리빙 브랜드 오덴세는 인접 영역에 가깝다. 그룹 정점 CJ ENM 기준으로는 커머스 부문(2022 매출 1조 3,553억원) 안에서 사업을 옮긴 것이어서 기존 사업의 재배치다.</t>
        </is>
      </c>
      <c r="AM30" s="37" t="inlineStr">
        <is>
          <t>18,045,542,879원 (브랜드웍스코리아 2021-12-31 별도, 2022 감사보고서 전기 수치; 참고 2022-12-31 25,033,734,618원)</t>
        </is>
      </c>
      <c r="AN30" s="37" t="inlineStr">
        <is>
          <t>7,940,625백만원 (CJ ENM 2021-12-31 연결, 2022 사업보고서 요약재무정보)</t>
        </is>
      </c>
      <c r="AO30" s="37" t="inlineStr">
        <is>
          <t>계산: 80.79 (양수가액 14,578백만원 ÷ 브랜드웍스코리아 2021말 별도 자산총계 18,045.5백만원). 참고: CJ ENM 2021말 연결 자산 대비 0.18</t>
        </is>
      </c>
      <c r="AP30" s="37" t="inlineStr">
        <is>
          <t>계산: 465.38 (14,578백만원 ÷ 브랜드웍스코리아 2021말 별도 자본총계 3,132.5백만원)</t>
        </is>
      </c>
      <c r="AQ30" s="37" t="inlineStr">
        <is>
          <t>계산: 2,081,076,714,600원 (CJ ENM 2022-12-20 종가 94,900원 × 발행주식총수 21,929,154주; 브랜드웍스코리아는 비상장)</t>
        </is>
      </c>
      <c r="AR30" s="37"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S30" s="37" t="inlineStr">
        <is>
          <t>KRX:035760</t>
        </is>
      </c>
      <c r="AT30" s="37" t="inlineStr">
        <is>
          <t>매수자 브랜드웍스코리아와 매도자가 모두 그룹 회사이고 브랜드웍스코리아는 비상장이므로, 상장 지배회사 CJ ENM(코스닥 035760)을 쓴다. 대상은 사업부문이라 별도 종목이 없다.</t>
        </is>
      </c>
      <c r="AU30" s="37" t="inlineStr">
        <is>
          <t>2022-12-21 DART 공정위 공시(CJ ENM '특수관계인에대한영업양도'·'특수관계인에대한출자', 브랜드웍스코리아 '특수관계인으로부터영업양수'·'유상증자결정'). 이보다 앞선 보도는 찾지 못했다.</t>
        </is>
      </c>
      <c r="AV30" s="37"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100%(C021);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W30" s="37"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결정(C028);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X30" s="37"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Y30" s="37" t="inlineStr">
        <is>
          <t>수집·검토 기록에 인수 뒤 손상이 적혀 있음</t>
        </is>
      </c>
      <c r="AZ30" s="37" t="inlineStr">
        <is>
          <t>미확인 (양수 대상 리빙·남성패션 사업부문의 단독 매출은 공시에 없음). 참고: 인수 주체 브랜드웍스코리아 별도 매출 2021: 436.6억원; 2022: 335.6억원</t>
        </is>
      </c>
      <c r="BA30" s="37" t="inlineStr">
        <is>
          <t>2023: 1,074.2억원; 2024: 1,378.8억원; 2025: 1,261.8억원 (브랜드웍스코리아 별도 전체, 양수 사업 포함)</t>
        </is>
      </c>
      <c r="BB30" s="37" t="inlineStr">
        <is>
          <t>미확인 (사업부문 단독 영업이익 비공개). 참고: 브랜드웍스코리아 별도 영업손실 2021: -2.2억원; 2022: -5.8억원</t>
        </is>
      </c>
      <c r="BC30" s="37" t="inlineStr">
        <is>
          <t>2023: -48.0억원; 2024: -73.8억원; 2025: -13.1억원 (브랜드웍스코리아 별도 영업손실)</t>
        </is>
      </c>
      <c r="BD30" s="37"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사업(C028)도 섞인다.</t>
        </is>
      </c>
      <c r="BE30" s="37"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F30" s="36" t="inlineStr">
        <is>
          <t>부분</t>
        </is>
      </c>
      <c r="BG30" s="36" t="inlineStr">
        <is>
          <t>2026-10-31</t>
        </is>
      </c>
    </row>
    <row r="31" ht="72" customHeight="1">
      <c r="A31" s="36" t="inlineStr">
        <is>
          <t>C028</t>
        </is>
      </c>
      <c r="B31" s="36" t="inlineStr">
        <is>
          <t>CJ ENM</t>
        </is>
      </c>
      <c r="C31" s="36" t="inlineStr">
        <is>
          <t>2023-11-01</t>
        </is>
      </c>
      <c r="D31" s="37" t="inlineStr">
        <is>
          <t>Business of The Rockport Company Korea Co., Ltd.</t>
        </is>
      </c>
      <c r="E31" s="36" t="n">
        <v>130</v>
      </c>
      <c r="F31" s="36" t="inlineStr">
        <is>
          <t>False</t>
        </is>
      </c>
      <c r="G31" s="36" t="n"/>
      <c r="H31" s="36" t="inlineStr">
        <is>
          <t>MA①</t>
        </is>
      </c>
      <c r="I31" s="36" t="inlineStr">
        <is>
          <t>MA①</t>
        </is>
      </c>
      <c r="J31" s="36" t="inlineStr">
        <is>
          <t>같음</t>
        </is>
      </c>
      <c r="K31" s="36" t="inlineStr">
        <is>
          <t>있음</t>
        </is>
      </c>
      <c r="L31" s="36" t="inlineStr">
        <is>
          <t>일치</t>
        </is>
      </c>
      <c r="M31" s="36" t="inlineStr">
        <is>
          <t>편입 후</t>
        </is>
      </c>
      <c r="N31" s="37" t="inlineStr">
        <is>
          <t>Commerce &amp; Marketing</t>
        </is>
      </c>
      <c r="O31" s="37" t="inlineStr">
        <is>
          <t>E-commerce / Marketplace</t>
        </is>
      </c>
      <c r="P31" s="36" t="inlineStr">
        <is>
          <t>Closed</t>
        </is>
      </c>
      <c r="Q31" s="38" t="n">
        <v>4.23</v>
      </c>
      <c r="R31" s="37" t="inlineStr">
        <is>
          <t>Artworks Korea Co, Ltd.</t>
        </is>
      </c>
      <c r="S31" s="37" t="inlineStr">
        <is>
          <t>Rockport Korea Ltd.</t>
        </is>
      </c>
      <c r="T31" s="37"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U31" s="37" t="inlineStr">
        <is>
          <t>MA-1 그룹이 매수자</t>
        </is>
      </c>
      <c r="V31" s="37" t="inlineStr">
        <is>
          <t>지분율 미기재(대개 100%·사업양수)</t>
        </is>
      </c>
      <c r="W31" s="37" t="inlineStr">
        <is>
          <t>MA① 경영권 인수</t>
        </is>
      </c>
      <c r="X31" s="37" t="n"/>
      <c r="Y31" s="36" t="inlineStr">
        <is>
          <t>False</t>
        </is>
      </c>
      <c r="Z31" s="37" t="inlineStr">
        <is>
          <t>MA① 경영권 인수</t>
        </is>
      </c>
      <c r="AA31" s="37" t="inlineStr">
        <is>
          <t>편입 후 (매수자 ㈜브랜드웍스코리아는 2022-06-29부터 CJ ENM 100% 자회사; 2023 감사보고서 주주 현황 CJ ENM 100%)</t>
        </is>
      </c>
      <c r="AB31" s="37" t="inlineStr">
        <is>
          <t>완료 (양수 예정일 2023-12-01; CJ뉴스룸 2023-12-05 보도자료에 '이달부터 락포트 운영을 시작'. 정확한 종결일 문서는 미확인)</t>
        </is>
      </c>
      <c r="AC31" s="37" t="inlineStr">
        <is>
          <t>5,726,207,080원</t>
        </is>
      </c>
      <c r="AD31" s="37" t="inlineStr">
        <is>
          <t>원자료와 일치 (5,726.2백만원 ÷ 1,352.7원/달러[2023-10-26 이사회 결의일 Yahoo Finance KRW=X 종가] = 4.23백만 달러)</t>
        </is>
      </c>
      <c r="AE31" s="37" t="inlineStr">
        <is>
          <t>2023-10-26 (브랜드웍스코리아 이사회 결의일; 공개 공시는 2023-11-01 DART 공정위 공시 '영업양수결정')</t>
        </is>
      </c>
      <c r="AF31" s="37"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G31" s="37" t="inlineStr">
        <is>
          <t>같은 묶음 관계: C027(2023-01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H31" s="37" t="inlineStr">
        <is>
          <t>㈜브랜드웍스코리아(CJ ENM 100% 자회사, 비상장; 구 아트웍스코리아)</t>
        </is>
      </c>
      <c r="AI31" s="37" t="inlineStr">
        <is>
          <t>"브랜드 포트폴리오 추가를 통한 당사 미래 기업 가치 제고" (공정위 공시 영업양수결정) / "오프라인 밸류체인 역량을 고도화해" (CJ뉴스룸 보도자료)</t>
        </is>
      </c>
      <c r="AJ31" s="37"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K31" s="37" t="inlineStr">
        <is>
          <t>핵심</t>
        </is>
      </c>
      <c r="AL31" s="37" t="inlineStr">
        <is>
          <t>신발·잡화 브랜드 락포트는 매수자가 하던 패션·생활 브랜드 운영 사업과 같은 영역이다. 그룹 정점 CJ ENM 기준으로는 커머스 부문(2022 매출 1조 3,553억원)에 붙는 인접 영역이다.</t>
        </is>
      </c>
      <c r="AM31" s="37" t="inlineStr">
        <is>
          <t>25,033,734,618원 (브랜드웍스코리아 2022-12-31 별도; 공시 '당사대비 114.85%'의 분모와 일치). 이후 2023-01 사업양수와 2023-02 유상증자로 2023말 자산은 71,500,176,980원</t>
        </is>
      </c>
      <c r="AN31" s="37" t="inlineStr">
        <is>
          <t>10,332,247백만원 (CJ ENM 2022-12-31 연결, 2022 사업보고서 요약재무정보)</t>
        </is>
      </c>
      <c r="AO31" s="37" t="inlineStr">
        <is>
          <t>계산: 22.87 (양수가액 5,726.2백만원 ÷ 브랜드웍스코리아 2022말 별도 자산총계 25,033.7백만원). 공시는 양수 대상 영업부문 자산총액의 당사대비 비율만 114.85로 제시</t>
        </is>
      </c>
      <c r="AP31" s="37" t="inlineStr">
        <is>
          <t>계산: 342.20 (5,726.2백만원 ÷ 브랜드웍스코리아 2022말 별도 자본총계 1,673.3백만원; 2023 증자 반영 전)</t>
        </is>
      </c>
      <c r="AQ31" s="37" t="inlineStr">
        <is>
          <t>계산: 1,142,508,923,400원 (CJ ENM 2023-10-31 종가 52,100원 × 발행주식총수 21,929,154주[2022 사업보고서 기준, 2023 중 변동 없다고 보고 적용]; 브랜드웍스코리아는 비상장)</t>
        </is>
      </c>
      <c r="AR31" s="37"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S31" s="37" t="inlineStr">
        <is>
          <t>KRX:035760</t>
        </is>
      </c>
      <c r="AT31" s="37"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U31" s="37" t="inlineStr">
        <is>
          <t>2023-11-01 DART 공정위 공시 '영업양수결정'(이사회 결의일 2023-10-26). 이보다 앞선 보도는 찾지 못했다.</t>
        </is>
      </c>
      <c r="AV31" s="37"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출범(C027); 2023-10-26: 브랜드웍스코리아 이사회 영업양수 결의</t>
        </is>
      </c>
      <c r="AW31" s="37"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X31" s="37"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Y31" s="37" t="inlineStr">
        <is>
          <t>수집·검토 기록에 인수 뒤 손상이 적혀 있음</t>
        </is>
      </c>
      <c r="AZ31" s="37" t="inlineStr">
        <is>
          <t>2021: 508.8억원; 2022: 580.9억원 (더락포트컴퍼니코리아 유한회사 별도)</t>
        </is>
      </c>
      <c r="BA31" s="37" t="inlineStr">
        <is>
          <t>미확인 (락포트 사업 단독 매출 비공개). 이어받은 회사 브랜드웍스코리아 별도 전체 매출 2024: 1,378.8억원; 2025: 1,261.8억원 (2023은 락포트 1개월만 포함, 1,074.2억원)</t>
        </is>
      </c>
      <c r="BB31" s="37" t="inlineStr">
        <is>
          <t>2021: 16.7억원; 2022: 24.8억원 (더락포트컴퍼니코리아 유한회사 별도)</t>
        </is>
      </c>
      <c r="BC31" s="37" t="inlineStr">
        <is>
          <t>미확인 (락포트 단독 비공개). 브랜드웍스코리아 별도 영업손실 2024: -73.8억원; 2025: -13.1억원 (2023: -48.0억원)</t>
        </is>
      </c>
      <c r="BD31" s="37"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E31" s="37"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F31" s="36" t="inlineStr">
        <is>
          <t>부분</t>
        </is>
      </c>
      <c r="BG31" s="36" t="inlineStr">
        <is>
          <t>2026-10-31</t>
        </is>
      </c>
    </row>
    <row r="32" ht="72" customHeight="1">
      <c r="A32" s="36" t="inlineStr">
        <is>
          <t>C029</t>
        </is>
      </c>
      <c r="B32" s="36" t="inlineStr">
        <is>
          <t>CJ ENM</t>
        </is>
      </c>
      <c r="C32" s="36" t="inlineStr">
        <is>
          <t>2023-11-23</t>
        </is>
      </c>
      <c r="D32" s="37" t="inlineStr">
        <is>
          <t>DADA MNC CO.,Ltd</t>
        </is>
      </c>
      <c r="E32" s="36" t="n">
        <v>71</v>
      </c>
      <c r="F32" s="36" t="inlineStr">
        <is>
          <t>False</t>
        </is>
      </c>
      <c r="G32" s="36" t="n"/>
      <c r="H32" s="36" t="inlineStr">
        <is>
          <t>MA②</t>
        </is>
      </c>
      <c r="I32" s="36" t="inlineStr">
        <is>
          <t>MA②</t>
        </is>
      </c>
      <c r="J32" s="36" t="inlineStr">
        <is>
          <t>같음</t>
        </is>
      </c>
      <c r="K32" s="36" t="inlineStr">
        <is>
          <t>있음</t>
        </is>
      </c>
      <c r="L32" s="36" t="inlineStr">
        <is>
          <t>일치</t>
        </is>
      </c>
      <c r="M32" s="36" t="inlineStr">
        <is>
          <t>편입 후</t>
        </is>
      </c>
      <c r="N32" s="37" t="inlineStr">
        <is>
          <t>Commerce &amp; Marketing</t>
        </is>
      </c>
      <c r="O32" s="37" t="inlineStr">
        <is>
          <t>E-commerce / Marketplace</t>
        </is>
      </c>
      <c r="P32" s="36" t="inlineStr">
        <is>
          <t>Announced</t>
        </is>
      </c>
      <c r="Q32" s="38" t="n">
        <v>20.02</v>
      </c>
      <c r="R32" s="37" t="inlineStr">
        <is>
          <t>CJ ENM CO., Ltd. (KOSDAQ:A035760)</t>
        </is>
      </c>
      <c r="S32" s="37" t="inlineStr">
        <is>
          <t>Mirae Asset Global Investments Co., Ltd.</t>
        </is>
      </c>
      <c r="T32" s="37" t="inlineStr">
        <is>
          <t>CJ ENM CO., Ltd. (KOSDAQ:A035760) agreed to acquire remaining 41.176471% stake in DADA MNC CO.,Ltd from Mirae Asset Global Investments Co., Ltd. for KRW 26.05 billion on November 23, 2023.</t>
        </is>
      </c>
      <c r="U32" s="37" t="inlineStr">
        <is>
          <t>MA-1 그룹이 매수자</t>
        </is>
      </c>
      <c r="V32" s="37" t="inlineStr">
        <is>
          <t>기존 자회사 잔여지분</t>
        </is>
      </c>
      <c r="W32" s="37" t="inlineStr">
        <is>
          <t>MA② 기존 지분 확대</t>
        </is>
      </c>
      <c r="X32" s="37" t="n"/>
      <c r="Y32" s="36" t="inlineStr">
        <is>
          <t>False</t>
        </is>
      </c>
      <c r="Z32" s="37" t="inlineStr">
        <is>
          <t>MA② 기존 지분 확대</t>
        </is>
      </c>
      <c r="AA32" s="37"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AB32" s="37" t="inlineStr">
        <is>
          <t>완료 (2023-11-30 거래일, 다다엠앤씨 '최대주주등의주식보유변동' 공시 20231201000022에 변동일 23.11.30, 취득 후 100%)</t>
        </is>
      </c>
      <c r="AC32" s="37" t="inlineStr">
        <is>
          <t>26,056,030,000원 (상환전환우선주 910,000주 × 28,633원, 공정위 공시 기준 26,056백만원)</t>
        </is>
      </c>
      <c r="AD32" s="37" t="inlineStr">
        <is>
          <t>원자료와 일치 (계산: 26,056백만원 ÷ 약 1,300원/USD(2023-11-23 무렵) ≈ USD 20.0백만, 원자료 20.02)</t>
        </is>
      </c>
      <c r="AE32" s="37" t="inlineStr">
        <is>
          <t>2023-11-23</t>
        </is>
      </c>
      <c r="AF32" s="37"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G32" s="37" t="inlineStr">
        <is>
          <t>C017(2021-02-04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H32" s="37" t="inlineStr">
        <is>
          <t>㈜씨제이이엔엠(CJ ENM, 그룹 지배회사·코스닥 상장)</t>
        </is>
      </c>
      <c r="AI32" s="37" t="inlineStr">
        <is>
          <t>"경영 효율성 제고" (공정위 공시 '특수관계인으로부터주식의취득' 취득목적) / "경영 효율성 제고 목적으로 당기 중 연결회사((주)씨제이이엔엠)에서 취득" (CJ ENM 2023 사업보고서 연결 주석)</t>
        </is>
      </c>
      <c r="AJ32" s="37" t="inlineStr">
        <is>
          <t>방송·미디어플랫폼, 커머스(CJ온스타일), 영화·드라마 제작, 음악. 2022년 연결 매출 중 커머스 부문 1조 3,553억원(28.28%) (CJ ENM 2022 사업보고서 사업의 내용)</t>
        </is>
      </c>
      <c r="AK32" s="37" t="inlineStr">
        <is>
          <t>핵심</t>
        </is>
      </c>
      <c r="AL32" s="37" t="inlineStr">
        <is>
          <t>다다엠앤씨는 2017년 CJ오쇼핑 신사업개발팀에서 시작한 미디어커머스 사업을 2021년 분리해 만든 회사로, CJ ENM 커머스 부문(온라인 쇼핑·자체 브랜드)과 같은 영역이다. 인수 주체가 그룹 정점 회사(CJ ENM) 자신이므로 정점 기준 판단도 같다.</t>
        </is>
      </c>
      <c r="AM32" s="37" t="inlineStr">
        <is>
          <t>10,332,246,645,583원 (CJ ENM 2022-12-31 연결 자산총계; 별도 기준 6,472,510,235,073원)</t>
        </is>
      </c>
      <c r="AN32" s="37" t="inlineStr">
        <is>
          <t>acq_total_assets와 같음</t>
        </is>
      </c>
      <c r="AO32" s="37" t="inlineStr">
        <is>
          <t>계산: 0.25 (26,056백만원 / 2022년말 연결 자산총계 10,332,247백만원; 별도 기준 0.40 = 26,056 / 6,472,510)</t>
        </is>
      </c>
      <c r="AP32" s="37" t="inlineStr">
        <is>
          <t>계산: 0.60 (26,056백만원 / 2022년말 연결 자본총계 4,344,328백만원; 별도 기준 0.80 = 26,056 / 3,265,843)</t>
        </is>
      </c>
      <c r="AQ32" s="37" t="inlineStr">
        <is>
          <t>계산: 1,598,635,326,600원 (2023-11-22 종가 72,900원 × 발행주식총수 21,929,154주)</t>
        </is>
      </c>
      <c r="AR32" s="37"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S32" s="37" t="inlineStr">
        <is>
          <t>KRX:035760</t>
        </is>
      </c>
      <c r="AT32" s="37" t="inlineStr">
        <is>
          <t>인수 주체 CJ ENM이 코스닥 상장사(035760). 대상회사 다다엠앤씨는 비상장.</t>
        </is>
      </c>
      <c r="AU32" s="37" t="inlineStr">
        <is>
          <t>2023-11-23 DART 공정위 공시 '특수관계인으로부터주식의취득'(CJ ENM). 사전 보도는 찾지 못함. 보도는 2023-11-24 IB토마토 등.</t>
        </is>
      </c>
      <c r="AV32" s="37"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양도(C017);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W32" s="37"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X32" s="37"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Y32" s="37" t="inlineStr">
        <is>
          <t>수집·검토 기록에 인수 뒤 손상이 적혀 있음</t>
        </is>
      </c>
      <c r="AZ32" s="37" t="inlineStr">
        <is>
          <t>2021: 23,379,335,275원; 2022: 15,257,443,960원</t>
        </is>
      </c>
      <c r="BA32" s="37" t="inlineStr">
        <is>
          <t>2023(취득 연도): 7,501,352천원(계속영업 3,883,448,305원 + 중단영업 3,617,903,553원); 2024: 148백만원; 2025: 0백만원</t>
        </is>
      </c>
      <c r="BB32" s="37" t="inlineStr">
        <is>
          <t>2021: -7,953,436,751원; 2022: -14,593,782,657원</t>
        </is>
      </c>
      <c r="BC32" s="37" t="inlineStr">
        <is>
          <t>2023(취득 연도): 계속영업 -5,963,103,651원, 중단영업손익(세전, 법인세 0원) -1,507,055,845원(중단영업 영업손익은 따로 공시되지 않음); 2024: 225백만원; 2025: -11백만원</t>
        </is>
      </c>
      <c r="BD32" s="37"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E32" s="37"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F32" s="36" t="inlineStr">
        <is>
          <t>완료</t>
        </is>
      </c>
      <c r="BG32" s="36" t="inlineStr">
        <is>
          <t>2026-10-31</t>
        </is>
      </c>
    </row>
    <row r="33" ht="72" customHeight="1">
      <c r="A33" s="36" t="inlineStr">
        <is>
          <t>C030</t>
        </is>
      </c>
      <c r="B33" s="36" t="inlineStr">
        <is>
          <t>CJ ENM</t>
        </is>
      </c>
      <c r="C33" s="36" t="inlineStr">
        <is>
          <t>2023-12-10</t>
        </is>
      </c>
      <c r="D33" s="37" t="inlineStr">
        <is>
          <t>Fifth Season LLC</t>
        </is>
      </c>
      <c r="E33" s="36" t="n">
        <v>20</v>
      </c>
      <c r="F33" s="36" t="inlineStr">
        <is>
          <t>True</t>
        </is>
      </c>
      <c r="G33" s="36" t="n"/>
      <c r="H33" s="36" t="inlineStr">
        <is>
          <t>MA⑤</t>
        </is>
      </c>
      <c r="I33" s="36" t="inlineStr">
        <is>
          <t>MA⑤</t>
        </is>
      </c>
      <c r="J33" s="36" t="inlineStr">
        <is>
          <t>같음</t>
        </is>
      </c>
      <c r="K33" s="36" t="inlineStr">
        <is>
          <t>있음</t>
        </is>
      </c>
      <c r="L33" s="36" t="inlineStr">
        <is>
          <t>일치</t>
        </is>
      </c>
      <c r="M33" s="36" t="inlineStr">
        <is>
          <t>편입 후</t>
        </is>
      </c>
      <c r="N33" s="37" t="inlineStr">
        <is>
          <t>Content Production &amp; Investment</t>
        </is>
      </c>
      <c r="O33" s="37" t="inlineStr">
        <is>
          <t>Content Production Studio</t>
        </is>
      </c>
      <c r="P33" s="36" t="inlineStr">
        <is>
          <t>Closed</t>
        </is>
      </c>
      <c r="Q33" s="38" t="n">
        <v>225</v>
      </c>
      <c r="R33" s="37" t="inlineStr">
        <is>
          <t>Toho International, Inc.</t>
        </is>
      </c>
      <c r="S33" s="37" t="inlineStr">
        <is>
          <t>CJ ENM CO., Ltd. (KOSDAQ:A035760); Endeavor Group Holdings, Inc. (NYSE:EDR)</t>
        </is>
      </c>
      <c r="T33" s="37"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U33" s="37" t="inlineStr">
        <is>
          <t>MA-3 그룹의 지분 매각</t>
        </is>
      </c>
      <c r="V33" s="37" t="n"/>
      <c r="W33" s="37" t="inlineStr">
        <is>
          <t>MA⑤ 그룹의 지분 매각</t>
        </is>
      </c>
      <c r="X33" s="37" t="n"/>
      <c r="Y33" s="36" t="inlineStr">
        <is>
          <t>False</t>
        </is>
      </c>
      <c r="Z33" s="37" t="inlineStr">
        <is>
          <t>MA⑤ 그룹의 지분 매각</t>
        </is>
      </c>
      <c r="AA33" s="37" t="inlineStr">
        <is>
          <t>편입 후 (대상회사 CJ ENM FIFTH SEASON, LLC는 2022-01-19 CJ ENM 인수(C020)로 연결 종속회사가 됐고, 거래 후에도 지분 60%로 지배력 유지 — CJ ENM 2023 사업보고서 20240318000857 종속기업 표. 매수자 Toho International은 CJ ENM 계보 밖)</t>
        </is>
      </c>
      <c r="AB33" s="37" t="inlineStr">
        <is>
          <t>완료 (2023-12-12 납입; Toho 적시공시 '払込期日 2023年12月12日', CJ ENM 2023 사업보고서 '2023년 12월 제3자 배정 유상증자')</t>
        </is>
      </c>
      <c r="AC33" s="37"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D33" s="37" t="inlineStr">
        <is>
          <t>원자료와 일치 (225.0)</t>
        </is>
      </c>
      <c r="AE33" s="37"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F33" s="37"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G33" s="37" t="inlineStr">
        <is>
          <t>C020(2021-11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처리했다(C020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H33" s="37" t="inlineStr">
        <is>
          <t>Toho International, Inc. (東宝㈱ 100% 자회사 TOHO Global㈱의 100% 자회사, 東宝 기준 손자회사; 미국 캘리포니아주 LA, 라이선스·이커머스 사업, 1953-07-20 설립, 비상장). CJ ENM 그룹 밖의 매수자</t>
        </is>
      </c>
      <c r="AI33" s="37"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J33" s="37"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K33" s="37" t="inlineStr">
        <is>
          <t>인접</t>
        </is>
      </c>
      <c r="AL33" s="37" t="inlineStr">
        <is>
          <t>東宝의 주력은 일본 내 영화 배급·흥행과 애니메이션 IP 사업이다. Fifth Season은 미국에서 글로벌 OTT용 실사 TV 시리즈·영화를 기획·제작·판매한다. 같은 영상 콘텐츠 가치사슬이지만 시장(미국·글로벌)과 단계(시리즈 제작)가 달라 인접으로 본다. 東宝도 '当社単独では成し得なかったグローバル市場に向けた大型作品の製作'의 기회라고 썼다. 그룹(CJ ENM) 기준으로는 핵심 제작 자회사의 소수지분을 일본 최대 영화사에 넘기며 공동 제작 파트너를 들인 거래다.</t>
        </is>
      </c>
      <c r="AM33" s="37" t="inlineStr">
        <is>
          <t>미확인 (Toho International 재무 미공개; 자본금 USD 138.3M = 20,344百万円만 공시됨 — 東宝 적시공시)</t>
        </is>
      </c>
      <c r="AN33" s="37" t="inlineStr">
        <is>
          <t>534,097百万円 (東宝 연결, 2023-02-28; 2023년 2월기 決算短信). 참고: 그룹 측 CJ ENM 연결 총자산 10조 3,322억원(2022-12-31, 2022 사업보고서 경영진단)</t>
        </is>
      </c>
      <c r="AO33" s="37" t="inlineStr">
        <is>
          <t>계산: 6.20 (33,098百万円 / 534,097百万円, 東宝 연결 2023-02-28)</t>
        </is>
      </c>
      <c r="AP33" s="37" t="inlineStr">
        <is>
          <t>계산: 7.81 (33,098百万円 / 純資産 423,691百万円). 자기자본 409,306百万円 기준이면 8.09</t>
        </is>
      </c>
      <c r="AQ33" s="37"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R33" s="37"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S33" s="37" t="inlineStr">
        <is>
          <t>TSE:9602</t>
        </is>
      </c>
      <c r="AT33" s="37"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U33" s="37"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V33" s="37" t="inlineStr">
        <is>
          <t>2017: Endeavor 산하 Endeavor Content 출범(東宝 공시 '2017年に設立'); 2021-11/2022-01: CJ ENM이 80% 인수, 확정대금 USD 785.38M(C020);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W33" s="37"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X33" s="37"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뒷받침(C020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Y33" s="37" t="inlineStr">
        <is>
          <t>수집·검토 기록에 인수 뒤 손상이 적혀 있음</t>
        </is>
      </c>
      <c r="AZ33" s="37" t="inlineStr">
        <is>
          <t>2021: USD 737 million (Endeavor 2022 10-K, 매각 대상 '제한 Endeavor Content 사업' 매출, US GAAP); 2022: 699,601,932천원 (CJ ENM FIFTH SEASON 연결, CJ ENM 2022 사업보고서). 참고 거래 연도 2023: 347,619,868천원</t>
        </is>
      </c>
      <c r="BA33" s="37" t="inlineStr">
        <is>
          <t>2024: 1,038,782,865천원; 2025: 789,711,200천원 (최근 회계연도); 참고 2026 상반기: 284,057,366천원</t>
        </is>
      </c>
      <c r="BB33" s="37"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BC33" s="37"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BD33" s="37"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E33" s="37"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F33" s="36" t="inlineStr">
        <is>
          <t>완료</t>
        </is>
      </c>
      <c r="BG33" s="36" t="inlineStr">
        <is>
          <t>2026-10-26</t>
        </is>
      </c>
    </row>
    <row r="34" ht="72" customHeight="1">
      <c r="A34" s="36" t="inlineStr">
        <is>
          <t>K001</t>
        </is>
      </c>
      <c r="B34" s="36" t="inlineStr">
        <is>
          <t>Kakao</t>
        </is>
      </c>
      <c r="C34" s="36" t="inlineStr">
        <is>
          <t>2005-05-27</t>
        </is>
      </c>
      <c r="D34" s="37" t="inlineStr">
        <is>
          <t>Kakao M Corp.</t>
        </is>
      </c>
      <c r="E34" s="36" t="n">
        <v>88</v>
      </c>
      <c r="F34" s="36" t="inlineStr">
        <is>
          <t>False</t>
        </is>
      </c>
      <c r="G34" s="36" t="n"/>
      <c r="H34" s="36" t="inlineStr">
        <is>
          <t>MA⑥</t>
        </is>
      </c>
      <c r="I34" s="36" t="inlineStr">
        <is>
          <t>MA⑥</t>
        </is>
      </c>
      <c r="J34" s="36" t="inlineStr">
        <is>
          <t>같음</t>
        </is>
      </c>
      <c r="K34" s="36" t="inlineStr">
        <is>
          <t>해당 없음</t>
        </is>
      </c>
      <c r="L34" s="36" t="inlineStr">
        <is>
          <t>기타</t>
        </is>
      </c>
      <c r="M34" s="36" t="inlineStr">
        <is>
          <t>편입 전</t>
        </is>
      </c>
      <c r="N34" s="37" t="inlineStr">
        <is>
          <t>Content Production &amp; Investment</t>
        </is>
      </c>
      <c r="O34" s="37" t="inlineStr">
        <is>
          <t>Content Investment / Distribution</t>
        </is>
      </c>
      <c r="P34" s="36" t="inlineStr">
        <is>
          <t>Closed</t>
        </is>
      </c>
      <c r="Q34" s="38" t="n">
        <v>12.67</v>
      </c>
      <c r="R34" s="37" t="inlineStr">
        <is>
          <t>SK Telecom Co., Ltd. (KOSE:A017670)</t>
        </is>
      </c>
      <c r="S34" s="37" t="inlineStr">
        <is>
          <t>-</t>
        </is>
      </c>
      <c r="T34" s="37"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U34" s="37" t="inlineStr">
        <is>
          <t>MA-4 외부자 간 거래</t>
        </is>
      </c>
      <c r="V34" s="37" t="n"/>
      <c r="W34" s="37" t="inlineStr">
        <is>
          <t>MA⑥ 외부자 간 거래</t>
        </is>
      </c>
      <c r="X34" s="37" t="n"/>
      <c r="Y34" s="36" t="inlineStr">
        <is>
          <t>False</t>
        </is>
      </c>
      <c r="Z34" s="37" t="inlineStr">
        <is>
          <t>MA⑥ 외부자 간 거래</t>
        </is>
      </c>
      <c r="AA34" s="37"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AB34" s="37" t="inlineStr">
        <is>
          <t>완료 (2005-08-11: 구주 4,885,009주 양수에 따른 최대주주 변경 확인, 같은 날 제3자배정 신주 4,697,312주 주금 납입)</t>
        </is>
      </c>
      <c r="AC34" s="37"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D34" s="37"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E34" s="37" t="inlineStr">
        <is>
          <t>2005-05-27</t>
        </is>
      </c>
      <c r="AF34" s="37"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G34" s="37" t="inlineStr">
        <is>
          <t>로엔 계보의 첫 거래(SK텔레콤의 경영권 인수). 이후 K002(2008 RealNetworks 신주 인수) → K004(2013 SK플래닛이 어피너티 SPV에 매각) → K005(2013 RealNetworks 잔여지분 매각) → K009(2016 카카오 인수) → K027(2018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H34" s="37" t="inlineStr">
        <is>
          <t>SK텔레콤㈜ (SK그룹 계열 이동통신 사업자, 유가증권시장 상장; 최대주주 SK㈜ 21.47%; 카카오 그룹과 무관)</t>
        </is>
      </c>
      <c r="AI34" s="37"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J34" s="37"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K34" s="37" t="inlineStr">
        <is>
          <t>인접</t>
        </is>
      </c>
      <c r="AL34" s="37" t="inlineStr">
        <is>
          <t>SKT의 주력은 이동통신이지만 자사 음악 플랫폼 MelOn에 공급할 음원을 가진 음반 제작·유통사를 인수 — 플랫폼에 콘텐츠를 공급하는 같은 가치사슬의 인접 영역(공정공시: '음악시장에서의 투자,제작,유통의 선순환 구조를 정착'). 그룹 정점 기준: 거래 당시 카카오 그룹과 무관한 편입 전 외부자 간 거래라 카카오 기준 판단은 해당 없음.</t>
        </is>
      </c>
      <c r="AM34" s="37" t="inlineStr">
        <is>
          <t>14,020,705백만원 (SKT 별도, 2004-12-31; 대상회사 최대주주변경 공시 20050811000382의 '변경후 최대주주 주요재무현황' 및 SKT 2004 사업보고서 요약재무정보)</t>
        </is>
      </c>
      <c r="AN34" s="37" t="inlineStr">
        <is>
          <t>acq_total_assets와 같음 (SKT 자신이 상장 지배회사). 단 acq_total_assets는 별도 기준이고, 연결 총자산은 14,283,357,730천원 (SKT 연결, 2004-12-31; 연결감사보고서 20050429001477, 2005-04-30 제출로 발표일 전에 공개됨)</t>
        </is>
      </c>
      <c r="AO34" s="37" t="inlineStr">
        <is>
          <t>계산: 0.21 (29,235,561,640원 / SKT 별도 총자산 14,020,705백만원, 2004-12-31)</t>
        </is>
      </c>
      <c r="AP34" s="37" t="inlineStr">
        <is>
          <t>1.11 (SKT 공시값 — 분자가 2005년 당해 사업연도 취득누계 78,935,561,640원으로 영화·음악 펀드 출자 포함) / 계산: 본건만 0.41 (29,235,561,640원 / 공시상 자기자본 7,108,589,651,380원)</t>
        </is>
      </c>
      <c r="AQ34" s="37" t="inlineStr">
        <is>
          <t>추정: 약 14.2조원 (2005-05-27 종가 176,500원이 2% 상승이라는 보도에서 역산한 2005-05-26 종가 약 173,000원 × 발행주식 82,276,711주(2005-03-31, 자기주식 포함)); 참고 계산: 2005-05-27 종가 기준 14,521,839,491,500원</t>
        </is>
      </c>
      <c r="AR34" s="37"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S34" s="37" t="inlineStr">
        <is>
          <t>KRX:017670</t>
        </is>
      </c>
      <c r="AT34" s="37"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U34" s="37"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V34" s="37"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W34" s="37"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증자(K002); 2011-10-05: SKT 물적분할로 신설된 SK플래닛이 63.48% 승계; 2013-09-10: SK플래닛이 52.56%를 어피너티 SPV(Star Invest)에 매각(K004), 2013-12 SK 계열 제외; 2016-03-16: 카카오가 76.4% 인수(K009); 2018-03: ㈜카카오엠으로 상호 변경; 2018-09-01: ㈜카카오에 흡수합병되어 소멸(K027)</t>
        </is>
      </c>
      <c r="AX34" s="37"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Y34" s="37" t="inlineStr">
        <is>
          <t>매수자가 그룹 계보 밖(MA⑥)이라 그룹의 손상을 따지지 않음</t>
        </is>
      </c>
      <c r="AZ34" s="37" t="inlineStr">
        <is>
          <t>2003: 23,896,585천원; 2004: 27,566,806천원</t>
        </is>
      </c>
      <c r="BA34" s="37" t="inlineStr">
        <is>
          <t>2005: 24,174,597천원; 2006: 31,485,153천원; 최근(독립 법인으로서 마지막 완전 회계연도) 2017: 580,332,777천원(연결)</t>
        </is>
      </c>
      <c r="BB34" s="37" t="inlineStr">
        <is>
          <t>2003: △793,444천원; 2004: △1,244,796천원</t>
        </is>
      </c>
      <c r="BC34" s="37" t="inlineStr">
        <is>
          <t>2005: △5,850,818천원; 2006: △707,710천원; 2017: 102,737,129천원(연결)</t>
        </is>
      </c>
      <c r="BD34" s="37"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K009·K027 기록).</t>
        </is>
      </c>
      <c r="BE34" s="37"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F34" s="36" t="inlineStr">
        <is>
          <t>완료</t>
        </is>
      </c>
      <c r="BG34" s="36" t="inlineStr">
        <is>
          <t>2026-10-26</t>
        </is>
      </c>
    </row>
    <row r="35" ht="72" customHeight="1">
      <c r="A35" s="36" t="inlineStr">
        <is>
          <t>K002</t>
        </is>
      </c>
      <c r="B35" s="36" t="inlineStr">
        <is>
          <t>Kakao</t>
        </is>
      </c>
      <c r="C35" s="36" t="inlineStr">
        <is>
          <t>2009-02-18</t>
        </is>
      </c>
      <c r="D35" s="37" t="inlineStr">
        <is>
          <t>Kakao M Corp.</t>
        </is>
      </c>
      <c r="E35" s="36" t="n">
        <v>102</v>
      </c>
      <c r="F35" s="36" t="inlineStr">
        <is>
          <t>False</t>
        </is>
      </c>
      <c r="G35" s="36" t="n"/>
      <c r="H35" s="36" t="inlineStr">
        <is>
          <t>MA⑥</t>
        </is>
      </c>
      <c r="I35" s="36" t="inlineStr">
        <is>
          <t>MA⑥</t>
        </is>
      </c>
      <c r="J35" s="36" t="inlineStr">
        <is>
          <t>같음</t>
        </is>
      </c>
      <c r="K35" s="36" t="inlineStr">
        <is>
          <t>해당 없음</t>
        </is>
      </c>
      <c r="L35" s="36" t="inlineStr">
        <is>
          <t>일치</t>
        </is>
      </c>
      <c r="M35" s="36" t="inlineStr">
        <is>
          <t>편입 전</t>
        </is>
      </c>
      <c r="N35" s="37" t="inlineStr">
        <is>
          <t>Content Production &amp; Investment</t>
        </is>
      </c>
      <c r="O35" s="37" t="inlineStr">
        <is>
          <t>Content Investment / Distribution</t>
        </is>
      </c>
      <c r="P35" s="36" t="inlineStr">
        <is>
          <t>Closed</t>
        </is>
      </c>
      <c r="Q35" s="38" t="n">
        <v>9.91</v>
      </c>
      <c r="R35" s="37" t="inlineStr">
        <is>
          <t>RealNetworks, Inc.</t>
        </is>
      </c>
      <c r="S35" s="37" t="inlineStr">
        <is>
          <t>SK Telecom Co., Ltd. (KOSE:A017670)</t>
        </is>
      </c>
      <c r="T35" s="37" t="inlineStr">
        <is>
          <t>RealNetworks Inc. (NasdaqGS: RNWK) acquired 11.58% stake in LOEN Entertainment Inc (KOSE: A016170) from SK Telecom Co. Ltd. (KOSE: A017670) for $9.9 million in the fourth quarter of 2008.</t>
        </is>
      </c>
      <c r="U35" s="37" t="inlineStr">
        <is>
          <t>MA-4 외부자 간 거래</t>
        </is>
      </c>
      <c r="V35" s="37" t="n"/>
      <c r="W35" s="37" t="inlineStr">
        <is>
          <t>MA⑥ 외부자 간 거래</t>
        </is>
      </c>
      <c r="X35" s="37" t="n"/>
      <c r="Y35" s="36" t="inlineStr">
        <is>
          <t>False</t>
        </is>
      </c>
      <c r="Z35" s="37" t="inlineStr">
        <is>
          <t>MA⑥ 외부자 간 거래</t>
        </is>
      </c>
      <c r="AA35" s="37" t="inlineStr">
        <is>
          <t>편입 전 (거래 당시 로엔은 SK텔레콤의 자회사, 매수자 RealNetworks는 미국 상장사로 모두 카카오 그룹 밖; 로엔은 2016-03-16 카카오 인수 완료)</t>
        </is>
      </c>
      <c r="AB35" s="37" t="inlineStr">
        <is>
          <t>완료 (2008-12-24 주금 납입, 2008-12-25 신주 2,848,679주 취득으로 주요주주 등재; 2008-12-30 로엔 주요주주변경 공시)</t>
        </is>
      </c>
      <c r="AC35" s="37" t="inlineStr">
        <is>
          <t>USD 9,900,000 (=13,203,627,165원: 로엔 제3자배정 신주 2,848,679주×4,635원, 납입일 최초고시환율 1,333.7원/달러로 확정; 취득 후 지분 11.26%)</t>
        </is>
      </c>
      <c r="AD35" s="37" t="inlineStr">
        <is>
          <t>원자료와 일치 (9.9)</t>
        </is>
      </c>
      <c r="AE35" s="37" t="inlineStr">
        <is>
          <t>2008-10-31</t>
        </is>
      </c>
      <c r="AF35" s="37"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K001도 같은 방식). 원자료 date(2009-02-18)는 RealNetworks–SKT 전략적 제휴 확대 보도자료(2009-02-16) 무렵으로 보이며 실제 거래 완료는 2008-12-24~25, 원자료 설명란도 '4분기 2008'로 적음. 지분율은 공시상 11.26%(원자료 11.58%와 다름).</t>
        </is>
      </c>
      <c r="AG35" s="37" t="inlineStr">
        <is>
          <t>K001(2005 SKT 인수)과 K005(2013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매각(K005).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H35" s="37" t="inlineStr">
        <is>
          <t>RealNetworks, Inc. (미국 시애틀 소재, NASDAQ:RNWK 상장 디지털미디어·소프트웨어 기업; 카카오 그룹과 무관)</t>
        </is>
      </c>
      <c r="AI35" s="37"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J35" s="37" t="inlineStr">
        <is>
          <t>디지털 미디어 소프트웨어·서비스(RealPlayer, Rhapsody 음악 구독, 캐주얼 게임, 통신사 대상 링백톤·음악주문형 ASP). 2008년 연결 매출 USD 604,810천(10-K 2008)</t>
        </is>
      </c>
      <c r="AK35" s="37" t="inlineStr">
        <is>
          <t>인접</t>
        </is>
      </c>
      <c r="AL35" s="37" t="inlineStr">
        <is>
          <t>RealNetworks는 SKT의 MelOn 음악주문형 서비스를 운영하는 기술·서비스 공급자로, 그 서비스를 넘겨받는 로엔에 소수지분 투자 — 같은 디지털 음악 가치사슬의 인접 영역. 그룹 정점 기준: 편입 전 외부자 간 거래라 카카오 기준 판단은 해당 없음.</t>
        </is>
      </c>
      <c r="AM35" s="37" t="inlineStr">
        <is>
          <t>USD 1,275,442천 (RealNetworks 연결, 2007-12-31; 10-K 2008 비교 재무상태표). 참고: 2008-12-31 USD 789,013천</t>
        </is>
      </c>
      <c r="AN35" s="37" t="inlineStr">
        <is>
          <t>acq_total_assets와 같음 (RealNetworks 자신이 상장사)</t>
        </is>
      </c>
      <c r="AO35" s="37" t="inlineStr">
        <is>
          <t>계산: 0.78 (USD 9.9백만 / 2007-12-31 연결 총자산 USD 1,275.442백만)</t>
        </is>
      </c>
      <c r="AP35" s="37" t="inlineStr">
        <is>
          <t>계산: 1.13 (USD 9.9백만 / 2007-12-31 연결 자기자본 USD 875.104백만)</t>
        </is>
      </c>
      <c r="AQ35" s="37" t="inlineStr">
        <is>
          <t>추정: 약 3.9억~6.9억 달러 (2008년 4분기 주가 범위 $2.93~$5.12 × 발행주식 134,358,494주(2009-01-31), 10-K 2008). 발표 직전 거래일 종가는 미확인</t>
        </is>
      </c>
      <c r="AR35" s="37" t="inlineStr">
        <is>
          <t>RealNetworks 10-K 2008(SEC accession 0000950134-09-004088)의 재무상태표(2008·2007년말)·Item 5 분기별 주가표·표지 발행주식수. 직전 회계연도말(2007-12-31) 기준으로 계산.</t>
        </is>
      </c>
      <c r="AS35" s="37" t="inlineStr">
        <is>
          <t>NASDAQ:RNWK</t>
        </is>
      </c>
      <c r="AT35" s="37"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U35" s="37" t="inlineStr">
        <is>
          <t>2008-11-03: DART 로엔 '유상증자결정'(RealNetworks 대상 제3자배정, 이사회 2008-10-31). 선행 공시로 2008-10-23 로엔의 MelOn 영업양수·SKT 대상 증자 결정이 있었음. 별도 인수설 보도는 찾지 못함.</t>
        </is>
      </c>
      <c r="AV35" s="37" t="inlineStr">
        <is>
          <t>2005-08: SKT가 서울음반 60% 인수(K001);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W35" s="37"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매각(K005, 세전 처분이익 2,140만 달러); 2016-03: 카카오 인수(K009); 2018-09-01: 카카오에 흡수합병(K027); 2022-12-21: RealNetworks 비상장화</t>
        </is>
      </c>
      <c r="AX35" s="37"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Y35" s="37" t="inlineStr">
        <is>
          <t>매수자가 그룹 계보 밖(MA⑥)이라 그룹의 손상을 따지지 않음</t>
        </is>
      </c>
      <c r="AZ35" s="37" t="inlineStr">
        <is>
          <t>2006: 31,485,153천원; 2007: 34,251,941천원 (참고 2008: 30,797,083천원)</t>
        </is>
      </c>
      <c r="BA35" s="37" t="inlineStr">
        <is>
          <t>2009: 101,427,760천원; 2010: 138,980,373천원; 최근(독립 법인으로서 마지막 완전 회계연도) 2017: 580,332,777천원(연결)</t>
        </is>
      </c>
      <c r="BB35" s="37" t="inlineStr">
        <is>
          <t>2006: △707,710천원; 2007: △3,893,491천원 (참고 2008: 294,862천원)</t>
        </is>
      </c>
      <c r="BC35" s="37" t="inlineStr">
        <is>
          <t>2009: 6,360,184천원; 2010: 16,350,526천원(K-GAAP; K-IFRS 재작성 17,599,475천원); 2017: 102,737,129천원(연결)</t>
        </is>
      </c>
      <c r="BD35" s="37"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E35" s="37"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F35" s="36" t="inlineStr">
        <is>
          <t>부분</t>
        </is>
      </c>
      <c r="BG35" s="36" t="inlineStr">
        <is>
          <t>2026-10-26</t>
        </is>
      </c>
    </row>
    <row r="36" ht="72" customHeight="1">
      <c r="A36" s="36" t="inlineStr">
        <is>
          <t>K003</t>
        </is>
      </c>
      <c r="B36" s="36" t="inlineStr">
        <is>
          <t>Kakao</t>
        </is>
      </c>
      <c r="C36" s="36" t="inlineStr">
        <is>
          <t>2013-06-25</t>
        </is>
      </c>
      <c r="D36" s="37" t="inlineStr">
        <is>
          <t>GSPark24.Co.,Ltd</t>
        </is>
      </c>
      <c r="E36" s="36" t="n">
        <v>105</v>
      </c>
      <c r="F36" s="36" t="inlineStr">
        <is>
          <t>False</t>
        </is>
      </c>
      <c r="G36" s="36" t="n"/>
      <c r="H36" s="36" t="inlineStr">
        <is>
          <t>MA⑥</t>
        </is>
      </c>
      <c r="I36" s="36" t="inlineStr">
        <is>
          <t>MA⑥</t>
        </is>
      </c>
      <c r="J36" s="36" t="inlineStr">
        <is>
          <t>같음</t>
        </is>
      </c>
      <c r="K36" s="36" t="inlineStr">
        <is>
          <t>해당 없음</t>
        </is>
      </c>
      <c r="L36" s="36" t="inlineStr">
        <is>
          <t>일치</t>
        </is>
      </c>
      <c r="M36" s="36" t="inlineStr">
        <is>
          <t>편입 전</t>
        </is>
      </c>
      <c r="N36" s="37" t="inlineStr">
        <is>
          <t>Logistics &amp; Space Infrastructure</t>
        </is>
      </c>
      <c r="O36" s="37" t="inlineStr">
        <is>
          <t>Real Estate / Space / Facility</t>
        </is>
      </c>
      <c r="P36" s="36" t="inlineStr">
        <is>
          <t>Closed</t>
        </is>
      </c>
      <c r="Q36" s="38" t="n">
        <v>8.94</v>
      </c>
      <c r="R36" s="37" t="inlineStr">
        <is>
          <t>GS Energy Corporation</t>
        </is>
      </c>
      <c r="S36" s="37" t="inlineStr">
        <is>
          <t>GS Caltex Corporation</t>
        </is>
      </c>
      <c r="T36" s="37"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U36" s="37" t="inlineStr">
        <is>
          <t>MA-4 외부자 간 거래</t>
        </is>
      </c>
      <c r="V36" s="37" t="n"/>
      <c r="W36" s="37" t="inlineStr">
        <is>
          <t>MA⑥ 외부자 간 거래</t>
        </is>
      </c>
      <c r="X36" s="37" t="n"/>
      <c r="Y36" s="36" t="inlineStr">
        <is>
          <t>False</t>
        </is>
      </c>
      <c r="Z36" s="37" t="inlineStr">
        <is>
          <t>MA⑥ 외부자 간 거래</t>
        </is>
      </c>
      <c r="AA36" s="37"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AB36" s="37" t="inlineStr">
        <is>
          <t>완료 (2013-06-28)</t>
        </is>
      </c>
      <c r="AC36" s="37" t="inlineStr">
        <is>
          <t>10,339,000,000원 (10,339백만원; 2,300,000주 × 4,495.2원, 지분 50%)</t>
        </is>
      </c>
      <c r="AD36" s="37" t="inlineStr">
        <is>
          <t>원자료와 일치 (10,339백만원 ÷ 8.94 = 약 1,156.5원/USD로 2013-06 환율 수준과 부합)</t>
        </is>
      </c>
      <c r="AE36" s="37" t="inlineStr">
        <is>
          <t>2013-06-25</t>
        </is>
      </c>
      <c r="AF36" s="37"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G36" s="37"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K061(2021-09-15 GS리테일이 Park24 보유 50%를 250억원에 취득해 100%화)과 K065(카카오모빌리티의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H36" s="37" t="inlineStr">
        <is>
          <t>지에스에너지(주) (GS그룹 에너지 부문 중간지주회사, 2012-01-03 ㈜GS에서 물적분할 설립, 비상장; 카카오 계보 밖)</t>
        </is>
      </c>
      <c r="AI36" s="37" t="inlineStr">
        <is>
          <t>"지분 취득" (GS에너지 공정거래법 공시 '특수관계인으로부터 주식의 취득' 취득목적) / "핵심 사업 집중" (GS칼텍스 공정거래법 공시 '특수관계인에 대한 주식의 처분' 처분목적)</t>
        </is>
      </c>
      <c r="AJ36" s="37" t="inlineStr">
        <is>
          <t>에너지 지주회사: "GS칼텍스(주) 및 GS파워(주) 등 13개의 자회사를 보유"하는 지주회사로 정유(GS칼텍스 50%)·발전(GS파워 50%)·도시가스 등 에너지 자회사 관리 (GS에너지 2013년 1분기보고서)</t>
        </is>
      </c>
      <c r="AK36" s="37" t="inlineStr">
        <is>
          <t>비핵심</t>
        </is>
      </c>
      <c r="AL36" s="37" t="inlineStr">
        <is>
          <t>주차장 운영은 GS에너지의 에너지(정유·발전·가스) 사업과 다른 영역이며, 매도자 GS칼텍스도 처분 목적을 '핵심 사업 집중'으로 밝혔다. 그룹 정점 카카오 기준으로도 2013년 당시 카카오는 모바일 메신저·플랫폼 회사로 주차 사업을 하지 않았다(카카오 측 관련성은 2022년 카카오모빌리티 인수 이후 생긴다).</t>
        </is>
      </c>
      <c r="AM36" s="37" t="inlineStr">
        <is>
          <t>6,766,491백만원 (GS에너지 연결, 2013-03-31; 별도 5,565,196백만원)</t>
        </is>
      </c>
      <c r="AN36" s="37" t="inlineStr">
        <is>
          <t>12,712,426백만원 (㈜GS 연결, 2012-12-31)</t>
        </is>
      </c>
      <c r="AO36" s="37" t="inlineStr">
        <is>
          <t>계산: 0.15 (10,339 ÷ 6,766,491백만원, GS에너지 2013-03-31 연결 총자산; 별도 기준 10,339 ÷ 5,565,196 = 0.19)</t>
        </is>
      </c>
      <c r="AP36" s="37" t="inlineStr">
        <is>
          <t>계산: 0.22 (10,339 ÷ 4,635,886백만원, GS에너지 2013-03-31 연결 자본총계; 별도 기준 10,339 ÷ 3,810,309 = 0.27)</t>
        </is>
      </c>
      <c r="AQ36" s="37" t="inlineStr">
        <is>
          <t>계산: 4,617,894,286,600원 (㈜GS 보통주, 2013-06-24 종가 49,700원 × 92,915,378주); 우선주 포함 시 4,663,407,349,600원 (우선주 25,500원 × 1,784,826주 가산)</t>
        </is>
      </c>
      <c r="AR36" s="37"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S36" s="37" t="inlineStr">
        <is>
          <t>KRX:078930</t>
        </is>
      </c>
      <c r="AT36" s="37"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U36" s="37"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V36" s="37"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W36" s="37"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보유(K061); 2021-12: 카카오모빌리티가 GS리테일로부터 100% 인수 합의(K065,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X36" s="37"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Y36" s="37" t="inlineStr">
        <is>
          <t>매수자가 그룹 계보 밖(MA⑥)이라 그룹의 손상을 따지지 않음</t>
        </is>
      </c>
      <c r="AZ36" s="37" t="inlineStr">
        <is>
          <t>2011: 87.35억원 (8,734,873,973원); 2012: 99.26억원 (9,926,068,648원)</t>
        </is>
      </c>
      <c r="BA36" s="37" t="inlineStr">
        <is>
          <t>2013: 116.39억원 (11,638,882,749원); 2014: 155.23억원 (15,523,344,251원); 2025: 1,214.91억원 (영업수익 121,491,030,621원, 2025-07-31 케이엠파킹앤스페이스 합병분 포함; 참고 2024: 925.61억원)</t>
        </is>
      </c>
      <c r="BB36" s="37" t="inlineStr">
        <is>
          <t>2011: -3.30억원 (영업손실 330,484,594원); 2012: -5.88억원 (영업손실 587,534,151원)</t>
        </is>
      </c>
      <c r="BC36" s="37" t="inlineStr">
        <is>
          <t>2013: -0.82억원 (영업손실 81,630,731원); 2014: 2.15억원 (215,472,027원); 2025: 55.26억원 (5,526,104,244원; 참고 2024: 46.85억원)</t>
        </is>
      </c>
      <c r="BD36" s="37"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E36" s="37" t="inlineStr">
        <is>
          <t>미확인 (인수 주체 GS에너지는 비상장으로 어닝콜이 없고, 상장 지배회사 ㈜GS의 IR 자료는 찾아보지 않았다. 거래액이 GS에너지 연결 총자산의 0.15%에 불과해 언급 가능성이 낮다)</t>
        </is>
      </c>
      <c r="BF36" s="36" t="inlineStr">
        <is>
          <t>부분</t>
        </is>
      </c>
      <c r="BG36" s="36" t="inlineStr">
        <is>
          <t>2026-10-26</t>
        </is>
      </c>
    </row>
    <row r="37" ht="72" customHeight="1">
      <c r="A37" s="36" t="inlineStr">
        <is>
          <t>K004</t>
        </is>
      </c>
      <c r="B37" s="36" t="inlineStr">
        <is>
          <t>Kakao</t>
        </is>
      </c>
      <c r="C37" s="36" t="inlineStr">
        <is>
          <t>2013-07-18</t>
        </is>
      </c>
      <c r="D37" s="37" t="inlineStr">
        <is>
          <t>Kakao M Corp.</t>
        </is>
      </c>
      <c r="E37" s="36" t="n">
        <v>19</v>
      </c>
      <c r="F37" s="36" t="inlineStr">
        <is>
          <t>True</t>
        </is>
      </c>
      <c r="G37" s="36" t="n"/>
      <c r="H37" s="36" t="inlineStr">
        <is>
          <t>MA⑥</t>
        </is>
      </c>
      <c r="I37" s="36" t="inlineStr">
        <is>
          <t>MA⑥</t>
        </is>
      </c>
      <c r="J37" s="36" t="inlineStr">
        <is>
          <t>같음</t>
        </is>
      </c>
      <c r="K37" s="36" t="inlineStr">
        <is>
          <t>해당 없음</t>
        </is>
      </c>
      <c r="L37" s="36" t="inlineStr">
        <is>
          <t>일치</t>
        </is>
      </c>
      <c r="M37" s="36" t="inlineStr">
        <is>
          <t>편입 전</t>
        </is>
      </c>
      <c r="N37" s="37" t="inlineStr">
        <is>
          <t>Content Production &amp; Investment</t>
        </is>
      </c>
      <c r="O37" s="37" t="inlineStr">
        <is>
          <t>Content Investment / Distribution</t>
        </is>
      </c>
      <c r="P37" s="36" t="inlineStr">
        <is>
          <t>Closed</t>
        </is>
      </c>
      <c r="Q37" s="38" t="n">
        <v>236.27</v>
      </c>
      <c r="R37" s="37" t="inlineStr">
        <is>
          <t>Star Invest Holdings Limited</t>
        </is>
      </c>
      <c r="S37" s="37" t="inlineStr">
        <is>
          <t>SK Planet Co., Ltd.</t>
        </is>
      </c>
      <c r="T37" s="37"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U37" s="37" t="inlineStr">
        <is>
          <t>MA-4 외부자 간 거래</t>
        </is>
      </c>
      <c r="V37" s="37" t="n"/>
      <c r="W37" s="37" t="inlineStr">
        <is>
          <t>MA⑥ 외부자 간 거래</t>
        </is>
      </c>
      <c r="X37" s="37" t="n"/>
      <c r="Y37" s="36" t="inlineStr">
        <is>
          <t>True</t>
        </is>
      </c>
      <c r="Z37" s="37" t="inlineStr">
        <is>
          <t>MA⑥ 외부자 간 거래</t>
        </is>
      </c>
      <c r="AA37" s="37" t="inlineStr">
        <is>
          <t>편입 전 (매도인 SK플래닛(SK텔레콤 100% 자회사)·매수인 Star Invest Holdings(어피너티 SPV) 모두 카카오 그룹 밖; 로엔은 2016-03-16 카카오 인수 완료)</t>
        </is>
      </c>
      <c r="AB37" s="37" t="inlineStr">
        <is>
          <t>완료 (2013-09-10 양수대금 지급 완료·최대주주 변경)</t>
        </is>
      </c>
      <c r="AC37" s="37" t="inlineStr">
        <is>
          <t>265,887,380,000원 (13,294,369주×20,000원, 지분 52.56%)</t>
        </is>
      </c>
      <c r="AD37" s="37" t="inlineStr">
        <is>
          <t>원자료와 일치 (236.27; 공시 금액을 원자료 값으로 나누면 약 1,125원/달러로 2013년 7월 환율 수준)</t>
        </is>
      </c>
      <c r="AE37" s="37" t="inlineStr">
        <is>
          <t>2013-07-18</t>
        </is>
      </c>
      <c r="AF37" s="37"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G37" s="37" t="inlineStr">
        <is>
          <t>어피너티에쿼티파트너스의 로엔 경영권 인수 1단계. K005(2013-11 RealNetworks 지분 8.83% 추가 매입)가 2단계, K009(2016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K005 313억원을 합한 2,972억원(에너지경제).</t>
        </is>
      </c>
      <c r="AH37" s="37" t="inlineStr">
        <is>
          <t>(SIH) Star Invest Holdings Limited (몰타 소재 투자 SPV, 대표 Tay Tong Poh; 100% 모회사 Caribbean Sands Holdings; 사모펀드 어피너티에쿼티파트너스가 만든 특수목적법인 — 카카오 그룹과 무관)</t>
        </is>
      </c>
      <c r="AI37" s="37" t="inlineStr">
        <is>
          <t>"경영참여" (로엔 '최대주주 변경을 수반하는 주식양수도 계약 체결' 공시, 지분인수목적) / "경영권 확보" (로엔 최대주주변경 공시 2013-09-10, 지분인수목적)</t>
        </is>
      </c>
      <c r="AJ37" s="37"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K37" s="37" t="inlineStr">
        <is>
          <t>해당 없음</t>
        </is>
      </c>
      <c r="AL37" s="37" t="inlineStr">
        <is>
          <t>매수자는 운영 사업이 없는 재무적 투자자(PE)의 SPV라 핵심·인접·비핵심 구분이 성립하지 않음. 그룹 정점 기준: 편입 전 외부자 간 거래라 카카오 기준 판단은 해당 없음.</t>
        </is>
      </c>
      <c r="AM37" s="37" t="inlineStr">
        <is>
          <t>미확인 (인수 직전 값 공시 없음). 참고: 2013-09-10 최대주주변경 공시상 Star Invest 자산총액 USD 244,889,150·부채총액 USD 244,879,150·자본총액 USD 10,000(인수 완료 시점)</t>
        </is>
      </c>
      <c r="AN37" s="37" t="inlineStr">
        <is>
          <t>해당 없음 (상장 지배회사 없음 — 어피너티는 비상장 사모펀드)</t>
        </is>
      </c>
      <c r="AO37" s="37" t="inlineStr">
        <is>
          <t>해당 없음 (공시에 총자산대비 항목 없음; SPV 자산이 사실상 인수 대상 주식 자체라 비율의 의미 없음)</t>
        </is>
      </c>
      <c r="AP37" s="37" t="inlineStr">
        <is>
          <t>해당 없음 (SPV 자본 USD 10,000, 인수 대금은 차입으로 조달)</t>
        </is>
      </c>
      <c r="AQ37" s="37" t="inlineStr">
        <is>
          <t>해당 없음 (매수자 비상장). 참고 계산: 대상회사 로엔 시가총액 366,729,722,500원 (계약 전일 2013-07-17 종가 14,500원 × 25,291,705주); 인수가 20,000원은 전일 종가 대비 37.9% 프리미엄</t>
        </is>
      </c>
      <c r="AR37" s="37" t="inlineStr">
        <is>
          <t>Star Invest 재무는 로엔 최대주주변경 공시(20130910900207). 로엔 주가는 네이버 금융 차트 데이터(016170), 발행주식수 25,291,705주는 2008-12 증자 이후 불변(카카오 주요사항보고서 20160111000017 기재).</t>
        </is>
      </c>
      <c r="AS37" s="37" t="inlineStr">
        <is>
          <t>해당 없음</t>
        </is>
      </c>
      <c r="AT37" s="37"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U37" s="37"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V37" s="37" t="inlineStr">
        <is>
          <t>2005-08: SKT가 서울음반 인수(K001);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W37" s="37" t="inlineStr">
        <is>
          <t>2013-07-18: SKT 연결에서 로엔 제외(중단영업); 2013-09-10: 최대주주 Star Invest(52.56%)로 변경, 임시주총에서 이사·감사 교체; 2013-10-01: 대주단 대출 1,250억원 담보로 로엔 주식 근질권 설정; 2013-11-07: RealNetworks 지분 8.83% 추가 매입(K005,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동반매도(K009); 2016-03-16: 거래 종결 — 어피너티 측 차익 1조2천억원대 보도(에너지경제 2016-01-12)</t>
        </is>
      </c>
      <c r="AX37" s="37" t="inlineStr">
        <is>
          <t>해당 없음 (매수자는 비상장 SPV로 재무제표 비공개; 2016년 매각 시 큰 차익이 보도됨)</t>
        </is>
      </c>
      <c r="AY37" s="37" t="inlineStr">
        <is>
          <t>매수자가 그룹 계보 밖(MA⑥)이라 그룹의 손상을 따지지 않음</t>
        </is>
      </c>
      <c r="AZ37" s="37" t="inlineStr">
        <is>
          <t>2011: 167,176,017천원; 2012: 185,016,411천원</t>
        </is>
      </c>
      <c r="BA37" s="37" t="inlineStr">
        <is>
          <t>2013(거래 완료 연도): 252,579,014천원; 2014: 323,275,944천원; 2015: 357,640,656천원; 최근(독립 법인 마지막 완전 회계연도) 2017: 580,332,777천원</t>
        </is>
      </c>
      <c r="BB37" s="37" t="inlineStr">
        <is>
          <t>2011: 26,556,294천원; 2012: 30,107,919천원</t>
        </is>
      </c>
      <c r="BC37" s="37" t="inlineStr">
        <is>
          <t>2013: 37,349,268천원; 2014: 58,492,671천원; 2015: 63,421,782천원; 2017: 102,737,129천원</t>
        </is>
      </c>
      <c r="BD37" s="37"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E37" s="37"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F37" s="36" t="inlineStr">
        <is>
          <t>완료</t>
        </is>
      </c>
      <c r="BG37" s="36" t="inlineStr">
        <is>
          <t>2026-10-26</t>
        </is>
      </c>
    </row>
    <row r="38" ht="72" customHeight="1">
      <c r="A38" s="36" t="inlineStr">
        <is>
          <t>K005</t>
        </is>
      </c>
      <c r="B38" s="36" t="inlineStr">
        <is>
          <t>Kakao</t>
        </is>
      </c>
      <c r="C38" s="36" t="inlineStr">
        <is>
          <t>2013-11-08</t>
        </is>
      </c>
      <c r="D38" s="37" t="inlineStr">
        <is>
          <t>Kakao M Corp.</t>
        </is>
      </c>
      <c r="E38" s="36" t="n">
        <v>55</v>
      </c>
      <c r="F38" s="36" t="inlineStr">
        <is>
          <t>False</t>
        </is>
      </c>
      <c r="G38" s="36" t="n"/>
      <c r="H38" s="36" t="inlineStr">
        <is>
          <t>MA⑥</t>
        </is>
      </c>
      <c r="I38" s="36" t="inlineStr">
        <is>
          <t>MA⑥</t>
        </is>
      </c>
      <c r="J38" s="36" t="inlineStr">
        <is>
          <t>같음</t>
        </is>
      </c>
      <c r="K38" s="36" t="inlineStr">
        <is>
          <t>해당 없음</t>
        </is>
      </c>
      <c r="L38" s="36" t="inlineStr">
        <is>
          <t>일치</t>
        </is>
      </c>
      <c r="M38" s="36" t="inlineStr">
        <is>
          <t>편입 전</t>
        </is>
      </c>
      <c r="N38" s="37" t="inlineStr">
        <is>
          <t>Content Production &amp; Investment</t>
        </is>
      </c>
      <c r="O38" s="37" t="inlineStr">
        <is>
          <t>Content Investment / Distribution</t>
        </is>
      </c>
      <c r="P38" s="36" t="inlineStr">
        <is>
          <t>Closed</t>
        </is>
      </c>
      <c r="Q38" s="38" t="n">
        <v>29.34</v>
      </c>
      <c r="R38" s="37" t="inlineStr">
        <is>
          <t>Star Invest Holdings Limited</t>
        </is>
      </c>
      <c r="S38" s="37" t="inlineStr">
        <is>
          <t>RealNetworks, Inc.</t>
        </is>
      </c>
      <c r="T38" s="37"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U38" s="37" t="inlineStr">
        <is>
          <t>MA-4 외부자 간 거래</t>
        </is>
      </c>
      <c r="V38" s="37" t="n"/>
      <c r="W38" s="37" t="inlineStr">
        <is>
          <t>MA⑥ 외부자 간 거래</t>
        </is>
      </c>
      <c r="X38" s="37" t="n"/>
      <c r="Y38" s="36" t="inlineStr">
        <is>
          <t>False</t>
        </is>
      </c>
      <c r="Z38" s="37" t="inlineStr">
        <is>
          <t>MA⑥ 외부자 간 거래</t>
        </is>
      </c>
      <c r="AA38" s="37" t="inlineStr">
        <is>
          <t>편입 전 (매수자 Star Invest(어피너티 SPV)·매도자 RealNetworks 모두 카카오 그룹 밖; 로엔은 2016-03-16 카카오 인수 완료)</t>
        </is>
      </c>
      <c r="AB38" s="37" t="inlineStr">
        <is>
          <t>완료 (2013-11-07 거래 종결; 계약 2013-11-03)</t>
        </is>
      </c>
      <c r="AC38" s="37" t="inlineStr">
        <is>
          <t>31,279,094,000원 (2,234,221주×14,000원, 지분 8.83%)</t>
        </is>
      </c>
      <c r="AD38" s="37" t="inlineStr">
        <is>
          <t>원자료와 일치 (29.34; 공시 금액/원자료 값 ≈ 1,066원/달러). 참고: 매도자 RealNetworks 10-K 2013은 거래비용 차감 후 현금 2,920만 달러로 기재</t>
        </is>
      </c>
      <c r="AE38" s="37" t="inlineStr">
        <is>
          <t>2013-11-08</t>
        </is>
      </c>
      <c r="AF38" s="37"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G38" s="37" t="inlineStr">
        <is>
          <t>K004(어피너티의 1단계 경영권 인수)에 이은 2단계 추가 취득이자, 매도자 RealNetworks 입장에서는 K002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됨(K009).</t>
        </is>
      </c>
      <c r="AH38" s="37" t="inlineStr">
        <is>
          <t>(SIH) Star Invest Holdings Limited (어피너티에쿼티파트너스의 몰타 SPV; 당시 로엔 최대주주 52.56%)</t>
        </is>
      </c>
      <c r="AI38" s="37" t="inlineStr">
        <is>
          <t>"장외 주식매매계약에 따른 추가 주식 취득" (Star Invest 대량보유보고서 변동방법) / "영향력을 행사할 예정입니다" (같은 보고서 보유목적)</t>
        </is>
      </c>
      <c r="AJ38" s="37" t="inlineStr">
        <is>
          <t>투자업(사모펀드 특수목적법인). 자체 영업 없음 — 2013-09-10 최대주주변경 공시상 자본총액 USD 10,000. 이 거래의 취득자금 31,279,094,000원은 대량보유보고서(2013-11-08)상 전액 '보고자의 자기 자금'. 1단계(K004) 취득자금은 100% 모회사 Caribbean Sands Holdings 차입이었고, 2013-10-01 국내 대주단과 총 대출금액 1,250억원 계약을 맺어 로엔 주식에 근질권을 설정함</t>
        </is>
      </c>
      <c r="AK38" s="37" t="inlineStr">
        <is>
          <t>해당 없음</t>
        </is>
      </c>
      <c r="AL38" s="37" t="inlineStr">
        <is>
          <t>매수자는 운영 사업이 없는 재무적 투자자(PE)의 SPV라 핵심·인접·비핵심 구분이 성립하지 않음. 그룹 정점 기준: 편입 전 외부자 간 거래라 카카오 기준 판단은 해당 없음.</t>
        </is>
      </c>
      <c r="AM38" s="37" t="inlineStr">
        <is>
          <t>미확인 (인수 직전 값 공시 없음). 참고: 직전 공시값은 2013-09-10 최대주주변경 공시의 자산총액 USD 244,889,150(1단계 인수 완료 시점)</t>
        </is>
      </c>
      <c r="AN38" s="37" t="inlineStr">
        <is>
          <t>해당 없음 (상장 지배회사 없음)</t>
        </is>
      </c>
      <c r="AO38" s="37" t="inlineStr">
        <is>
          <t>해당 없음 (공시에 총자산대비 항목 없음; SPV라 비율의 의미 없음)</t>
        </is>
      </c>
      <c r="AP38" s="37" t="inlineStr">
        <is>
          <t>해당 없음 (SPV 자본 USD 10,000)</t>
        </is>
      </c>
      <c r="AQ38" s="37" t="inlineStr">
        <is>
          <t>해당 없음 (매수자 비상장). 참고 계산: 대상회사 로엔 시가총액 440,075,667,000원 (2013-11-01 종가 17,400원 × 25,291,705주)</t>
        </is>
      </c>
      <c r="AR38" s="37" t="inlineStr">
        <is>
          <t>Star Invest 재무는 로엔 최대주주변경 공시(20130910900207). 로엔 주가는 네이버 금융 차트 데이터(016170), 발행주식수 25,291,705주.</t>
        </is>
      </c>
      <c r="AS38" s="37" t="inlineStr">
        <is>
          <t>해당 없음</t>
        </is>
      </c>
      <c r="AT38" s="37" t="inlineStr">
        <is>
          <t>인수 주체가 비상장 SPV. 대상회사 로엔(KRX:016170) 주가 반응(2013-11-07 17,000원 → 11-08 16,650원) 분석 가능; 매도자 RealNetworks(NASDAQ:RNWK)의 처분이익 반응도 분석 대상이 될 수 있음.</t>
        </is>
      </c>
      <c r="AU38" s="37" t="inlineStr">
        <is>
          <t>2013-11-08: DART 주식등의대량보유상황보고서(Star Invest 20131108000054, RealNetworks 20131108000171)가 계약 2013-11-03·종결 2013-11-07 사실을 처음 공개. 사전 보도는 찾지 못함.</t>
        </is>
      </c>
      <c r="AV38" s="37" t="inlineStr">
        <is>
          <t>2008-12: RealNetworks가 로엔 신주 11.26% 인수(K002); 2012-05~09: RealNetworks 장내매도로 8.83%까지 축소(사유 '투자자금회수'); 2013-07-18: Star Invest–SK플래닛 52.56% 양수도 계약(K004); 2013-09-10: K004 종결; 2013-10-01: Star Invest 로엔 주식 근질권 설정(대주단 1,250억원)</t>
        </is>
      </c>
      <c r="AW38" s="37" t="inlineStr">
        <is>
          <t>2013-12: 로엔 스타쉽엔터테인먼트 70% 인수·SK 계열 제외; 2014~2015: 로엔 연결 영업이익 585억원·634억원; 2016-01-11: Star Invest가 15,528,590주(61.4%)를 카카오에 1조5,063억원 상당(현금 9,000억원 + 카카오 신주 5,555,972주)에 매각 계약(K009); 2016-03-16: 거래 종결</t>
        </is>
      </c>
      <c r="AX38" s="37" t="inlineStr">
        <is>
          <t>해당 없음 (매수자 비상장 SPV로 재무제표 비공개; 매도자 RealNetworks는 처분이익 인식)</t>
        </is>
      </c>
      <c r="AY38" s="37" t="inlineStr">
        <is>
          <t>매수자가 그룹 계보 밖(MA⑥)이라 그룹의 손상을 따지지 않음</t>
        </is>
      </c>
      <c r="AZ38" s="37" t="inlineStr">
        <is>
          <t>2011: 167,176,017천원; 2012: 185,016,411천원</t>
        </is>
      </c>
      <c r="BA38" s="37" t="inlineStr">
        <is>
          <t>2013(거래 완료 연도): 252,579,014천원; 2014: 323,275,944천원; 2015: 357,640,656천원; 최근(독립 법인 마지막 완전 회계연도) 2017: 580,332,777천원</t>
        </is>
      </c>
      <c r="BB38" s="37" t="inlineStr">
        <is>
          <t>2011: 26,556,294천원; 2012: 30,107,919천원</t>
        </is>
      </c>
      <c r="BC38" s="37" t="inlineStr">
        <is>
          <t>2013: 37,349,268천원; 2014: 58,492,671천원; 2015: 63,421,782천원; 2017: 102,737,129천원</t>
        </is>
      </c>
      <c r="BD38" s="37"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K005 거래일은 2013-11이라 K004와 같은 연도 구분을 씀.</t>
        </is>
      </c>
      <c r="BE38" s="37"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F38" s="36" t="inlineStr">
        <is>
          <t>완료</t>
        </is>
      </c>
      <c r="BG38" s="36" t="inlineStr">
        <is>
          <t>2026-10-26</t>
        </is>
      </c>
    </row>
    <row r="39" ht="72" customHeight="1">
      <c r="A39" s="36" t="inlineStr">
        <is>
          <t>K006</t>
        </is>
      </c>
      <c r="B39" s="36" t="inlineStr">
        <is>
          <t>Kakao</t>
        </is>
      </c>
      <c r="C39" s="36" t="inlineStr">
        <is>
          <t>2013-12-18</t>
        </is>
      </c>
      <c r="D39" s="37" t="inlineStr">
        <is>
          <t>Starship Entertainment Corp.</t>
        </is>
      </c>
      <c r="E39" s="36" t="n">
        <v>84</v>
      </c>
      <c r="F39" s="36" t="inlineStr">
        <is>
          <t>False</t>
        </is>
      </c>
      <c r="G39" s="36" t="n"/>
      <c r="H39" s="36" t="inlineStr">
        <is>
          <t>MA①</t>
        </is>
      </c>
      <c r="I39" s="36" t="inlineStr">
        <is>
          <t>MA①</t>
        </is>
      </c>
      <c r="J39" s="36" t="inlineStr">
        <is>
          <t>같음</t>
        </is>
      </c>
      <c r="K39" s="36" t="inlineStr">
        <is>
          <t>미확인</t>
        </is>
      </c>
      <c r="L39" s="36" t="inlineStr">
        <is>
          <t>일치</t>
        </is>
      </c>
      <c r="M39" s="36" t="inlineStr">
        <is>
          <t>편입 전</t>
        </is>
      </c>
      <c r="N39" s="37" t="inlineStr">
        <is>
          <t>Music &amp; Fan Entertainment</t>
        </is>
      </c>
      <c r="O39" s="37" t="inlineStr">
        <is>
          <t>Music / Artist Management</t>
        </is>
      </c>
      <c r="P39" s="36" t="inlineStr">
        <is>
          <t>Closed</t>
        </is>
      </c>
      <c r="Q39" s="38" t="n">
        <v>14.26</v>
      </c>
      <c r="R39" s="37" t="inlineStr">
        <is>
          <t>Kakao M Corp.</t>
        </is>
      </c>
      <c r="S39" s="37" t="inlineStr">
        <is>
          <t>-</t>
        </is>
      </c>
      <c r="T39" s="37"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U39" s="37" t="inlineStr">
        <is>
          <t>MA-1 그룹이 매수자</t>
        </is>
      </c>
      <c r="V39" s="37" t="inlineStr">
        <is>
          <t>과반 인수(≥50%)</t>
        </is>
      </c>
      <c r="W39" s="37" t="inlineStr">
        <is>
          <t>MA① 경영권 인수</t>
        </is>
      </c>
      <c r="X39" s="37" t="inlineStr">
        <is>
          <t>로엔 카카오 편입 전</t>
        </is>
      </c>
      <c r="Y39" s="36" t="inlineStr">
        <is>
          <t>False</t>
        </is>
      </c>
      <c r="Z39" s="37" t="inlineStr">
        <is>
          <t>MA① 경영권 인수</t>
        </is>
      </c>
      <c r="AA39" s="37" t="inlineStr">
        <is>
          <t>편입 전 (로엔은 2016-03-16 카카오 인수 완료; 거래 당시 로엔 최대주주는 (에스아이에이치)스타인베스트홀딩스)</t>
        </is>
      </c>
      <c r="AB39" s="37" t="inlineStr">
        <is>
          <t>완료 (2013-12-20, 지배력 획득일; 로엔 2013 연결감사보고서 주석 11)</t>
        </is>
      </c>
      <c r="AC39" s="37" t="inlineStr">
        <is>
          <t>15,000,000,000원 (공시 취득금액, 70% 7,000주). 회계상 이전대가 14,495,961천원 = 현금 11,000,000천원 + 장기미지급금 3,495,961천원</t>
        </is>
      </c>
      <c r="AD39" s="37" t="inlineStr">
        <is>
          <t>원자료와 일치 (150억원 / 약 1,052원/USD(2013-12-18 무렵) ≈ 14.3)</t>
        </is>
      </c>
      <c r="AE39" s="37" t="inlineStr">
        <is>
          <t>2013-12-18</t>
        </is>
      </c>
      <c r="AF39" s="37"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G39" s="37" t="inlineStr">
        <is>
          <t>편입 전 거래(로엔이 카카오에 편입되기 약 2년 3개월 전). 같은 묶음 K037(2019-12,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H39" s="37" t="inlineStr">
        <is>
          <t>㈜로엔엔터테인먼트(코스닥 상장, 당시 카카오와 무관; 2016-03 카카오 편입, 이후 카카오M으로 사명 변경, 2018-09-01 ㈜카카오에 흡수합병)</t>
        </is>
      </c>
      <c r="AI39" s="37"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J39" s="37" t="inlineStr">
        <is>
          <t>온라인 음악 서비스 멜론(MelOn)과 음원 유통. 2013년 매출 252,579백만원 중 콘텐츠매출(음원제공 및 온라인음원서비스, MelOn) 230,130백만원(91.11%), 음반 제품·상품 6.88% (로엔 2013 사업보고서 매출 구성)</t>
        </is>
      </c>
      <c r="AK39" s="37" t="inlineStr">
        <is>
          <t>인접</t>
        </is>
      </c>
      <c r="AL39" s="37" t="inlineStr">
        <is>
          <t>로엔의 주력은 음원 유통·스트리밍 플랫폼(멜론)이고 스타쉽은 그 플랫폼에 콘텐츠를 공급하는 기획·제작사(씨스타, 케이윌)라 같은 음악 가치사슬의 상류. 로엔도 자체 제작(로엔트리)을 하고 있었으나 매출 비중이 작음. 그룹 정점(현 ㈜카카오) 기준으로도 플랫폼에 공급되는 콘텐츠라 인접(다만 거래 당시 카카오와는 무관).</t>
        </is>
      </c>
      <c r="AM39" s="37" t="inlineStr">
        <is>
          <t>173,079,263,883원 (2012-12-31, 로엔 별도; 2012년에는 종속회사가 없어 연결 미작성; 공시 '최근 사업연도말 자산총액')</t>
        </is>
      </c>
      <c r="AN39" s="37" t="inlineStr">
        <is>
          <t>acq_total_assets와 같음 (편입 전이라 로엔 자신이 상장 최상위 회사)</t>
        </is>
      </c>
      <c r="AO39" s="37" t="inlineStr">
        <is>
          <t>8.67</t>
        </is>
      </c>
      <c r="AP39" s="37" t="inlineStr">
        <is>
          <t>11.71</t>
        </is>
      </c>
      <c r="AQ39" s="37" t="inlineStr">
        <is>
          <t>추정: 약 4,140억~4,450억원 (발행주식 25,291,705주 × 2013년 12월 월중 최저 16,350원~최고 17,600원; 발표 직전 거래일 2013-12-17 종가는 미확인)</t>
        </is>
      </c>
      <c r="AR39" s="37"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S39" s="37" t="inlineStr">
        <is>
          <t>KRX:016170</t>
        </is>
      </c>
      <c r="AT39" s="37" t="inlineStr">
        <is>
          <t>인수 주체 로엔엔터테인먼트(코스닥 016170, 2018-09-01 카카오 흡수합병으로 소멸)가 상장사. 대상회사 스타쉽엔터테인먼트는 비상장. 거래 당시 카카오는 무관하므로 카카오 종목은 쓰지 않음.</t>
        </is>
      </c>
      <c r="AU39" s="37"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V39" s="37"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W39" s="37"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K037)으로 카카오엠 7,464주 59.73%; 2019-12: 스타쉽이 SHOWNOTE 인수(K037);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X39" s="37"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Y39" s="37" t="inlineStr">
        <is>
          <t>로엔 2013~2017, 카카오엔터 2023~2025는 손상 없음이나 2018~2022를 확인하지 않았고 현금창출단위 금액이 달라 연속성을 확인할 수 없음</t>
        </is>
      </c>
      <c r="AZ39" s="37" t="inlineStr">
        <is>
          <t>2011: 5,117백만원; 2012: 10,074백만원 (참고 2013(인수 연도): 12,090,893천원)</t>
        </is>
      </c>
      <c r="BA39" s="37" t="inlineStr">
        <is>
          <t>2014: 13,124,172천원; 2015: 23,345,974천원(연결, 킹콩 포함); 최근 2025: 225,266,737천원(연결) (2024: 207,841,678천원)</t>
        </is>
      </c>
      <c r="BB39" s="37" t="inlineStr">
        <is>
          <t>미확인 (공시 요약재무에는 순이익만: 2011: 225백만원; 2012: 1,605백만원; 2013: 2,610,981천원)</t>
        </is>
      </c>
      <c r="BC39" s="37" t="inlineStr">
        <is>
          <t>2014: 미확인(순이익 2,575,703천원); 2015: 2,363,024천원(연결); 최근 2025: 12,140,073천원(연결) (2024: 26,869,265천원)</t>
        </is>
      </c>
      <c r="BD39" s="37"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E39" s="37"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F39" s="36" t="inlineStr">
        <is>
          <t>완료</t>
        </is>
      </c>
      <c r="BG39" s="36" t="inlineStr">
        <is>
          <t>2026-10-31</t>
        </is>
      </c>
    </row>
    <row r="40" ht="72" customHeight="1">
      <c r="A40" s="36" t="inlineStr">
        <is>
          <t>K007</t>
        </is>
      </c>
      <c r="B40" s="36" t="inlineStr">
        <is>
          <t>Kakao</t>
        </is>
      </c>
      <c r="C40" s="36" t="inlineStr">
        <is>
          <t>2015-05-19</t>
        </is>
      </c>
      <c r="D40" s="37" t="inlineStr">
        <is>
          <t>LOCNALL Inc.</t>
        </is>
      </c>
      <c r="E40" s="36" t="n">
        <v>40</v>
      </c>
      <c r="F40" s="36" t="inlineStr">
        <is>
          <t>True</t>
        </is>
      </c>
      <c r="G40" s="36" t="n"/>
      <c r="H40" s="36" t="inlineStr">
        <is>
          <t>MA①</t>
        </is>
      </c>
      <c r="I40" s="36" t="inlineStr">
        <is>
          <t>MA①</t>
        </is>
      </c>
      <c r="J40" s="36" t="inlineStr">
        <is>
          <t>같음</t>
        </is>
      </c>
      <c r="K40" s="36" t="inlineStr">
        <is>
          <t>있음</t>
        </is>
      </c>
      <c r="L40" s="36" t="inlineStr">
        <is>
          <t>일치</t>
        </is>
      </c>
      <c r="M40" s="36" t="inlineStr">
        <is>
          <t>편입 후</t>
        </is>
      </c>
      <c r="N40" s="37" t="inlineStr">
        <is>
          <t>Mobility &amp; Transportation</t>
        </is>
      </c>
      <c r="O40" s="37" t="inlineStr">
        <is>
          <t>Mobility / Transportation</t>
        </is>
      </c>
      <c r="P40" s="36" t="inlineStr">
        <is>
          <t>Closed</t>
        </is>
      </c>
      <c r="Q40" s="38" t="n">
        <v>57.22</v>
      </c>
      <c r="R40" s="37" t="inlineStr">
        <is>
          <t>Kakao Corp. (KOSE:A035720)</t>
        </is>
      </c>
      <c r="S40" s="37" t="inlineStr">
        <is>
          <t>Shinhan Venture Investment Co, Ltd.; CyberAgent Capital Co., Ltd.; Partners Holdings Co., Ltd.</t>
        </is>
      </c>
      <c r="T40" s="37"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U40" s="37" t="inlineStr">
        <is>
          <t>MA-1 그룹이 매수자</t>
        </is>
      </c>
      <c r="V40" s="37" t="inlineStr">
        <is>
          <t>지분율 미기재(대개 100%·사업양수)</t>
        </is>
      </c>
      <c r="W40" s="37" t="inlineStr">
        <is>
          <t>MA① 경영권 인수</t>
        </is>
      </c>
      <c r="X40" s="37" t="n"/>
      <c r="Y40" s="36" t="inlineStr">
        <is>
          <t>False</t>
        </is>
      </c>
      <c r="Z40" s="37" t="inlineStr">
        <is>
          <t>MA① 경영권 인수</t>
        </is>
      </c>
      <c r="AA40" s="37" t="inlineStr">
        <is>
          <t>편입 후 (매수자 ㈜다음카카오가 그룹 지배회사 자신, 현 ㈜카카오)</t>
        </is>
      </c>
      <c r="AB40" s="37"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C40" s="37"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D40" s="37" t="inlineStr">
        <is>
          <t>원자료와 일치 (KRW 62.6bn ÷ USD 57.22mm = 약 1,094원/달러로 2015-05 환율 수준)</t>
        </is>
      </c>
      <c r="AE40" s="37" t="inlineStr">
        <is>
          <t>2015-05-19</t>
        </is>
      </c>
      <c r="AF40" s="37"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G40" s="37"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H40" s="37" t="inlineStr">
        <is>
          <t>㈜다음카카오(그룹 지배회사, 2015-09 ㈜카카오로 사명 변경, 당시 코스닥 상장)</t>
        </is>
      </c>
      <c r="AI40" s="37"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J40" s="37" t="inlineStr">
        <is>
          <t>포털·모바일 광고와 게임 중심의 인터넷 플랫폼. 2015년 연결 매출 9,321.5억원 중 광고 62.6%, 게임 24.9%, 커머스 7.3%, 기타 5.2% (2015 사업보고서). 2015-03 카카오택시를 출시해 O2O 교통 서비스에 진입한 상태였다.</t>
        </is>
      </c>
      <c r="AK40" s="37" t="inlineStr">
        <is>
          <t>인접</t>
        </is>
      </c>
      <c r="AL40" s="37" t="inlineStr">
        <is>
          <t>내비게이션은 다음카카오의 주력인 광고·게임과 다르지만 같은 해 출시한 카카오택시(O2O 교통)와 지도·위치 서비스에 붙는 가치사슬이고 카카오톡 이용자군을 공유한다. 보도자료도 O2O 확장의 '교통 관련 서비스'로 설명했다. 인수 주체가 그룹 정점 회사 자신이므로 그룹 기준 판단도 같다.</t>
        </is>
      </c>
      <c r="AM40" s="37" t="inlineStr">
        <is>
          <t>2,768,024,898,489원 (㈜다음카카오 2014-12-31 연결 자산총계; 별도 2,755,830,752,445원)</t>
        </is>
      </c>
      <c r="AN40" s="37" t="inlineStr">
        <is>
          <t>acq_total_assets와 같음</t>
        </is>
      </c>
      <c r="AO40" s="37" t="inlineStr">
        <is>
          <t>계산: 2.26 (626억원 ÷ 2014년말 연결 자산총계 2,768,024,898,489원). 타법인주식취득결정 주요사항보고서가 없어 공시 값 없음</t>
        </is>
      </c>
      <c r="AP40" s="37" t="inlineStr">
        <is>
          <t>계산: 2.54 (626억원 ÷ 2014년말 연결 자본총계 2,463,228,066,974원)</t>
        </is>
      </c>
      <c r="AQ40" s="37"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R40" s="37"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S40" s="37" t="inlineStr">
        <is>
          <t>KRX:035720</t>
        </is>
      </c>
      <c r="AT40" s="37" t="inlineStr">
        <is>
          <t>인수 주체 ㈜다음카카오가 상장 지배회사(2015년 당시 코스닥, 2017-07 유가증권시장 이전). 대상회사 록앤올은 비상장</t>
        </is>
      </c>
      <c r="AU40" s="37" t="inlineStr">
        <is>
          <t>2015-05-19 다음카카오 보도자료와 같은 날 자기주식처분결정 주요사항보고서. 공식 발표 전 인수설 보도는 이번 조사에서 확인하지 못함</t>
        </is>
      </c>
      <c r="AV40" s="37"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W40" s="37"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X40" s="37"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Y40" s="37" t="inlineStr">
        <is>
          <t>수집·검토 기록에 인수 뒤 손상이 적혀 있음</t>
        </is>
      </c>
      <c r="AZ40" s="37" t="inlineStr">
        <is>
          <t>미확인 (2013·2014년 록앤올 감사보고서가 DART에 없음; ㈜카카오 2015 반기·사업보고서 사업결합 주석에 대상회사 인수 전 실적·기초 가정 실적 없음; 언론 검색 2회에서도 수치 없음)</t>
        </is>
      </c>
      <c r="BA40" s="37" t="inlineStr">
        <is>
          <t>2015: 954,574천원; 2016: 476,375천원; 2017: 109,578천원; 2018: 0원 (내비게이션 사업 양도 후 사실상 무실적, 2022 청산 결정)</t>
        </is>
      </c>
      <c r="BB40" s="37" t="inlineStr">
        <is>
          <t>미확인 (2013·2014년 실적 공시 없음; 위와 같은 경로 확인)</t>
        </is>
      </c>
      <c r="BC40" s="37" t="inlineStr">
        <is>
          <t>영업이익 미확인. 대신 당기순이익: 2015: (2,310,064)천원; 2016: (2,875,406)천원; 2017: (11,129,968)천원; 2018: (282,553)천원</t>
        </is>
      </c>
      <c r="BD40" s="37"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E40" s="37"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F40" s="36" t="inlineStr">
        <is>
          <t>부분</t>
        </is>
      </c>
      <c r="BG40" s="36" t="inlineStr">
        <is>
          <t>2026-10-26</t>
        </is>
      </c>
    </row>
    <row r="41" ht="72" customHeight="1">
      <c r="A41" s="36" t="inlineStr">
        <is>
          <t>K008</t>
        </is>
      </c>
      <c r="B41" s="36" t="inlineStr">
        <is>
          <t>Kakao</t>
        </is>
      </c>
      <c r="C41" s="36" t="inlineStr">
        <is>
          <t>2015-11-25</t>
        </is>
      </c>
      <c r="D41" s="37" t="inlineStr">
        <is>
          <t>Play M Entertainment Corp.</t>
        </is>
      </c>
      <c r="E41" s="36" t="n">
        <v>96</v>
      </c>
      <c r="F41" s="36" t="inlineStr">
        <is>
          <t>False</t>
        </is>
      </c>
      <c r="G41" s="36" t="n"/>
      <c r="H41" s="36" t="inlineStr">
        <is>
          <t>MA①</t>
        </is>
      </c>
      <c r="I41" s="36" t="inlineStr">
        <is>
          <t>MA①</t>
        </is>
      </c>
      <c r="J41" s="36" t="inlineStr">
        <is>
          <t>같음</t>
        </is>
      </c>
      <c r="K41" s="36" t="inlineStr">
        <is>
          <t>있음</t>
        </is>
      </c>
      <c r="L41" s="36" t="inlineStr">
        <is>
          <t>일치</t>
        </is>
      </c>
      <c r="M41" s="36" t="inlineStr">
        <is>
          <t>편입 전</t>
        </is>
      </c>
      <c r="N41" s="37" t="inlineStr">
        <is>
          <t>Music &amp; Fan Entertainment</t>
        </is>
      </c>
      <c r="O41" s="37" t="inlineStr">
        <is>
          <t>Music / Artist Management</t>
        </is>
      </c>
      <c r="P41" s="36" t="inlineStr">
        <is>
          <t>Closed</t>
        </is>
      </c>
      <c r="Q41" s="38" t="n">
        <v>11.01</v>
      </c>
      <c r="R41" s="37" t="inlineStr">
        <is>
          <t>Kakao M Corp.</t>
        </is>
      </c>
      <c r="S41" s="37" t="inlineStr">
        <is>
          <t>Cube Entertainment, Inc. (KOSDAQ:A182360)</t>
        </is>
      </c>
      <c r="T41" s="37"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U41" s="37" t="inlineStr">
        <is>
          <t>MA-1 그룹이 매수자</t>
        </is>
      </c>
      <c r="V41" s="37" t="inlineStr">
        <is>
          <t>과반 인수(≥50%)</t>
        </is>
      </c>
      <c r="W41" s="37" t="inlineStr">
        <is>
          <t>MA① 경영권 인수</t>
        </is>
      </c>
      <c r="X41" s="37" t="inlineStr">
        <is>
          <t>로엔 카카오 편입 전</t>
        </is>
      </c>
      <c r="Y41" s="36" t="inlineStr">
        <is>
          <t>False</t>
        </is>
      </c>
      <c r="Z41" s="37" t="inlineStr">
        <is>
          <t>MA① 경영권 인수</t>
        </is>
      </c>
      <c r="AA41" s="37" t="inlineStr">
        <is>
          <t>편입 전 (로엔은 2016-03-16 카카오 인수 완료; 카카오와 로엔 최대주주 스타인베스트홀딩스의 계약은 2016-01-11)</t>
        </is>
      </c>
      <c r="AB41" s="37" t="inlineStr">
        <is>
          <t>완료 (2015-11-25, 지배력 획득일; 로엔 2015 연결감사보고서 사업결합 주석)</t>
        </is>
      </c>
      <c r="AC41" s="37" t="inlineStr">
        <is>
          <t>12,600,000,000원 (공시 취득금액, 70% 7,000주). 회계상 이전대가 12,477,023천원 = 현금 11,190,000천원 + 미지급금 1,287,023천원</t>
        </is>
      </c>
      <c r="AD41" s="37" t="inlineStr">
        <is>
          <t>원자료와 일치 (126억원 / 약 1,150원/USD(2015-11-25 무렵) ≈ 11.0)</t>
        </is>
      </c>
      <c r="AE41" s="37" t="inlineStr">
        <is>
          <t>2015-11-25</t>
        </is>
      </c>
      <c r="AF41" s="37"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G41" s="37"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K019(2018-02 페이브엔터테인먼트), K026(2018-05 Play M)과 연결됨: K026(2018-05, 잔여 30%)은 이 거래의 후속 단계로 확인됨: 2018-05-08 공정거래법 공시(20180508002147)에서 카카오M 지분이 2018-05-02 70%→100%(3,000주, 3,513,000,000원, 주당 1,171,000원)로 변동. 원자료 K026 설명(3,000주, 주당 1,171,000원, KRW 3.5 billion)과 일치. 에이큐브 2016~2017 영업이익은 외부감사 대상이 아니어서 DART 자료 없음. 원자료가 2025 매각을 반영하지 못함(추출 후 사건).</t>
        </is>
      </c>
      <c r="AH41" s="37" t="inlineStr">
        <is>
          <t>㈜로엔엔터테인먼트(코스닥 상장, 당시 카카오와 무관; 2016-03 카카오 편입, 2018-09-01 ㈜카카오에 흡수합병)</t>
        </is>
      </c>
      <c r="AI41" s="37"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J41" s="37"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K41" s="37" t="inlineStr">
        <is>
          <t>인접</t>
        </is>
      </c>
      <c r="AL41" s="37" t="inlineStr">
        <is>
          <t>로엔의 주력은 음원 플랫폼·유통(멜론)이고 에이큐브(에이핑크, 허각)는 그 플랫폼에 콘텐츠를 공급하는 기획·제작사라 같은 음악 가치사슬의 상류. 이미 스타쉽 인수(2013)로 같은 사업을 하고 있어 로엔 레이블 사업 기준으로는 핵심에 가깝지만 매출 비중으로는 인접. 그룹 정점(현 ㈜카카오) 기준으로도 인접.</t>
        </is>
      </c>
      <c r="AM41" s="37" t="inlineStr">
        <is>
          <t>303,885,364,081원 (2014-12-31, 로엔 연결; 공시 '최근 사업연도말 자산총액', 2015 사업보고서의 2014 연결 자산총계와 같음)</t>
        </is>
      </c>
      <c r="AN41" s="37" t="inlineStr">
        <is>
          <t>acq_total_assets와 같음 (편입 전이라 로엔 자신이 상장 최상위 회사)</t>
        </is>
      </c>
      <c r="AO41" s="37" t="inlineStr">
        <is>
          <t>4.15</t>
        </is>
      </c>
      <c r="AP41" s="37" t="inlineStr">
        <is>
          <t>6.12</t>
        </is>
      </c>
      <c r="AQ41" s="37" t="inlineStr">
        <is>
          <t>추정: 약 1조6,260억~2조210억원 (발행주식 25,291,705주 × 2015년 11월 월중 최저 64,300원~최고 79,900원; 월평균 73,724원 기준 약 1조8,650억원; 발표 직전 거래일 2015-11-24 종가는 미확인)</t>
        </is>
      </c>
      <c r="AR41" s="37"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S41" s="37" t="inlineStr">
        <is>
          <t>KRX:016170</t>
        </is>
      </c>
      <c r="AT41" s="37"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U41" s="37" t="inlineStr">
        <is>
          <t>2015-11-25 거래소 공시(타법인주식및출자증권취득결정, 이사회결의일 같은 날). 공식 발표 전 인수설 보도나 조회공시 요구는 찾지 못함(로엔 2015-11 공시 목록과 웹 검색 기준).</t>
        </is>
      </c>
      <c r="AV41" s="37"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W41" s="37"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(K026과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X41" s="37" t="inlineStr">
        <is>
          <t>있음 (2017, 영업권 3,929,955천원, 카카오M(구 로엔) 2017 연결감사보고서 무형자산·영업권 주석. 장부금액 4,207,556천원→277,601천원. 2014~2016 로엔 연결감사보고서에서는 손상 없음)</t>
        </is>
      </c>
      <c r="AY41" s="37" t="inlineStr">
        <is>
          <t>수집·검토 기록에 인수 뒤 손상이 적혀 있음</t>
        </is>
      </c>
      <c r="AZ41" s="37" t="inlineStr">
        <is>
          <t>2013: 4,635백만원; 2014: 6,533백만원 (참고 2015(인수 연도): 8,976,983천원)</t>
        </is>
      </c>
      <c r="BA41" s="37" t="inlineStr">
        <is>
          <t>2016: 7,892,275천원; 2017: 9,294,546천원; 최근 2025: 3,946,492천원 (2024: 26,264,810천원)</t>
        </is>
      </c>
      <c r="BB41" s="37" t="inlineStr">
        <is>
          <t>미확인 (공시 요약재무에는 순이익만: 2013: 947백만원; 2014: 2,112백만원; 2015: 2,591,661천원)</t>
        </is>
      </c>
      <c r="BC41" s="37" t="inlineStr">
        <is>
          <t>2016: 미확인(순이익 676,398천원); 2017: 985백만원 (순이익 703백만원; 공정거래법 대규모기업집단현황공시 2018-05-31, 직전 사업연도 손익현황); 최근 2025: -3,389,411천원 (2024: -4,650,827천원)</t>
        </is>
      </c>
      <c r="BD41" s="37"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E41" s="37"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F41" s="36" t="inlineStr">
        <is>
          <t>완료</t>
        </is>
      </c>
      <c r="BG41" s="36" t="inlineStr">
        <is>
          <t>2026-10-31</t>
        </is>
      </c>
    </row>
    <row r="42" ht="72" customHeight="1">
      <c r="A42" s="36" t="inlineStr">
        <is>
          <t>K009</t>
        </is>
      </c>
      <c r="B42" s="36" t="inlineStr">
        <is>
          <t>Kakao</t>
        </is>
      </c>
      <c r="C42" s="36" t="inlineStr">
        <is>
          <t>2016-01-11</t>
        </is>
      </c>
      <c r="D42" s="37" t="inlineStr">
        <is>
          <t>Kakao M Corp.</t>
        </is>
      </c>
      <c r="E42" s="36" t="n">
        <v>4</v>
      </c>
      <c r="F42" s="36" t="inlineStr">
        <is>
          <t>True</t>
        </is>
      </c>
      <c r="G42" s="36" t="n"/>
      <c r="H42" s="36" t="inlineStr">
        <is>
          <t>MA①</t>
        </is>
      </c>
      <c r="I42" s="36" t="inlineStr">
        <is>
          <t>MA①</t>
        </is>
      </c>
      <c r="J42" s="36" t="inlineStr">
        <is>
          <t>같음</t>
        </is>
      </c>
      <c r="K42" s="36" t="inlineStr">
        <is>
          <t>있음</t>
        </is>
      </c>
      <c r="L42" s="36" t="inlineStr">
        <is>
          <t>일치</t>
        </is>
      </c>
      <c r="M42" s="36" t="inlineStr">
        <is>
          <t>편입 후</t>
        </is>
      </c>
      <c r="N42" s="37" t="inlineStr">
        <is>
          <t>Content Production &amp; Investment</t>
        </is>
      </c>
      <c r="O42" s="37" t="inlineStr">
        <is>
          <t>Content Investment / Distribution</t>
        </is>
      </c>
      <c r="P42" s="36" t="inlineStr">
        <is>
          <t>Closed</t>
        </is>
      </c>
      <c r="Q42" s="38" t="n">
        <v>1564.22</v>
      </c>
      <c r="R42" s="37" t="inlineStr">
        <is>
          <t>Kakao Corp. (KOSE:A035720)</t>
        </is>
      </c>
      <c r="S42" s="37" t="inlineStr">
        <is>
          <t>Affinity Equity Partners Limited; SK Planet Co., Ltd.; Star Invest Holdings Limited</t>
        </is>
      </c>
      <c r="T42" s="37"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U42" s="37" t="inlineStr">
        <is>
          <t>MA-1 그룹이 매수자</t>
        </is>
      </c>
      <c r="V42" s="37" t="inlineStr">
        <is>
          <t>과반 인수(≥50%)</t>
        </is>
      </c>
      <c r="W42" s="37" t="inlineStr">
        <is>
          <t>MA① 경영권 인수</t>
        </is>
      </c>
      <c r="X42" s="37" t="n"/>
      <c r="Y42" s="36" t="inlineStr">
        <is>
          <t>False</t>
        </is>
      </c>
      <c r="Z42" s="37" t="inlineStr">
        <is>
          <t>MA① 경영권 인수</t>
        </is>
      </c>
      <c r="AA42" s="37" t="inlineStr">
        <is>
          <t>편입 후 (본 거래로 편입: 2016-03-16 양수대금 지급 완료·최대주주 카카오로 변경. 거래 직전까지 로엔은 어피너티 SPV가 최대주주인 그룹 밖 회사)</t>
        </is>
      </c>
      <c r="AB42" s="37" t="inlineStr">
        <is>
          <t>완료 (2016-03-16; 예정일 2016-02-29 → 03-10 → 03-16으로 관계기관 승인 일정에 따라 두 차례 연기)</t>
        </is>
      </c>
      <c r="AC42" s="37" t="inlineStr">
        <is>
          <t>1,874,267,562,000원 (19,322,346주×97,000원, 지분 76.40%; 대가 구성: 현금 1,119,877백만원(11,545,125주) + 7,777,221주 현물출자 대가 카카오 신주 6,913,339주(발행가 109,121원, 754,390,465,019원))</t>
        </is>
      </c>
      <c r="AD42" s="37" t="inlineStr">
        <is>
          <t>원자료와 일치 (1,564.22; 공시 금액/원자료 값 ≈ 1,198원/달러)</t>
        </is>
      </c>
      <c r="AE42" s="37" t="inlineStr">
        <is>
          <t>2016-01-11</t>
        </is>
      </c>
      <c r="AF42" s="37"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G42" s="37" t="inlineStr">
        <is>
          <t>카카오 그룹 관점의 로엔 계보 핵심 거래. 선행: K001·K002(SK 시절), K004·K005(어피너티의 로엔 인수); 후행: K027(2018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H42" s="37" t="inlineStr">
        <is>
          <t>㈜카카오 (그룹 지배회사, 당시 코스닥 상장 — 2017-07-10 유가증권시장 이전)</t>
        </is>
      </c>
      <c r="AI42" s="37"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J42" s="37"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K42" s="37" t="inlineStr">
        <is>
          <t>인접</t>
        </is>
      </c>
      <c r="AL42" s="37" t="inlineStr">
        <is>
          <t>카카오의 주력은 메신저·포털 광고와 게임 플랫폼이고 음악은 소규모(2015 뮤직 매출의 1.7%) — 자사 모바일 플랫폼에 얹을 음악 콘텐츠·플랫폼(멜론)을 사들인 거래로 같은 이용자층·가치사슬의 인접 영역('카카오의 모바일 플랫폼 경쟁력과 로엔이 가진 음악 컨텐츠의 결합', 보도자료). 인수 주체가 그룹 정점 회사 자신이라 그룹 기준도 같음.</t>
        </is>
      </c>
      <c r="AM42" s="37" t="inlineStr">
        <is>
          <t>2,768,024,898,489원 (카카오 연결, 2014-12-31; 주요사항보고서 기재값)</t>
        </is>
      </c>
      <c r="AN42" s="37" t="inlineStr">
        <is>
          <t>acq_total_assets와 같음 (인수 주체가 상장 지배회사 자신). 참고: 직전 회계연도말(2015-12-31) 연결 총자산 3,188,477,733,309원</t>
        </is>
      </c>
      <c r="AO42" s="37" t="inlineStr">
        <is>
          <t>67.71</t>
        </is>
      </c>
      <c r="AP42" s="37" t="inlineStr">
        <is>
          <t>76.05</t>
        </is>
      </c>
      <c r="AQ42" s="37" t="inlineStr">
        <is>
          <t>계산: 6,923,069,337,600원 (발표 직전 거래일 2016-01-08 종가 115,200원 × 발행주식 60,096,088주). 종가는 Yahoo Finance 수정주가 23,040원에 2021-04-15 5:1 액면분할을 되돌려(×5) 산출</t>
        </is>
      </c>
      <c r="AR42" s="37"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S42" s="37" t="inlineStr">
        <is>
          <t>KRX:035720</t>
        </is>
      </c>
      <c r="AT42" s="37"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U42" s="37"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V42" s="37" t="inlineStr">
        <is>
          <t>2005-08: SKT가 서울음반(현 로엔) 60% 인수(K001); 2008-12: SKT의 MelOn 사업 양수, RealNetworks 11.26% 투자(K002); 2013-09: 어피너티 SPV Star Invest가 SK플래닛으로부터 52.56% 인수(K004); 2013-11: Star Invest가 RealNetworks 8.83% 추가 매입(K005);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W42" s="37"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흡수합병(K027),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X42" s="37"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42" s="37" t="inlineStr">
        <is>
          <t>수집·검토 기록에 인수 뒤 손상이 적혀 있음</t>
        </is>
      </c>
      <c r="AZ42" s="37" t="inlineStr">
        <is>
          <t>2014: 323,275,944천원; 2015: 357,640,656천원</t>
        </is>
      </c>
      <c r="BA42" s="37"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BB42" s="37" t="inlineStr">
        <is>
          <t>2014: 58,492,671천원; 2015: 63,421,782천원</t>
        </is>
      </c>
      <c r="BC42" s="37" t="inlineStr">
        <is>
          <t>2016: 79,910,288천원; 2017: 102,737,129천원; 2018 상반기: 48,531,115천원. 합병(2018-09) 후 멜론 사업 영업이익은 공시되지 않아 미확인</t>
        </is>
      </c>
      <c r="BD42" s="37"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E42" s="37"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F42" s="36" t="inlineStr">
        <is>
          <t>완료</t>
        </is>
      </c>
      <c r="BG42" s="36" t="inlineStr">
        <is>
          <t>2026-10-26</t>
        </is>
      </c>
    </row>
    <row r="43" ht="72" customHeight="1">
      <c r="A43" s="36" t="inlineStr">
        <is>
          <t>K010</t>
        </is>
      </c>
      <c r="B43" s="36" t="inlineStr">
        <is>
          <t>Kakao</t>
        </is>
      </c>
      <c r="C43" s="36" t="inlineStr">
        <is>
          <t>2016-04-29</t>
        </is>
      </c>
      <c r="D43" s="37" t="inlineStr">
        <is>
          <t>Zinny Labs Corp.</t>
        </is>
      </c>
      <c r="E43" s="36" t="n">
        <v>188</v>
      </c>
      <c r="F43" s="36" t="inlineStr">
        <is>
          <t>False</t>
        </is>
      </c>
      <c r="G43" s="36" t="n"/>
      <c r="H43" s="36" t="inlineStr">
        <is>
          <t>MA②</t>
        </is>
      </c>
      <c r="I43" s="36" t="inlineStr">
        <is>
          <t>MA②</t>
        </is>
      </c>
      <c r="J43" s="36" t="inlineStr">
        <is>
          <t>같음</t>
        </is>
      </c>
      <c r="K43" s="36" t="inlineStr">
        <is>
          <t>있음</t>
        </is>
      </c>
      <c r="L43" s="36" t="inlineStr">
        <is>
          <t>일치</t>
        </is>
      </c>
      <c r="M43" s="36" t="inlineStr">
        <is>
          <t>편입 후</t>
        </is>
      </c>
      <c r="N43" s="37" t="inlineStr">
        <is>
          <t>Technology &amp; Infrastructure</t>
        </is>
      </c>
      <c r="O43" s="37" t="inlineStr">
        <is>
          <t>AI / Robotics</t>
        </is>
      </c>
      <c r="P43" s="36" t="inlineStr">
        <is>
          <t>Closed</t>
        </is>
      </c>
      <c r="Q43" s="38" t="n">
        <v>0.004</v>
      </c>
      <c r="R43" s="37" t="inlineStr">
        <is>
          <t>Kakao Games Corp. (KOSDAQ:A293490)</t>
        </is>
      </c>
      <c r="S43" s="37" t="inlineStr">
        <is>
          <t>-</t>
        </is>
      </c>
      <c r="T43" s="37" t="inlineStr">
        <is>
          <t>Nzin Corp. acquired remaining 47.6% stake in Zinny Labs Corporation from a group of individuals for CNY 4.8 million on April 29, 2016. Under the terms of the deal, 9,520 shares are acquired at an offer per share of KRW 500.</t>
        </is>
      </c>
      <c r="U43" s="37" t="inlineStr">
        <is>
          <t>MA-1 그룹이 매수자</t>
        </is>
      </c>
      <c r="V43" s="37" t="inlineStr">
        <is>
          <t>기존 자회사 잔여지분</t>
        </is>
      </c>
      <c r="W43" s="37" t="inlineStr">
        <is>
          <t>MA② 기존 지분 확대</t>
        </is>
      </c>
      <c r="X43" s="37" t="n"/>
      <c r="Y43" s="36" t="inlineStr">
        <is>
          <t>False</t>
        </is>
      </c>
      <c r="Z43" s="37" t="inlineStr">
        <is>
          <t>MA② 기존 지분 확대</t>
        </is>
      </c>
      <c r="AA43" s="37"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AB43" s="37" t="inlineStr">
        <is>
          <t>완료 (2016-04-29, 취득대금 지급일)</t>
        </is>
      </c>
      <c r="AC43" s="37" t="inlineStr">
        <is>
          <t>4,760,000원 (보통주 9,520주 × 주당 500원)</t>
        </is>
      </c>
      <c r="AD43" s="37" t="inlineStr">
        <is>
          <t>원자료와 일치 (4,760,000원 ÷ 1,134.0원/USD(2016-04-28 Yahoo Finance KRW=X 종가) = USD 0.0042백만)</t>
        </is>
      </c>
      <c r="AE43" s="37" t="inlineStr">
        <is>
          <t>2016-04-29</t>
        </is>
      </c>
      <c r="AF43" s="37"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G43" s="37"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거래(K014 카카오 게임사업 양수, K016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H43" s="37" t="inlineStr">
        <is>
          <t>㈜엔진(현 ㈜카카오게임즈; ㈜카카오의 자회사 ㈜케이벤처그룹이 지배하는 종속회사, 당시 비상장)</t>
        </is>
      </c>
      <c r="AI43" s="37" t="inlineStr">
        <is>
          <t>미확인 (인수 목적을 밝힌 공시·보도 없음). 같은 날 공시 문구: "상법 제517조에 따른 법인해산 주주총회 결의" / "청산인 선임을 통한 청산절차 진행" (DART 공정위 공시 '해산사유발생', 2016-04-29)</t>
        </is>
      </c>
      <c r="AJ43" s="37"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K43" s="37" t="inlineStr">
        <is>
          <t>핵심</t>
        </is>
      </c>
      <c r="AL43" s="37" t="inlineStr">
        <is>
          <t>지니랩스의 업종은 '온라인·모바일 게임 소프트웨어 개발 및 공급업'(카카오 2016 1분기보고서)이고 엔진에서 물적분할돼 2015년 엔진에 외주용역(275,000천원)을 공급했다. 엔진의 주력인 게임 개발과 같은 영역이므로 핵심. 그룹 정점 ㈜카카오 기준으로는 카카오 플랫폼에 공급되는 게임 콘텐츠 개발이라 인접.</t>
        </is>
      </c>
      <c r="AM43" s="37" t="inlineStr">
        <is>
          <t>37,043,739,121원 (㈜엔진 별도, 2015-12-31; 연결은 38,030,093,340원). 2016-04-01 다음게임 합병 뒤라 거래일 실제 자산은 더 컸음(2016-12-31 별도 104,835,405,745원)</t>
        </is>
      </c>
      <c r="AN43" s="37" t="inlineStr">
        <is>
          <t>3,188,477,733,309원 (㈜카카오 연결, 2015-12-31)</t>
        </is>
      </c>
      <c r="AO43" s="37" t="inlineStr">
        <is>
          <t>계산: 0.0128 (4,760,000원 ÷ 엔진 별도 총자산 37,043,739,121원, 2015-12-31). 카카오 연결 총자산 대비 0.00015</t>
        </is>
      </c>
      <c r="AP43" s="37" t="inlineStr">
        <is>
          <t>계산 불가: 엔진 2015-12-31 별도 자본총계 (4,016,289,488)원으로 자본잠식</t>
        </is>
      </c>
      <c r="AQ43" s="37" t="inlineStr">
        <is>
          <t>계산: 6,777,640,404,000원 (㈜카카오 2016-04-28 종가 100,500원 × 발행주식총수 67,439,208주(2016-03-31)). 종가는 Yahoo Finance 조정종가 20,100원에 2021년 5:1 액면분할을 되돌려 ×5</t>
        </is>
      </c>
      <c r="AR43" s="37"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S43" s="37" t="inlineStr">
        <is>
          <t>KRX:035720</t>
        </is>
      </c>
      <c r="AT43" s="37"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U43" s="37" t="inlineStr">
        <is>
          <t>2016-04-29 DART 공정거래법 공시(㈜지니랩스 '최대주주등의주식보유변동', ㈜엔진 '계열사주식보유변동'). 그 전에 알려진 보도는 찾지 못함</t>
        </is>
      </c>
      <c r="AV43" s="37"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W43" s="37"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X43" s="37"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Y43" s="37" t="inlineStr">
        <is>
          <t>수집·검토 기록에 인수 뒤 손상이 적혀 있음</t>
        </is>
      </c>
      <c r="AZ43" s="37" t="inlineStr">
        <is>
          <t>2014: 해당 없음 (2015-07 설립); 2015: 미확인 (외감 대상 아님. 엔진이 지니랩스에 지급한 외주용역비 275,000천원이 특수관계자 거래로 확인됨)</t>
        </is>
      </c>
      <c r="BA43" s="37" t="inlineStr">
        <is>
          <t>2016: 144,241천원 (청산 중 연도); 2017: 해당 없음 (청산종결)</t>
        </is>
      </c>
      <c r="BB43" s="37" t="inlineStr">
        <is>
          <t>2014: 해당 없음 (2015-07 설립); 2015: 미확인. 참고: 2015-12-31 순자산 계산 약 125,288천원(엔진 지분 52.40% 해당 순자산가액 65,651천원 ÷ 0.524)</t>
        </is>
      </c>
      <c r="BC43" s="37" t="inlineStr">
        <is>
          <t>2016: 미확인 (영업이익 미공시; 당기순손실 34,289천원, 기말 자산 31,362천원·부채 없음); 2017: 해당 없음 (청산종결)</t>
        </is>
      </c>
      <c r="BD43" s="37"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E43" s="37" t="inlineStr">
        <is>
          <t>확인 안 됨 (거래 규모 476만원의 청산 법인 지분 정리라 IR 언급 가능성이 낮음; 카카오 2016 1분기 실적 자료·어닝콜 기사는 열어보지 않음)</t>
        </is>
      </c>
      <c r="BF43" s="36" t="inlineStr">
        <is>
          <t>부분</t>
        </is>
      </c>
      <c r="BG43" s="36" t="inlineStr">
        <is>
          <t>2026-10-26</t>
        </is>
      </c>
    </row>
    <row r="44" ht="72" customHeight="1">
      <c r="A44" s="36" t="inlineStr">
        <is>
          <t>K011</t>
        </is>
      </c>
      <c r="B44" s="36" t="inlineStr">
        <is>
          <t>Kakao</t>
        </is>
      </c>
      <c r="C44" s="36" t="inlineStr">
        <is>
          <t>2016-08-05</t>
        </is>
      </c>
      <c r="D44" s="37" t="inlineStr">
        <is>
          <t>Valuepotion Co., Ltd.</t>
        </is>
      </c>
      <c r="E44" s="36" t="n">
        <v>182</v>
      </c>
      <c r="F44" s="36" t="inlineStr">
        <is>
          <t>False</t>
        </is>
      </c>
      <c r="G44" s="36" t="n"/>
      <c r="H44" s="36" t="inlineStr">
        <is>
          <t>MA⑦</t>
        </is>
      </c>
      <c r="I44" s="36" t="inlineStr">
        <is>
          <t>MA⑥</t>
        </is>
      </c>
      <c r="J44" s="36" t="inlineStr">
        <is>
          <t>변경</t>
        </is>
      </c>
      <c r="K44" s="36" t="inlineStr">
        <is>
          <t>식별 불가</t>
        </is>
      </c>
      <c r="L44" s="36" t="inlineStr">
        <is>
          <t>일치</t>
        </is>
      </c>
      <c r="M44" s="36" t="inlineStr">
        <is>
          <t>편입 후</t>
        </is>
      </c>
      <c r="N44" s="37" t="inlineStr">
        <is>
          <t>Commerce &amp; Marketing</t>
        </is>
      </c>
      <c r="O44" s="37" t="inlineStr">
        <is>
          <t>Brand / Advertising / 
Marketing / IP Merchandising</t>
        </is>
      </c>
      <c r="P44" s="36" t="inlineStr">
        <is>
          <t>Closed</t>
        </is>
      </c>
      <c r="Q44" s="38" t="n">
        <v>0.092</v>
      </c>
      <c r="R44" s="37" t="inlineStr">
        <is>
          <t>-</t>
        </is>
      </c>
      <c r="S44" s="37" t="inlineStr">
        <is>
          <t>-</t>
        </is>
      </c>
      <c r="T44" s="37" t="inlineStr">
        <is>
          <t>Kibum Kim, an officer of Valuepotion Co., Ltd., acquired additional 7.5% stake in Valuepotion Co., Ltd. for approximately KRW 100 million on August 1, 2016. Kibum Kim acquired 1000 shares at KRW 102,000 per share.</t>
        </is>
      </c>
      <c r="U44" s="37" t="inlineStr">
        <is>
          <t>MA-5 매수자 미기재</t>
        </is>
      </c>
      <c r="V44" s="37" t="n"/>
      <c r="W44" s="37" t="inlineStr">
        <is>
          <t>MA⑦ 매수자 미기재</t>
        </is>
      </c>
      <c r="X44" s="37" t="n"/>
      <c r="Y44" s="36" t="inlineStr">
        <is>
          <t>False</t>
        </is>
      </c>
      <c r="Z44" s="37" t="inlineStr">
        <is>
          <t>MA⑥ 외부자 간 거래</t>
        </is>
      </c>
      <c r="AA44" s="37"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AB44" s="37" t="inlineStr">
        <is>
          <t>완료 (2016-08-01 주식 변동일, 2016-08-05 공정거래법 공시)</t>
        </is>
      </c>
      <c r="AC44" s="37" t="inlineStr">
        <is>
          <t>102,000,000원 (보통주 1,000주 × 주당 102,000원; 밸류포션 발행주식 13,333주의 7.5%)</t>
        </is>
      </c>
      <c r="AD44" s="37" t="inlineStr">
        <is>
          <t>원자료와 일치 (원자료 0.092 = 102,000,000원 ÷ 약 1,109원/달러; Yahoo Finance USD/KRW 2016-08-01 종가 1,105.45원 적용 시 0.0923)</t>
        </is>
      </c>
      <c r="AE44" s="37" t="inlineStr">
        <is>
          <t>2016-08-05</t>
        </is>
      </c>
      <c r="AF44" s="37"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아니다(K036과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G44" s="37"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사들였으며(K018),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거래(K011)는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H44" s="37" t="inlineStr">
        <is>
          <t>김기범 (㈜밸류포션 대표이사, 개인; 공정거래법상 카카오 기업집단 동일인관련자 '임원') — 그룹 회사가 아님</t>
        </is>
      </c>
      <c r="AI44" s="37" t="inlineStr">
        <is>
          <t>미확인 (공정거래법 '최대주주 등의 주식보유 변동' 공시에는 목적 항목이 없고, 이 거래를 다룬 보도·회사 자료를 찾지 못함)</t>
        </is>
      </c>
      <c r="AJ44" s="37"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K44" s="37" t="inlineStr">
        <is>
          <t>인접</t>
        </is>
      </c>
      <c r="AL44" s="37" t="inlineStr">
        <is>
          <t>매수자가 개인이라 인수 주체 기준 판단은 할 수 없어 그룹 정점 카카오 기준으로 판단함. 밸류포션은 모바일 게임 개발사 대상 이용자 분석·인앱 광고·마케팅 도구로, 카카오의 주력인 광고 플랫폼(2015년 매출 64.4%)과 카카오 게임 플랫폼에 붙은 같은 가치사슬·고객군(광고주·게임사) 영역 → 인접. 본래 다음커뮤니케이션 사내 서비스였다가 분사한 회사라 그룹 기준으로는 기존 사업의 분리·재투자 성격.</t>
        </is>
      </c>
      <c r="AM44" s="37" t="inlineStr">
        <is>
          <t>해당 없음 (매수자가 개인). 참고: 대상회사 밸류포션 총자산 1,797백만원(2015-12-31, 개별; 공정거래법 대규모기업집단현황공시 20160531000796)</t>
        </is>
      </c>
      <c r="AN44" s="37" t="inlineStr">
        <is>
          <t>3,188,477,733,309원 (㈜카카오 연결, 2015-12-31; 2015 사업보고서 요약연결재무정보)</t>
        </is>
      </c>
      <c r="AO44" s="37" t="inlineStr">
        <is>
          <t>계산: 0.0032 (102,000,000원 / 카카오 2015-12-31 연결 총자산 3,188,477,733,309원)</t>
        </is>
      </c>
      <c r="AP44" s="37" t="inlineStr">
        <is>
          <t>계산: 0.0039 (102,000,000원 / 카카오 2015-12-31 연결 자본총계 2,585,474,995,627원)</t>
        </is>
      </c>
      <c r="AQ44" s="37" t="inlineStr">
        <is>
          <t>계산: 6,231,259,946,600원 (㈜카카오, 공시 전일 2016-08-04 종가 92,300원 × 발행주식 67,510,942주(2016-06-30, 반기보고서); 종가는 Yahoo Finance 조정종가 18,460원 × 5(2021년 5:1 액면분할 역산))</t>
        </is>
      </c>
      <c r="AR44" s="37"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S44" s="37" t="inlineStr">
        <is>
          <t>KRX:035720</t>
        </is>
      </c>
      <c r="AT44" s="37"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U44" s="37" t="inlineStr">
        <is>
          <t>2016-08-05: DART 공정거래법 공시 '최대주주 등의 주식보유 변동'(밸류포션). 사전 보도는 찾지 못함.</t>
        </is>
      </c>
      <c r="AV44" s="37"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W44" s="37"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취득(K018);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X44" s="37"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Y44" s="37" t="inlineStr">
        <is>
          <t>카카오 2016·2017 영업권 손상이 '슈퍼노바일레븐 등'·'PATH MOBILE 등'으로만 기재돼 밸류포션 몫을 알 수 없음</t>
        </is>
      </c>
      <c r="AZ44" s="37" t="inlineStr">
        <is>
          <t>2014: 해당 없음 (법인 설립 전, 다음커뮤니케이션 사내 서비스); 2015: 219백만원 (2015-05-07~12-31, 개별)</t>
        </is>
      </c>
      <c r="BA44" s="37" t="inlineStr">
        <is>
          <t>2016: 1,341,131천원; 2017: 1,558,624천원; 최근: 2017이 마지막 (2018-02-01 포도트리에 흡수합병돼 이후 별도 실적 없음)</t>
        </is>
      </c>
      <c r="BB44" s="37" t="inlineStr">
        <is>
          <t>2014: 해당 없음 (법인 설립 전); 2015: -424백만원 (영업손실, 개별)</t>
        </is>
      </c>
      <c r="BC44" s="37" t="inlineStr">
        <is>
          <t>2016: 미확인 (공시된 것은 순손실 864,209천원); 2017: 미확인 (공시된 것은 순손실 963,523천원); 최근: 해당 없음 (2018-02-01 합병 소멸)</t>
        </is>
      </c>
      <c r="BD44" s="37"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E44" s="37"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F44" s="36" t="inlineStr">
        <is>
          <t>부분</t>
        </is>
      </c>
      <c r="BG44" s="36" t="inlineStr">
        <is>
          <t>2026-10-26</t>
        </is>
      </c>
    </row>
    <row r="45" ht="72" customHeight="1">
      <c r="A45" s="36" t="inlineStr">
        <is>
          <t>K012</t>
        </is>
      </c>
      <c r="B45" s="36" t="inlineStr">
        <is>
          <t>Kakao</t>
        </is>
      </c>
      <c r="C45" s="36" t="inlineStr">
        <is>
          <t>2017-05-19</t>
        </is>
      </c>
      <c r="D45" s="37" t="inlineStr">
        <is>
          <t>Story Plant Co.,Ltd.</t>
        </is>
      </c>
      <c r="E45" s="36" t="n">
        <v>183</v>
      </c>
      <c r="F45" s="36" t="inlineStr">
        <is>
          <t>False</t>
        </is>
      </c>
      <c r="G45" s="36" t="n"/>
      <c r="H45" s="36" t="inlineStr">
        <is>
          <t>MA①</t>
        </is>
      </c>
      <c r="I45" s="36" t="inlineStr">
        <is>
          <t>MA①</t>
        </is>
      </c>
      <c r="J45" s="36" t="inlineStr">
        <is>
          <t>같음</t>
        </is>
      </c>
      <c r="K45" s="36" t="inlineStr">
        <is>
          <t>있음</t>
        </is>
      </c>
      <c r="L45" s="36" t="inlineStr">
        <is>
          <t>일치</t>
        </is>
      </c>
      <c r="M45" s="36" t="inlineStr">
        <is>
          <t>편입 후</t>
        </is>
      </c>
      <c r="N45" s="37" t="inlineStr">
        <is>
          <t>Content Production &amp; Investment</t>
        </is>
      </c>
      <c r="O45" s="37" t="inlineStr">
        <is>
          <t>Content Production Studio</t>
        </is>
      </c>
      <c r="P45" s="36" t="inlineStr">
        <is>
          <t>Closed</t>
        </is>
      </c>
      <c r="Q45" s="38" t="n">
        <v>0.089</v>
      </c>
      <c r="R45" s="37" t="inlineStr">
        <is>
          <t>Kakao M Corp.</t>
        </is>
      </c>
      <c r="S45" s="37" t="inlineStr">
        <is>
          <t>CJ E&amp;M Corporation</t>
        </is>
      </c>
      <c r="T45" s="37" t="inlineStr">
        <is>
          <t>LOEN Entertainment, Inc. (KOSDAQ:A016170) acquired Story Plant Co.,Ltd. from CJ E&amp;M Corporation (KOSDAQ:A130960) for KRW 100 million on May 12, 2017. Under the terms, 0.2 million shares were acquired at KRW 500 per share.</t>
        </is>
      </c>
      <c r="U45" s="37" t="inlineStr">
        <is>
          <t>MA-1 그룹이 매수자</t>
        </is>
      </c>
      <c r="V45" s="37" t="inlineStr">
        <is>
          <t>지분율 미기재(대개 100%·사업양수)</t>
        </is>
      </c>
      <c r="W45" s="37" t="inlineStr">
        <is>
          <t>MA① 경영권 인수</t>
        </is>
      </c>
      <c r="X45" s="37" t="n"/>
      <c r="Y45" s="36" t="inlineStr">
        <is>
          <t>False</t>
        </is>
      </c>
      <c r="Z45" s="37" t="inlineStr">
        <is>
          <t>MA① 경영권 인수</t>
        </is>
      </c>
      <c r="AA45" s="37" t="inlineStr">
        <is>
          <t>편입 후 (인수 주체 ㈜로엔엔터테인먼트는 2016-03-16 카카오가 76.4%를 인수해 연결 종속회사가 됨(K009); 거래 당시 카카오 76.4%·김범수 0.1% — 카카오엠(옛 로엔) 2017 사업보고서 IX. 계열회사 등에 관한 사항)</t>
        </is>
      </c>
      <c r="AB45" s="37" t="inlineStr">
        <is>
          <t>완료 (2017-05-12 주식 변동일; 로엔의 최초취득일자는 2017-05-11로 기재)</t>
        </is>
      </c>
      <c r="AC45" s="37" t="inlineStr">
        <is>
          <t>100,000,000원 (보통주 200,000주 × 500원, 지분 100%; 이전대가 전액 현금). 참고: 인수 직후 2017-07 유상증자에 로엔이 9,100,000,000원을 추가 출자해 로엔의 메가몬스터 투자 장부가는 2017말 9,200,000,000원</t>
        </is>
      </c>
      <c r="AD45" s="37" t="inlineStr">
        <is>
          <t>원자료와 일치 (0.089; 공시 금액/원자료 값 ≈ 1,124원/달러)</t>
        </is>
      </c>
      <c r="AE45" s="37" t="inlineStr">
        <is>
          <t>2017-05-11</t>
        </is>
      </c>
      <c r="AF45" s="37"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G45" s="37"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H45" s="37" t="inlineStr">
        <is>
          <t>㈜로엔엔터테인먼트(카카오 연결 종속회사, 코스닥 상장 016170; 카카오 76.4%) — 2018-03-23 ㈜카카오엠으로 사명 변경, 2018-09-01 ㈜카카오에 흡수합병</t>
        </is>
      </c>
      <c r="AI45" s="37"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J45" s="37"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K45" s="37" t="inlineStr">
        <is>
          <t>인접</t>
        </is>
      </c>
      <c r="AL45" s="37" t="inlineStr">
        <is>
          <t>드라마 기획·제작은 로엔의 주력(음원 유통·멜론)과 다른 장르지만 같은 엔터테인먼트 콘텐츠 가치사슬이고, 로엔이 이미 영상컨텐츠컴퍼니·크리스피스튜디오로 영상 콘텐츠를 시작한 상태에서 '다양한 국내외 플랫폼에 컨텐츠를 유통'하려는 목적이라 인접으로 판정. 그룹 정점(카카오) 기준: 카카오는 포털·카카오톡 플랫폼과 포도트리(카카오페이지)의 웹툰·웹소설 IP를 가진 상태로, 웹 IP를 드라마로 만드는 제작 기능을 들인 것이라 역시 인접(공급되는 콘텐츠 쪽으로의 수직 확장).</t>
        </is>
      </c>
      <c r="AM45" s="37" t="inlineStr">
        <is>
          <t>453,850,491천원 (로엔 연결 총자산, 2016-12-31; 연결 자본총계 302,391,926천원)</t>
        </is>
      </c>
      <c r="AN45" s="37" t="inlineStr">
        <is>
          <t>5,484,117,180,416원 (㈜카카오 연결 총자산, 2016-12-31)</t>
        </is>
      </c>
      <c r="AO45" s="37" t="inlineStr">
        <is>
          <t>계산: 0.022 (100,000천원 / 로엔 연결 총자산 453,850,491천원). 참고: 후속 증자 출자 포함 로엔 투자 9,200,000천원 기준 2.03; 카카오 연결 총자산 대비 0.0018</t>
        </is>
      </c>
      <c r="AP45" s="37" t="inlineStr">
        <is>
          <t>계산: 0.033 (100,000천원 / 로엔 연결 자본총계 302,391,926천원, 2016-12-31)</t>
        </is>
      </c>
      <c r="AQ45" s="37" t="inlineStr">
        <is>
          <t>계산: 2,266,136,768,000원 (매각 보도·해명 공시 전 거래일 2017-05-10 로엔 종가 89,600원 × 발행주식 25,291,705주). 참고: 카카오 2017-05-10 종가 94,000원(Yahoo 수정주가 18,800원 × 5, 2021-04-15 5:1 분할 되돌림)</t>
        </is>
      </c>
      <c r="AR45" s="37"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S45" s="37" t="inlineStr">
        <is>
          <t>KRX:016170</t>
        </is>
      </c>
      <c r="AT45" s="37"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U45" s="37"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V45" s="37" t="inlineStr">
        <is>
          <t>2014-11-20: CJ E&amp;M이 자본금 10억원(200,000주, 액면 5,000원)으로 ㈜스토리플랜트 설립 — '신인 작가 발굴 및 드라마 생태계 양성' 목적; 2015: 매출 5,149,104천원·당기순손실 627,432천원; 2016-03-16: 카카오가 로엔 76.4% 인수(K009);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W45" s="37"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X45" s="37"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Y45" s="37" t="inlineStr">
        <is>
          <t>수집·검토 기록에 인수 뒤 손상이 적혀 있음</t>
        </is>
      </c>
      <c r="AZ45" s="37" t="inlineStr">
        <is>
          <t>2015: 5,149,104천원; 2016: 12,595,266천원</t>
        </is>
      </c>
      <c r="BA45" s="37" t="inlineStr">
        <is>
          <t>2017: 6,730천원; 2018: 5,564,118,656원; 2019: 10,244,682,414원; 2020: 14,575,897,153원; 2021: 1,998,483,635원; 2022: 19,842,814,709원; 2023: 15,330,167,802원; 2024: 57,061,021원; 2025(최근): 10,441,649천원</t>
        </is>
      </c>
      <c r="BB45" s="37" t="inlineStr">
        <is>
          <t>2015: 미확인 (당기순손실 627,432천원); 2016: 미확인 (당기순손실 1,296,984천원)</t>
        </is>
      </c>
      <c r="BC45" s="37" t="inlineStr">
        <is>
          <t>2017: 미확인 (당기순손실 547,081천원); 2018: -1,258,260,894원; 2019: -1,056,411,324원; 2020: -2,657,196,773원; 2021: -1,232,462,493원; 2022: 355,283,069원; 2023: 327,945,262원; 2024: -1,507,927,662원; 2025(최근): 미확인 (당기순손실 2,686,897천원)</t>
        </is>
      </c>
      <c r="BD45" s="37"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E45" s="37"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F45" s="36" t="inlineStr">
        <is>
          <t>완료</t>
        </is>
      </c>
      <c r="BG45" s="36" t="inlineStr">
        <is>
          <t>2026-10-26</t>
        </is>
      </c>
    </row>
    <row r="46" ht="72" customHeight="1">
      <c r="A46" s="36" t="inlineStr">
        <is>
          <t>K013</t>
        </is>
      </c>
      <c r="B46" s="36" t="inlineStr">
        <is>
          <t>Kakao</t>
        </is>
      </c>
      <c r="C46" s="36" t="inlineStr">
        <is>
          <t>2017-06-30</t>
        </is>
      </c>
      <c r="D46" s="37" t="inlineStr">
        <is>
          <t>Kakao Mobility Co., Ltd.</t>
        </is>
      </c>
      <c r="E46" s="36" t="n">
        <v>22</v>
      </c>
      <c r="F46" s="36" t="inlineStr">
        <is>
          <t>True</t>
        </is>
      </c>
      <c r="G46" s="36" t="n"/>
      <c r="H46" s="36" t="inlineStr">
        <is>
          <t>MA⑤</t>
        </is>
      </c>
      <c r="I46" s="36" t="inlineStr">
        <is>
          <t>MA⑤</t>
        </is>
      </c>
      <c r="J46" s="36" t="inlineStr">
        <is>
          <t>같음</t>
        </is>
      </c>
      <c r="K46" s="36" t="inlineStr">
        <is>
          <t>해당 없음</t>
        </is>
      </c>
      <c r="L46" s="36" t="inlineStr">
        <is>
          <t>일치</t>
        </is>
      </c>
      <c r="M46" s="36" t="inlineStr">
        <is>
          <t>편입 후</t>
        </is>
      </c>
      <c r="N46" s="37" t="inlineStr">
        <is>
          <t>Mobility &amp; Transportation</t>
        </is>
      </c>
      <c r="O46" s="37" t="inlineStr">
        <is>
          <t>Mobility / Transportation</t>
        </is>
      </c>
      <c r="P46" s="36" t="inlineStr">
        <is>
          <t>Closed</t>
        </is>
      </c>
      <c r="Q46" s="38" t="n">
        <v>220.6</v>
      </c>
      <c r="R46" s="37" t="inlineStr">
        <is>
          <t>Korea Investment &amp; Securities Co., Ltd., Investment Arm; KIP Growth, Ltd.; Mobility Co-Invest, Limited Partnership; OA Mobility Limited</t>
        </is>
      </c>
      <c r="S46" s="37" t="inlineStr">
        <is>
          <t>Kakao Corp. (KOSE:A035720)</t>
        </is>
      </c>
      <c r="T46" s="37"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U46" s="37" t="inlineStr">
        <is>
          <t>MA-3 그룹의 지분 매각</t>
        </is>
      </c>
      <c r="V46" s="37" t="n"/>
      <c r="W46" s="37" t="inlineStr">
        <is>
          <t>MA⑤ 그룹의 지분 매각</t>
        </is>
      </c>
      <c r="X46" s="37" t="n"/>
      <c r="Y46" s="36" t="inlineStr">
        <is>
          <t>False</t>
        </is>
      </c>
      <c r="Z46" s="37" t="inlineStr">
        <is>
          <t>MA⑤ 그룹의 지분 매각</t>
        </is>
      </c>
      <c r="AA46" s="37"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AB46" s="37" t="inlineStr">
        <is>
          <t>완료 (1차분 3,675,000주·2,500억원 처분 2017-09-29. 같은 처분 계약의 잔여 735,000주·500억원은 2018-02-13 처분 완료 = K020)</t>
        </is>
      </c>
      <c r="AC46" s="37"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D46" s="37" t="inlineStr">
        <is>
          <t>원자료와 일치 (원자료 220.6; 1차분 2,500억원/1,145.94원(KRW=X 2017-09-28 종가) = 218.2백만 달러. 처분 계약 전체 3,000억원으로 환산하면 261.8백만 달러(+19%)라 원자료 금액은 1차분만 반영한 값으로 판단)</t>
        </is>
      </c>
      <c r="AE46" s="37" t="inlineStr">
        <is>
          <t>2017-06-30</t>
        </is>
      </c>
      <c r="AF46" s="37"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G46" s="37" t="inlineStr">
        <is>
          <t>같은 묶음 관계: K020은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735,000주(K020)는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H46" s="37"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I46" s="37"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J46" s="37" t="inlineStr">
        <is>
          <t>해당 없음 (매수자는 사모투자 비히클·증권사. TPG는 글로벌 대체투자사로 에어비앤비·스포티파이·우버 등에 투자 — 카카오 보도자료 2017-06-30)</t>
        </is>
      </c>
      <c r="AK46" s="37" t="inlineStr">
        <is>
          <t>해당 없음</t>
        </is>
      </c>
      <c r="AL46" s="37" t="inlineStr">
        <is>
          <t>매수자가 재무적 투자자라 사업 영역 비교가 성립하지 않는다. 그룹 정점(카카오) 기준: 카카오택시·드라이버·내비는 카카오의 신사업 '(3) 스마트모빌리티'(카카오 2017 사업보고서 II. 사업의 내용)로, 이 거래는 그 사업을 분사한 자회사 지분 일부를 외부 투자자에게 넘겨 사업자금을 확보한 것이다.</t>
        </is>
      </c>
      <c r="AM46" s="37" t="inlineStr">
        <is>
          <t>해당 없음 (매수자 비히클 재무 미공시). 참고: 대상회사 카카오모빌리티 자산총액 217,455,510,831원(2017-08-31 기준, 카카오 기타경영사항(종속회사의 주요경영사항) 공시 2017-09-29)</t>
        </is>
      </c>
      <c r="AN46" s="37" t="inlineStr">
        <is>
          <t>해당 없음 (매수자에 상장 지배회사 없음). 참고: 매도측 그룹 정점 카카오 연결 총자산 5,484,117,180,416원(2016-12-31, 카카오 2017 사업보고서 요약재무정보·처분결정 공시 직전 사업연도말)</t>
        </is>
      </c>
      <c r="AO46" s="37" t="inlineStr">
        <is>
          <t>해당 없음 (매수자 측 공시 없음). 참고 계산: 매도측 카카오 기준 1차분 2,500억원/연결 총자산 5,484,117,180,416원(2016-12-31) = 4.56</t>
        </is>
      </c>
      <c r="AP46" s="37" t="inlineStr">
        <is>
          <t>해당 없음 (매수자 측 공시 없음). 참고: 매도측 카카오 처분결정 공시 자기자본대비 8.10 (처분 계약 전체 3,000억원/자기자본 3,702,943,850,948원). 계산: 1차분 2,500억원 기준 6.75</t>
        </is>
      </c>
      <c r="AQ46" s="37"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R46" s="37"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S46" s="37" t="inlineStr">
        <is>
          <t>KRX:035720</t>
        </is>
      </c>
      <c r="AT46" s="37"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U46" s="37"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V46" s="37"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W46" s="37" t="inlineStr">
        <is>
          <t>2017-09-29: 1차 구주 2,500억원 처분, 신주 2,000억원 납입(카카오 지분 72.37%); 2017-10: 카카오T 통합 앱·카카오T 주차 출시; 2018-02-13: 잔여 구주 500억원 처분(K020, 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46" s="37"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46" s="37" t="inlineStr">
        <is>
          <t>그룹의 지분 매각(MA⑤)이라 매수자 쪽 손상을 따지지 않음</t>
        </is>
      </c>
      <c r="AZ46" s="37" t="inlineStr">
        <is>
          <t>2015: 해당 없음(법인 미설립, 카카오 사업부문); 2016: 해당 없음(법인 미설립, 카카오 사업부문 — 카카오는 모빌리티 매출을 '기타 매출'에 묶어 따로 공시하지 않음)</t>
        </is>
      </c>
      <c r="BA46" s="37" t="inlineStr">
        <is>
          <t>2017(2017-05-08~12-31): 16,709,276,355원; 2018: 53,634,355,884원; 2025: 739,311,256천원 (참고 2020: 정정 전 280,094,642,072원 → 순액법 재작성 194,671,015,551원; 2021: 정정 전 546,463,870,148원 → 재작성 320,307,583,477원)</t>
        </is>
      </c>
      <c r="BB46" s="37" t="inlineStr">
        <is>
          <t>2015: 해당 없음(법인 미설립); 2016: 해당 없음(법인 미설립)</t>
        </is>
      </c>
      <c r="BC46" s="37" t="inlineStr">
        <is>
          <t>2017(2017-05-08~12-31): -10,639,807,433원; 2018: -21,085,479,322원; 2025: 115,488,825천원 (참고 2019: -22,104,593,327원; 2020: -12,968,097,076원; 2021: 12,566,090,767원; 2023: 38,747,770천원; 2024: 92,977,097천원)</t>
        </is>
      </c>
      <c r="BD46" s="37"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E46" s="37"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F46" s="36" t="inlineStr">
        <is>
          <t>완료</t>
        </is>
      </c>
      <c r="BG46" s="36" t="inlineStr">
        <is>
          <t>2026-10-26</t>
        </is>
      </c>
    </row>
    <row r="47" ht="72" customHeight="1">
      <c r="A47" s="36" t="inlineStr">
        <is>
          <t>K014</t>
        </is>
      </c>
      <c r="B47" s="36" t="inlineStr">
        <is>
          <t>Kakao</t>
        </is>
      </c>
      <c r="C47" s="36" t="inlineStr">
        <is>
          <t>2017-08-17</t>
        </is>
      </c>
      <c r="D47" s="37" t="inlineStr">
        <is>
          <t>Kakao Corp., Game Publishing Business and Others in the Game Business Segment</t>
        </is>
      </c>
      <c r="E47" s="36" t="n">
        <v>23</v>
      </c>
      <c r="F47" s="36" t="inlineStr">
        <is>
          <t>True</t>
        </is>
      </c>
      <c r="G47" s="36" t="n"/>
      <c r="H47" s="36" t="inlineStr">
        <is>
          <t>MA④</t>
        </is>
      </c>
      <c r="I47" s="36" t="inlineStr">
        <is>
          <t>MA④</t>
        </is>
      </c>
      <c r="J47" s="36" t="inlineStr">
        <is>
          <t>같음</t>
        </is>
      </c>
      <c r="K47" s="36" t="inlineStr">
        <is>
          <t>해당 없음</t>
        </is>
      </c>
      <c r="L47" s="36" t="inlineStr">
        <is>
          <t>일치</t>
        </is>
      </c>
      <c r="M47" s="36" t="inlineStr">
        <is>
          <t>편입 후</t>
        </is>
      </c>
      <c r="N47" s="37" t="inlineStr">
        <is>
          <t>Gaming &amp; Sport</t>
        </is>
      </c>
      <c r="O47" s="37" t="inlineStr">
        <is>
          <t>Game Development / Operating</t>
        </is>
      </c>
      <c r="P47" s="36" t="inlineStr">
        <is>
          <t>Closed</t>
        </is>
      </c>
      <c r="Q47" s="38" t="n">
        <v>193.97</v>
      </c>
      <c r="R47" s="37" t="inlineStr">
        <is>
          <t>Kakao Games Corp. (KOSDAQ:A293490)</t>
        </is>
      </c>
      <c r="S47" s="37" t="inlineStr">
        <is>
          <t>Kakao Corp. (KOSE:A035720)</t>
        </is>
      </c>
      <c r="T47" s="37"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U47" s="37" t="inlineStr">
        <is>
          <t>MA-2 그룹 내부 재편</t>
        </is>
      </c>
      <c r="V47" s="37" t="n"/>
      <c r="W47" s="37" t="inlineStr">
        <is>
          <t>MA④ 그룹 내부 재편</t>
        </is>
      </c>
      <c r="X47" s="37" t="n"/>
      <c r="Y47" s="36" t="inlineStr">
        <is>
          <t>False</t>
        </is>
      </c>
      <c r="Z47" s="37" t="inlineStr">
        <is>
          <t>MA④ 그룹 내부 재편</t>
        </is>
      </c>
      <c r="AA47" s="37"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AB47" s="37" t="inlineStr">
        <is>
          <t>완료 (2017-11-01: 현물출자기일, 카카오게임즈 보통주 30,005주 발행)</t>
        </is>
      </c>
      <c r="AC47" s="37" t="inlineStr">
        <is>
          <t>220,949,918,850원 (현물출자가액, 외부 감정평가 기준. 현물출자 대상 자산총계 257,746,338,033원 - 부채총계 36,796,419,183원. 대가는 카카오게임즈 신주 30,005주 x 7,363,770원)</t>
        </is>
      </c>
      <c r="AD47" s="37" t="inlineStr">
        <is>
          <t>원자료와 일치 (계산: 220,949,918,850원 / 1,134.80원/USD(2017-08-16, Yahoo Finance KRW=X 종가) = 194.70)</t>
        </is>
      </c>
      <c r="AE47" s="37" t="inlineStr">
        <is>
          <t>2017-08-16</t>
        </is>
      </c>
      <c r="AF47" s="37"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G47" s="37"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K016(마음골프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H47" s="37" t="inlineStr">
        <is>
          <t>㈜카카오게임즈(㈜카카오의 연결 종속회사, 당시 비상장; 2016-07 ㈜엔진에서 사명 변경)</t>
        </is>
      </c>
      <c r="AI47" s="37"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J47" s="37"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K47" s="37" t="inlineStr">
        <is>
          <t>핵심</t>
        </is>
      </c>
      <c r="AL47" s="37" t="inlineStr">
        <is>
          <t>양수 대상은 카카오의 게임 퍼블리싱·게임샵·애드플러스(게임 광고) 사업으로, 게임 퍼블리셔인 카카오게임즈의 주력 사업과 같은 영역. 그룹 정점 ㈜카카오 기준으로는 자기 게임사업(콘텐츠 플랫폼 부문의 일부)을 자회사로 옮긴 내부 재배치이므로 역시 핵심 영역 안의 이동이다.</t>
        </is>
      </c>
      <c r="AM47" s="37" t="inlineStr">
        <is>
          <t>131,110,698,771원 (카카오게임즈 2016-12-31 연결 자산총계; 카카오 타법인주식및출자증권취득결정 공시의 발행회사 요약재무, 종속회사 영업양수 공시의 '종속회사의 자산총액')</t>
        </is>
      </c>
      <c r="AN47" s="37" t="inlineStr">
        <is>
          <t>5,484,117,180,416원 (㈜카카오 2016-12-31 연결 자산총액; 카카오 타법인주식및출자증권취득결정·종속회사 영업양수 결정 공시)</t>
        </is>
      </c>
      <c r="AO47" s="37"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P47" s="37" t="inlineStr">
        <is>
          <t>계산: 220,949,918,850 / 68,015,485,517(카카오게임즈 2016말 연결 자본총계) = 324.85. 카카오 기준: 5.97 (카카오 2016말 연결 자기자본 3,702,943,850,948원 대비, 타법인주식취득결정 공시)</t>
        </is>
      </c>
      <c r="AQ47" s="37"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R47" s="37"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S47" s="37" t="inlineStr">
        <is>
          <t>KRX:035720</t>
        </is>
      </c>
      <c r="AT47" s="37" t="inlineStr">
        <is>
          <t>인수 주체 ㈜카카오게임즈는 당시 비상장(2020-09-10 코스닥 상장, KOSDAQ:293490)이고, 매도자이자 상장 지배회사인 ㈜카카오 종목을 쓴다. 대상은 카카오 내부 사업부문이라 별도 종목 없음.</t>
        </is>
      </c>
      <c r="AU47" s="37"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V47" s="37"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W47" s="37"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완료(K016);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X47" s="37"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Y47" s="37" t="inlineStr">
        <is>
          <t>동일지배 합병·그룹 내 이전으로 새 영업권·투자주식 평가가 생기지 않음</t>
        </is>
      </c>
      <c r="AZ47" s="37"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BA47" s="37" t="inlineStr">
        <is>
          <t>양수 사업이 카카오게임즈에 흡수돼 별도 실적 없음 → 카카오게임즈 연결 매출: 2017: 2,012.6억원(양수 사업 11~12월분 포함); 2018: 4,208.0억원; 2019: 3,910.4억원; 2025: 4,650.2억원(골프사업 중단영업 분리 후)</t>
        </is>
      </c>
      <c r="BB47" s="37" t="inlineStr">
        <is>
          <t>미확인 (회사 설명: '독립된 회사로 관리되고 있지 않았으므로 당기순이익 측정이 실무적으로 불가능', 카카오게임즈 2017 연결감사보고서 주석34)</t>
        </is>
      </c>
      <c r="BC47" s="37" t="inlineStr">
        <is>
          <t>카카오게임즈 연결 영업이익: 2017: 386.3억원; 2018: 471.8억원; 2019: 350.0억원; 2025: -395.9억원</t>
        </is>
      </c>
      <c r="BD47" s="37"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E47" s="37"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F47" s="36" t="inlineStr">
        <is>
          <t>부분</t>
        </is>
      </c>
      <c r="BG47" s="36" t="inlineStr">
        <is>
          <t>2026-10-26</t>
        </is>
      </c>
    </row>
    <row r="48" ht="72" customHeight="1">
      <c r="A48" s="36" t="inlineStr">
        <is>
          <t>K015</t>
        </is>
      </c>
      <c r="B48" s="36" t="inlineStr">
        <is>
          <t>Kakao</t>
        </is>
      </c>
      <c r="C48" s="36" t="inlineStr">
        <is>
          <t>2017-09-07</t>
        </is>
      </c>
      <c r="D48" s="37" t="inlineStr">
        <is>
          <t>Metabora</t>
        </is>
      </c>
      <c r="E48" s="36" t="n">
        <v>187</v>
      </c>
      <c r="F48" s="36" t="inlineStr">
        <is>
          <t>False</t>
        </is>
      </c>
      <c r="G48" s="36" t="n"/>
      <c r="H48" s="36" t="inlineStr">
        <is>
          <t>MA⑦</t>
        </is>
      </c>
      <c r="I48" s="36" t="inlineStr">
        <is>
          <t>MA⑥</t>
        </is>
      </c>
      <c r="J48" s="36" t="inlineStr">
        <is>
          <t>변경</t>
        </is>
      </c>
      <c r="K48" s="36" t="inlineStr">
        <is>
          <t>있음</t>
        </is>
      </c>
      <c r="L48" s="36" t="inlineStr">
        <is>
          <t>일치</t>
        </is>
      </c>
      <c r="M48" s="36" t="inlineStr">
        <is>
          <t>편입 후</t>
        </is>
      </c>
      <c r="N48" s="37" t="inlineStr">
        <is>
          <t>Technology &amp; Infrastructure</t>
        </is>
      </c>
      <c r="O48" s="37" t="inlineStr">
        <is>
          <t>Blockchain / Web3</t>
        </is>
      </c>
      <c r="P48" s="36" t="inlineStr">
        <is>
          <t>Closed</t>
        </is>
      </c>
      <c r="Q48" s="38" t="n">
        <v>0.006</v>
      </c>
      <c r="R48" s="37" t="inlineStr">
        <is>
          <t>-</t>
        </is>
      </c>
      <c r="S48" s="37" t="inlineStr">
        <is>
          <t>-</t>
        </is>
      </c>
      <c r="T48" s="37"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U48" s="37" t="inlineStr">
        <is>
          <t>MA-5 매수자 미기재</t>
        </is>
      </c>
      <c r="V48" s="37" t="n"/>
      <c r="W48" s="37" t="inlineStr">
        <is>
          <t>MA⑦ 매수자 미기재</t>
        </is>
      </c>
      <c r="X48" s="37" t="n"/>
      <c r="Y48" s="36" t="inlineStr">
        <is>
          <t>False</t>
        </is>
      </c>
      <c r="Z48" s="37" t="inlineStr">
        <is>
          <t>MA⑥ 외부자 간 거래</t>
        </is>
      </c>
      <c r="AA48" s="37"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AB48" s="37" t="inlineStr">
        <is>
          <t>완료 (2017-09-06 주식 이전)</t>
        </is>
      </c>
      <c r="AC48" s="37" t="inlineStr">
        <is>
          <t>7,250,900원 (김대진 처분 72,509주 x 주당 100원; 매수 측은 박영호 2,175,400원, 남재관 2,175,500원, 최웅규 1,200,000원, 기타 1,700,000원)</t>
        </is>
      </c>
      <c r="AD48" s="37" t="inlineStr">
        <is>
          <t>원자료와 일치 (7,250,900원 ÷ 약 1,130원/USD(추정: 2017-09 초 원/달러 수준) ≈ USD 0.0064mm, 원자료 0.006)</t>
        </is>
      </c>
      <c r="AE48" s="37" t="inlineStr">
        <is>
          <t>2017-09-07</t>
        </is>
      </c>
      <c r="AF48" s="37"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G48" s="37"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K017(2017-10-31 카카오게임즈가 잔여 지분을 주식교환으로 인수)의 직전 거래다. 이 거래로 지분을 늘린 임원 박영호·남재관과 기존 주주 김동준(대표)이 K017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H48" s="37" t="inlineStr">
        <is>
          <t>개인 박영호·남재관(㈜슈퍼노바일레븐 임원), 최웅규, 기타 개인(그룹 법인 아님)</t>
        </is>
      </c>
      <c r="AI48" s="37" t="inlineStr">
        <is>
          <t>해당 없음 (공정거래법상 '최대주주 등의 주식보유 변동' 공시여서 취득 목적이 기재되지 않음; 보도자료·보도 없음)</t>
        </is>
      </c>
      <c r="AJ48" s="37" t="inlineStr">
        <is>
          <t>해당 없음 (매수자가 개인)</t>
        </is>
      </c>
      <c r="AK48" s="37" t="inlineStr">
        <is>
          <t>해당 없음</t>
        </is>
      </c>
      <c r="AL48" s="37" t="inlineStr">
        <is>
          <t>매수자가 개인이므로 사업 영역을 판단할 대상이 아니다. 대상회사는 카카오게임즈 자회사인 게임 개발사(카카오 연결주석 업종 '게임개발 및 서비스업')이며, 카카오 그룹 기준으로는 게임 사업에 속한 기존 종속회사다</t>
        </is>
      </c>
      <c r="AM48" s="37" t="inlineStr">
        <is>
          <t>해당 없음 (매수자가 개인)</t>
        </is>
      </c>
      <c r="AN48" s="37" t="inlineStr">
        <is>
          <t>5,484,117,180,416원 (㈜카카오 2016-12-31 연결 자산총액; 카카오 2017-08-17 타법인주식및출자증권취득결정 공시 기재값으로, 같은 묶음 K014·K016 기록과 같음). 참고용이며, 그룹 자금이 들어간 거래가 아니다</t>
        </is>
      </c>
      <c r="AO48" s="37" t="inlineStr">
        <is>
          <t>해당 없음 (그룹 법인이 지급한 대가 없음)</t>
        </is>
      </c>
      <c r="AP48" s="37" t="inlineStr">
        <is>
          <t>해당 없음 (그룹 법인이 지급한 대가 없음)</t>
        </is>
      </c>
      <c r="AQ48" s="37" t="inlineStr">
        <is>
          <t>해당 없음 (매수자가 개인. 그룹 상장 지배회사 ㈜카카오는 이 거래의 당사자가 아님)</t>
        </is>
      </c>
      <c r="AR48" s="37"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S48" s="37" t="inlineStr">
        <is>
          <t>해당 없음</t>
        </is>
      </c>
      <c r="AT48" s="37"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U48" s="37" t="inlineStr">
        <is>
          <t>2017-09-07 (DART, ㈜슈퍼노바일레븐 '최대주주 등의 주식보유 변동' 공시). 사전 보도는 확인되지 않음</t>
        </is>
      </c>
      <c r="AV48" s="37"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W48" s="37" t="inlineStr">
        <is>
          <t>2017-10-31: 카카오게임즈가 나머지 지분 28.62%를 포괄적 주식교환으로 인수하기로 결정(K017),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X48" s="37"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Y48" s="37" t="inlineStr">
        <is>
          <t>수집·검토 기록에 인수 뒤 손상이 적혀 있음</t>
        </is>
      </c>
      <c r="AZ48" s="37" t="inlineStr">
        <is>
          <t>2015: 미확인; 2016: 1,723,738천원(약 17.2억원)</t>
        </is>
      </c>
      <c r="BA48" s="37" t="inlineStr">
        <is>
          <t>2017: 1,651,413천원(약 16.5억원); 2018: 915,173천원(약 9.2억원, ㈜프렌즈게임즈); 2025: 5,188,715천원(약 51.9억원, ㈜메타보라)</t>
        </is>
      </c>
      <c r="BB48" s="37" t="inlineStr">
        <is>
          <t>미확인 (영업이익 공시 없음. 참고로 당기순손익 2016: -4,618,556천원)</t>
        </is>
      </c>
      <c r="BC48" s="37" t="inlineStr">
        <is>
          <t>미확인 (영업이익 공시 없음. 참고로 당기순손익 2017: -3,357,802천원; 2018: -5,919,181천원; 2025: -10,327,210천원)</t>
        </is>
      </c>
      <c r="BD48" s="37"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E48" s="37" t="inlineStr">
        <is>
          <t>해당 없음 (그룹 법인이 당사자가 아닌 개인 간 소액 지분 이전이어서 IR·어닝콜에서 다룰 대상이 아님; 카카오 IR은 검색하지 않음)</t>
        </is>
      </c>
      <c r="BF48" s="36" t="inlineStr">
        <is>
          <t>완료</t>
        </is>
      </c>
      <c r="BG48" s="36" t="inlineStr">
        <is>
          <t>2026-10-31</t>
        </is>
      </c>
    </row>
    <row r="49" ht="72" customHeight="1">
      <c r="A49" s="36" t="inlineStr">
        <is>
          <t>K016</t>
        </is>
      </c>
      <c r="B49" s="36" t="inlineStr">
        <is>
          <t>Kakao</t>
        </is>
      </c>
      <c r="C49" s="36" t="inlineStr">
        <is>
          <t>2017-09-26</t>
        </is>
      </c>
      <c r="D49" s="37" t="inlineStr">
        <is>
          <t>Kakao VX Inc.</t>
        </is>
      </c>
      <c r="E49" s="36" t="n">
        <v>118</v>
      </c>
      <c r="F49" s="36" t="inlineStr">
        <is>
          <t>False</t>
        </is>
      </c>
      <c r="G49" s="36" t="n"/>
      <c r="H49" s="36" t="inlineStr">
        <is>
          <t>MA①</t>
        </is>
      </c>
      <c r="I49" s="36" t="inlineStr">
        <is>
          <t>MA①</t>
        </is>
      </c>
      <c r="J49" s="36" t="inlineStr">
        <is>
          <t>같음</t>
        </is>
      </c>
      <c r="K49" s="36" t="inlineStr">
        <is>
          <t>있음</t>
        </is>
      </c>
      <c r="L49" s="36" t="inlineStr">
        <is>
          <t>기타</t>
        </is>
      </c>
      <c r="M49" s="36" t="inlineStr">
        <is>
          <t>편입 후</t>
        </is>
      </c>
      <c r="N49" s="37" t="inlineStr">
        <is>
          <t>Gaming &amp; Sport</t>
        </is>
      </c>
      <c r="O49" s="37" t="inlineStr">
        <is>
          <t>Sports / Leisure</t>
        </is>
      </c>
      <c r="P49" s="36" t="inlineStr">
        <is>
          <t>Closed</t>
        </is>
      </c>
      <c r="Q49" s="38" t="n">
        <v>5.49</v>
      </c>
      <c r="R49" s="37" t="inlineStr">
        <is>
          <t>Kakao Games Corp. (KOSDAQ:A293490)</t>
        </is>
      </c>
      <c r="S49" s="37" t="inlineStr">
        <is>
          <t>-</t>
        </is>
      </c>
      <c r="T49" s="37"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U49" s="37" t="inlineStr">
        <is>
          <t>MA-1 그룹이 매수자</t>
        </is>
      </c>
      <c r="V49" s="37" t="inlineStr">
        <is>
          <t>지분율 미기재(대개 100%·사업양수)</t>
        </is>
      </c>
      <c r="W49" s="37" t="inlineStr">
        <is>
          <t>MA① 경영권 인수</t>
        </is>
      </c>
      <c r="X49" s="37" t="n"/>
      <c r="Y49" s="36" t="inlineStr">
        <is>
          <t>True</t>
        </is>
      </c>
      <c r="Z49" s="37" t="inlineStr">
        <is>
          <t>MA① 경영권 인수</t>
        </is>
      </c>
      <c r="AA49" s="37" t="inlineStr">
        <is>
          <t>편입 후 (매수자 ㈜카카오게임즈는 거래 당시 ㈜카카오의 연결 종속회사. 카카오가 2017-08-17 '종속회사인 (주)카카오게임즈'로 공시(20170817800005), 카카오게임즈 공시도 기업집단 '카카오' 소속으로 제출)</t>
        </is>
      </c>
      <c r="AB49" s="37" t="inlineStr">
        <is>
          <t>완료 (2017-11-28: 포괄적 주식교환일, 카카오게임즈 신주 5,042주 발행, 마음골프 100% 취득)</t>
        </is>
      </c>
      <c r="AC49" s="37"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D49" s="37"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E49" s="37" t="inlineStr">
        <is>
          <t>2017-09-25</t>
        </is>
      </c>
      <c r="AF49" s="37"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G49" s="37"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K014(카카오 게임사업부문 현물출자, 2017-11-01 완료, 같은 발행가 7,363,770원)와 같은 인수 주체의 연속 거래이고, K043·K044·K048(가승개발)은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H49" s="37" t="inlineStr">
        <is>
          <t>㈜카카오게임즈(㈜카카오의 연결 종속회사, 당시 비상장)</t>
        </is>
      </c>
      <c r="AI49" s="37"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J49" s="37" t="inlineStr">
        <is>
          <t>게임 퍼블리싱(PC온라인·모바일). 2016 연결 영업수익 1,012.8억원·영업이익 101.2억원(카카오게임즈 2017 연결감사보고서 비교재무). 공시상 주요사업 '소프트웨어 개발, 공급 및 판매업'</t>
        </is>
      </c>
      <c r="AK49" s="37" t="inlineStr">
        <is>
          <t>비핵심</t>
        </is>
      </c>
      <c r="AL49" s="37" t="inlineStr">
        <is>
          <t>대상 마음골프의 주요사업은 '골프, 가상스포츠 및 동작인식 관련 서비스업'(공시)이고 2016 매출 179.7억원 중 제품매출이 149.5억원이다. 게임 퍼블리셔인 카카오게임즈가 하지 않던 스크린골프·가상스포츠로 들어간 거래이며, 공시 목적도 'VR·AR 사업 영역 진출'이다. 그룹 정점 ㈜카카오 기준(광고·콘텐츠·기타 플랫폼)으로도 골프 시뮬레이터 사업은 없던 영역이라 비핵심이다.</t>
        </is>
      </c>
      <c r="AM49" s="37" t="inlineStr">
        <is>
          <t>131,110,698,771원 (카카오게임즈 2016-12-31 연결 자산총계, 직전 회계연도말. 2017-08-17 카카오 타법인주식취득결정 공시의 발행회사 요약재무. K014 현물출자(2017-11-01 완료) 반영 전)</t>
        </is>
      </c>
      <c r="AN49" s="37" t="inlineStr">
        <is>
          <t>5,484,117,180,416원 (㈜카카오 2016-12-31 연결 자산총액; 카카오 2017-08-17 타법인주식및출자증권취득결정 공시)</t>
        </is>
      </c>
      <c r="AO49" s="37" t="inlineStr">
        <is>
          <t>계산: 37,133,325,000 / 131,110,698,771(카카오게임즈 2016말 연결 자산총계) = 28.32. 카카오 기준 계산: 37,133,325,000 / 5,484,117,180,416 = 0.68 (공정거래법 공시라 비율 기재 없음)</t>
        </is>
      </c>
      <c r="AP49" s="37" t="inlineStr">
        <is>
          <t>계산: 37,133,325,000 / 68,015,485,517(카카오게임즈 2016말 연결 자본총계) = 54.60. 카카오 기준 계산: 37,133,325,000 / 3,702,943,850,948 = 1.00</t>
        </is>
      </c>
      <c r="AQ49" s="37"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R49" s="37" t="inlineStr">
        <is>
          <t>총자산·자본은 2016-12-31 연결 기준(카카오 2017-08-17 공시). 거래 금액은 계약 평가액 37,133,325,000원 기준. 인수 주체 비상장이라 상장 지배회사 카카오 시가총액 사용, 2017-09-25 종가 기준 계산.</t>
        </is>
      </c>
      <c r="AS49" s="37" t="inlineStr">
        <is>
          <t>KRX:035720</t>
        </is>
      </c>
      <c r="AT49" s="37" t="inlineStr">
        <is>
          <t>인수 주체 ㈜카카오게임즈는 당시 비상장(2020-09-10 코스닥 상장, KOSDAQ:293490)이라 상장 지배회사 ㈜카카오 종목. 대상 마음골프는 비상장으로 종목 없음.</t>
        </is>
      </c>
      <c r="AU49" s="37" t="inlineStr">
        <is>
          <t>2017-09-26: 카카오게임즈 공정거래법 공시(주식교환ㆍ이전 결정, 유상증자 결정)와 같은 날 보도('지분 스왑 방식으로 100% 자회사 편입', 사명 카카오VX 전환 계획). 공식 발표 전 인수설 보도는 확인 안 됨</t>
        </is>
      </c>
      <c r="AV49" s="37"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W49" s="37"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인수(K043·K048);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X49" s="37"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Y49" s="37" t="inlineStr">
        <is>
          <t>수집·검토 기록에 인수 뒤 손상이 적혀 있음</t>
        </is>
      </c>
      <c r="AZ49" s="37" t="inlineStr">
        <is>
          <t>2015: 144.4억원; 2016: 179.7억원</t>
        </is>
      </c>
      <c r="BA49" s="37" t="inlineStr">
        <is>
          <t>2018: 300.1억원; 2019: 433.0억원; 2024: 1,116.0억원(2025 감사보고서 비교표, 중단영업 분리 재작성); 2025: 999.0억원</t>
        </is>
      </c>
      <c r="BB49" s="37" t="inlineStr">
        <is>
          <t>2015: -55.3억원; 2016: -21.0억원</t>
        </is>
      </c>
      <c r="BC49" s="37" t="inlineStr">
        <is>
          <t>2018: -43.7억원; 2019: -29.8억원; 2024: -148.9억원(재작성); 2025: -33.3억원</t>
        </is>
      </c>
      <c r="BD49" s="37"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E49" s="37"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F49" s="36" t="inlineStr">
        <is>
          <t>완료</t>
        </is>
      </c>
      <c r="BG49" s="36" t="inlineStr">
        <is>
          <t>2026-10-26</t>
        </is>
      </c>
    </row>
    <row r="50" ht="72" customHeight="1">
      <c r="A50" s="36" t="inlineStr">
        <is>
          <t>K017</t>
        </is>
      </c>
      <c r="B50" s="36" t="inlineStr">
        <is>
          <t>Kakao</t>
        </is>
      </c>
      <c r="C50" s="36" t="inlineStr">
        <is>
          <t>2017-11-06</t>
        </is>
      </c>
      <c r="D50" s="37" t="inlineStr">
        <is>
          <t>Metabora</t>
        </is>
      </c>
      <c r="E50" s="36" t="n">
        <v>124</v>
      </c>
      <c r="F50" s="36" t="inlineStr">
        <is>
          <t>False</t>
        </is>
      </c>
      <c r="G50" s="36" t="n"/>
      <c r="H50" s="36" t="inlineStr">
        <is>
          <t>MA②</t>
        </is>
      </c>
      <c r="I50" s="36" t="inlineStr">
        <is>
          <t>MA②</t>
        </is>
      </c>
      <c r="J50" s="36" t="inlineStr">
        <is>
          <t>같음</t>
        </is>
      </c>
      <c r="K50" s="36" t="inlineStr">
        <is>
          <t>있음</t>
        </is>
      </c>
      <c r="L50" s="36" t="inlineStr">
        <is>
          <t>일치</t>
        </is>
      </c>
      <c r="M50" s="36" t="inlineStr">
        <is>
          <t>편입 후</t>
        </is>
      </c>
      <c r="N50" s="37" t="inlineStr">
        <is>
          <t>Technology &amp; Infrastructure</t>
        </is>
      </c>
      <c r="O50" s="37" t="inlineStr">
        <is>
          <t>Blockchain / Web3</t>
        </is>
      </c>
      <c r="P50" s="36" t="inlineStr">
        <is>
          <t>Closed</t>
        </is>
      </c>
      <c r="Q50" s="38" t="n">
        <v>4.94</v>
      </c>
      <c r="R50" s="37" t="inlineStr">
        <is>
          <t>Kakao Games Corp. (KOSDAQ:A293490)</t>
        </is>
      </c>
      <c r="S50" s="37" t="inlineStr">
        <is>
          <t>-</t>
        </is>
      </c>
      <c r="T50" s="37"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U50" s="37" t="inlineStr">
        <is>
          <t>MA-1 그룹이 매수자</t>
        </is>
      </c>
      <c r="V50" s="37" t="inlineStr">
        <is>
          <t>기존 자회사 잔여지분</t>
        </is>
      </c>
      <c r="W50" s="37" t="inlineStr">
        <is>
          <t>MA② 기존 지분 확대</t>
        </is>
      </c>
      <c r="X50" s="37" t="n"/>
      <c r="Y50" s="36" t="inlineStr">
        <is>
          <t>False</t>
        </is>
      </c>
      <c r="Z50" s="37" t="inlineStr">
        <is>
          <t>MA② 기존 지분 확대</t>
        </is>
      </c>
      <c r="AA50" s="37" t="inlineStr">
        <is>
          <t>편입 후 (매수자 ㈜카카오게임즈는 거래 당시 ㈜카카오의 연결 종속회사이며 공시상 기업집단 '카카오' 소속. 대상 ㈜슈퍼노바일레븐도 2016년 다음게임 합병으로 이미 카카오게임즈의 종속기업이었다)</t>
        </is>
      </c>
      <c r="AB50" s="37" t="inlineStr">
        <is>
          <t>완료 (2017-12-22, 포괄적 주식교환일)</t>
        </is>
      </c>
      <c r="AC50" s="37" t="inlineStr">
        <is>
          <t>5,500,425,439원 (주식교환 대가로 카카오게임즈 보통주 746주를 제3자배정으로 발행, 1주당 7,363,770원; 유상증자결정 공시의 '타법인증권 취득자금')</t>
        </is>
      </c>
      <c r="AD50" s="37" t="inlineStr">
        <is>
          <t>원자료와 일치 (추정: 약 USD 4.9 million, 2017-11 초 환율 약 1,115원/달러 적용)</t>
        </is>
      </c>
      <c r="AE50" s="37" t="inlineStr">
        <is>
          <t>2017-11-06</t>
        </is>
      </c>
      <c r="AF50" s="37"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G50" s="37" t="inlineStr">
        <is>
          <t>대상회사 Metabora의 전신은 ㈜슈퍼노바일레븐(2015-04 설립, 모바일게임 개발)이다. 같은 묶음의 K015(2017-09 개인 간 소액 지분 이전)는 이 회사 소액주주 사이의 거래이고, K023·K024(2018-04 프렌즈게임즈가 카카오게임즈로부터 엔글·손노리 지분 취득)와 K029(2018-10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H50" s="37" t="inlineStr">
        <is>
          <t>㈜카카오게임즈(㈜카카오 자회사, 2017년 당시 비상장; 2020-09 코스닥 상장)</t>
        </is>
      </c>
      <c r="AI50" s="37" t="inlineStr">
        <is>
          <t>"주식교환을 통한 경영 효율성 증대 및 시너지 효과 극대화" (주식교환ㆍ이전결정 공시, 2017-11-06)</t>
        </is>
      </c>
      <c r="AJ50" s="37"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K50" s="37" t="inlineStr">
        <is>
          <t>핵심</t>
        </is>
      </c>
      <c r="AL50" s="37" t="inlineStr">
        <is>
          <t>대상회사는 모바일게임 개발사로, 퍼블리셔인 카카오게임즈의 개발→퍼블리싱 가치사슬 안에 있고 이미 종속기업이었다. 개발 자회사를 100% 보유로 바꾼 거래이므로 카카오게임즈 기준으로 핵심이다. 그룹 정점 ㈜카카오 기준으로는 게임이 콘텐츠 부문의 한 축이므로 인접이다.</t>
        </is>
      </c>
      <c r="AM50" s="37" t="inlineStr">
        <is>
          <t>131,110,698,771원 (㈜카카오게임즈 연결, 2016-12-31; 2016 연결감사보고서). 같은 시점 자본총계 68,015,485,517원</t>
        </is>
      </c>
      <c r="AN50" s="37" t="inlineStr">
        <is>
          <t>5,484,117,180,416원 (㈜카카오 연결, 2016-12-31; 카카오 2016 사업보고서)</t>
        </is>
      </c>
      <c r="AO50" s="37" t="inlineStr">
        <is>
          <t>계산: 4.20 (5,500,425,439원 / 카카오게임즈 연결 총자산 131,110,698,771원, 2016-12-31)</t>
        </is>
      </c>
      <c r="AP50" s="37" t="inlineStr">
        <is>
          <t>계산: 8.09 (5,500,425,439원 / 카카오게임즈 연결 자본총계 68,015,485,517원, 2016-12-31)</t>
        </is>
      </c>
      <c r="AQ50" s="37"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R50" s="37"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값이다(K018 기록과 같은 값).</t>
        </is>
      </c>
      <c r="AS50" s="37" t="inlineStr">
        <is>
          <t>KRX:035720</t>
        </is>
      </c>
      <c r="AT50" s="37"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U50" s="37" t="inlineStr">
        <is>
          <t>2017-11-06 DART 공정거래법 공시(카카오게임즈 주식교환ㆍ이전결정·유상증자결정, 슈퍼노바일레븐 주식교환ㆍ이전결정). 이사회 결의는 2017-10-31이다. 공시 전 보도는 찾지 못했다.</t>
        </is>
      </c>
      <c r="AV50" s="37"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W50" s="37"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취득(K023·K024); 2018-05: 프렌즈게임즈 RCPS 외부 발행 시작(이후 2019-08, 2020-07, 2021-04 추가 발행); 2018-10: 손노리 추가 취득(K029);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X50" s="37"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Y50" s="37" t="inlineStr">
        <is>
          <t>수집·검토 기록에 인수 뒤 손상이 적혀 있음</t>
        </is>
      </c>
      <c r="AZ50" s="37" t="inlineStr">
        <is>
          <t>2015: 미확인; 2016: 1,723,199천원 (연결 편입 이후분만, 연간 실적 아님); (참고) 2017: 1,651,413천원</t>
        </is>
      </c>
      <c r="BA50" s="37" t="inlineStr">
        <is>
          <t>2018: 915,173천원; 2019: 7,260,851천원; 2024: 4,565,600천원</t>
        </is>
      </c>
      <c r="BB50" s="37" t="inlineStr">
        <is>
          <t>미확인 (영업이익은 공시되지 않음. 당기순손익 참고: 2016: -3,100,933천원(연결 편입 이후분); 2017: -3,357,802천원)</t>
        </is>
      </c>
      <c r="BC50" s="37" t="inlineStr">
        <is>
          <t>미확인 (영업이익은 공시되지 않음. 당기순손익 참고: 2018: -5,881,744천원; 2019: -2,504,243천원; 2024: -5,223,059천원)</t>
        </is>
      </c>
      <c r="BD50" s="37"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E50" s="37"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F50" s="36" t="inlineStr">
        <is>
          <t>부분</t>
        </is>
      </c>
      <c r="BG50" s="36" t="inlineStr">
        <is>
          <t>2026-10-31</t>
        </is>
      </c>
    </row>
    <row r="51" ht="72" customHeight="1">
      <c r="A51" s="36" t="inlineStr">
        <is>
          <t>K018</t>
        </is>
      </c>
      <c r="B51" s="36" t="inlineStr">
        <is>
          <t>Kakao</t>
        </is>
      </c>
      <c r="C51" s="36" t="inlineStr">
        <is>
          <t>2017-11-13</t>
        </is>
      </c>
      <c r="D51" s="37" t="inlineStr">
        <is>
          <t>Valuepotion Co., Ltd.</t>
        </is>
      </c>
      <c r="E51" s="36" t="n">
        <v>131</v>
      </c>
      <c r="F51" s="36" t="inlineStr">
        <is>
          <t>False</t>
        </is>
      </c>
      <c r="G51" s="36" t="n"/>
      <c r="H51" s="36" t="inlineStr">
        <is>
          <t>MA④</t>
        </is>
      </c>
      <c r="I51" s="36" t="inlineStr">
        <is>
          <t>MA④</t>
        </is>
      </c>
      <c r="J51" s="36" t="inlineStr">
        <is>
          <t>같음</t>
        </is>
      </c>
      <c r="K51" s="36" t="inlineStr">
        <is>
          <t>해당 없음</t>
        </is>
      </c>
      <c r="L51" s="36" t="inlineStr">
        <is>
          <t>일치</t>
        </is>
      </c>
      <c r="M51" s="36" t="inlineStr">
        <is>
          <t>편입 후</t>
        </is>
      </c>
      <c r="N51" s="37" t="inlineStr">
        <is>
          <t>Commerce &amp; Marketing</t>
        </is>
      </c>
      <c r="O51" s="37" t="inlineStr">
        <is>
          <t>Brand / Advertising / 
Marketing / IP Merchandising</t>
        </is>
      </c>
      <c r="P51" s="36" t="inlineStr">
        <is>
          <t>Closed</t>
        </is>
      </c>
      <c r="Q51" s="38" t="n">
        <v>4.02</v>
      </c>
      <c r="R51" s="37" t="inlineStr">
        <is>
          <t>Kakao Page Corp.</t>
        </is>
      </c>
      <c r="S51" s="37" t="inlineStr">
        <is>
          <t>Kakao Investment Co.,Ltd</t>
        </is>
      </c>
      <c r="T51" s="37"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U51" s="37" t="inlineStr">
        <is>
          <t>MA-2 그룹 내부 재편</t>
        </is>
      </c>
      <c r="V51" s="37" t="n"/>
      <c r="W51" s="37" t="inlineStr">
        <is>
          <t>MA④ 그룹 내부 재편</t>
        </is>
      </c>
      <c r="X51" s="37" t="n"/>
      <c r="Y51" s="36" t="inlineStr">
        <is>
          <t>False</t>
        </is>
      </c>
      <c r="Z51" s="37" t="inlineStr">
        <is>
          <t>MA④ 그룹 내부 재편</t>
        </is>
      </c>
      <c r="AA51" s="37"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AB51" s="37" t="inlineStr">
        <is>
          <t>완료 (2017-11-20 주식 이전·잔금일; 양도 계약 2017-11-07)</t>
        </is>
      </c>
      <c r="AC51" s="37"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D51" s="37" t="inlineStr">
        <is>
          <t>원자료와 일치 (원자료 4.02 = 4,499,996,496원 ÷ 약 1,119원/달러; Yahoo Finance USD/KRW 2017-11-13 1,118.31원 적용 시 4.024)</t>
        </is>
      </c>
      <c r="AE51" s="37" t="inlineStr">
        <is>
          <t>2017-11-13</t>
        </is>
      </c>
      <c r="AF51" s="37"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G51" s="37" t="inlineStr">
        <is>
          <t>같은 대상회사의 앞 단계: K011(2016-08,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H51" s="37" t="inlineStr">
        <is>
          <t>㈜포도트리 (카카오 자회사, 비상장; 카카오 56.99%·2017년말; 2018-08 ㈜카카오페이지, 2021-03 ㈜카카오엔터테인먼트로 사명 변경)</t>
        </is>
      </c>
      <c r="AI51" s="37"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J51" s="37"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K51" s="37" t="inlineStr">
        <is>
          <t>인접</t>
        </is>
      </c>
      <c r="AL51" s="37" t="inlineStr">
        <is>
          <t>밸류포션은 모바일 이용자 행태 분석·광고·마케팅 플랫폼으로 포도트리의 주력(유료 콘텐츠 플랫폼)과 다르지만, 포도트리가 이미 밸류포션과 함께 카카오페이지 이용자 대상 보상형 광고 플랫폼 '캐시프렌즈'를 운영하고 있었고(더벨) 같은 이용자·광고주를 상대하는 가치사슬 영역 → 인접. 그룹 정점 카카오 기준으로는 광고 플랫폼(2016년 매출 36.5%)과 같은 영역이라 핵심에 가까움.</t>
        </is>
      </c>
      <c r="AM51" s="37" t="inlineStr">
        <is>
          <t>160,410,101,417원 (포도트리 연결, 2016-12-31; 카카오페이지 2017 연결감사보고서 비교 수치 — 합병 공시(20171213000198)의 '최근 사업연도 자산총계 160,410백만원(2016년 기말)'과 일치)</t>
        </is>
      </c>
      <c r="AN51" s="37" t="inlineStr">
        <is>
          <t>5,484,117,180,416원 (㈜카카오 연결, 2016-12-31; 2016 사업보고서 요약연결재무정보)</t>
        </is>
      </c>
      <c r="AO51" s="37" t="inlineStr">
        <is>
          <t>계산: 2.81 (4,499,996,496원 / 포도트리 2016-12-31 총자산 160,410,101,417원); 참고: 카카오 연결 총자산 대비 0.082, 외부 유출분 2,143,627,224원 기준 포도트리 총자산 대비 1.34</t>
        </is>
      </c>
      <c r="AP51" s="37" t="inlineStr">
        <is>
          <t>계산: 2.97 (4,499,996,496원 / 포도트리 2016-12-31 자본총계 151,744,267,361원); 참고: 카카오 연결 자본총계 3,702,943,850,948원 대비 0.12</t>
        </is>
      </c>
      <c r="AQ51" s="37"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R51" s="37"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S51" s="37" t="inlineStr">
        <is>
          <t>KRX:035720</t>
        </is>
      </c>
      <c r="AT51" s="37"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U51" s="37"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V51" s="37"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매입(K011);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W51" s="37"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현물출자(K025);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X51" s="37"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Y51" s="37" t="inlineStr">
        <is>
          <t>동일지배 합병·그룹 내 이전으로 새 영업권·투자주식 평가가 생기지 않음</t>
        </is>
      </c>
      <c r="AZ51" s="37" t="inlineStr">
        <is>
          <t>2015: 219백만원 (2015-05-07~12-31, 개별); 2016: 1,341,131천원 (개별)</t>
        </is>
      </c>
      <c r="BA51" s="37"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BB51" s="37" t="inlineStr">
        <is>
          <t>2015: -424백만원 (개별, 영업손실); 2016: 미확인 (공시된 것은 순손실 864,209천원)</t>
        </is>
      </c>
      <c r="BC51" s="37" t="inlineStr">
        <is>
          <t>2017: 미확인 (공시된 것은 순손실 963,523천원); 2018 이후: 해당 없음 (합병 소멸, 광고 사업 영업이익은 미공시)</t>
        </is>
      </c>
      <c r="BD51" s="37"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E51" s="37"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F51" s="36" t="inlineStr">
        <is>
          <t>부분</t>
        </is>
      </c>
      <c r="BG51" s="36" t="inlineStr">
        <is>
          <t>2026-10-26</t>
        </is>
      </c>
    </row>
    <row r="52" ht="72" customHeight="1">
      <c r="A52" s="36" t="inlineStr">
        <is>
          <t>K019</t>
        </is>
      </c>
      <c r="B52" s="36" t="inlineStr">
        <is>
          <t>Kakao</t>
        </is>
      </c>
      <c r="C52" s="36" t="inlineStr">
        <is>
          <t>2018-02-08</t>
        </is>
      </c>
      <c r="D52" s="37" t="inlineStr">
        <is>
          <t>Fave Entertainment Co., Ltd.</t>
        </is>
      </c>
      <c r="E52" s="36" t="n">
        <v>170</v>
      </c>
      <c r="F52" s="36" t="inlineStr">
        <is>
          <t>False</t>
        </is>
      </c>
      <c r="G52" s="36" t="n"/>
      <c r="H52" s="36" t="inlineStr">
        <is>
          <t>MA②</t>
        </is>
      </c>
      <c r="I52" s="36" t="inlineStr">
        <is>
          <t>MA②</t>
        </is>
      </c>
      <c r="J52" s="36" t="inlineStr">
        <is>
          <t>같음</t>
        </is>
      </c>
      <c r="K52" s="36" t="inlineStr">
        <is>
          <t>해당 없음</t>
        </is>
      </c>
      <c r="L52" s="36" t="inlineStr">
        <is>
          <t>일치</t>
        </is>
      </c>
      <c r="M52" s="36" t="inlineStr">
        <is>
          <t>편입 후</t>
        </is>
      </c>
      <c r="N52" s="37" t="inlineStr">
        <is>
          <t>Music &amp; Fan Entertainment</t>
        </is>
      </c>
      <c r="O52" s="37" t="inlineStr">
        <is>
          <t>Music / Artist Management</t>
        </is>
      </c>
      <c r="P52" s="36" t="inlineStr">
        <is>
          <t>Closed</t>
        </is>
      </c>
      <c r="Q52" s="38" t="n">
        <v>0.341</v>
      </c>
      <c r="R52" s="37" t="inlineStr">
        <is>
          <t>Kakao M Corp.</t>
        </is>
      </c>
      <c r="S52" s="37" t="inlineStr">
        <is>
          <t>-</t>
        </is>
      </c>
      <c r="T52" s="37" t="inlineStr">
        <is>
          <t>Kakao M Corp. acquired remaining 20% stake in Fave Entertainment Co., Ltd. from Danny Hyunjin Jang for approximately KRW 370 million on February 8, 2018. Under the terms of the transaction, Kakao M Corp. acquired 8,000 shares at KRW 46,663 per share.</t>
        </is>
      </c>
      <c r="U52" s="37" t="inlineStr">
        <is>
          <t>MA-1 그룹이 매수자</t>
        </is>
      </c>
      <c r="V52" s="37" t="inlineStr">
        <is>
          <t>기존 자회사 잔여지분</t>
        </is>
      </c>
      <c r="W52" s="37" t="inlineStr">
        <is>
          <t>MA② 기존 지분 확대</t>
        </is>
      </c>
      <c r="X52" s="37" t="n"/>
      <c r="Y52" s="36" t="inlineStr">
        <is>
          <t>False</t>
        </is>
      </c>
      <c r="Z52" s="37" t="inlineStr">
        <is>
          <t>MA② 기존 지분 확대</t>
        </is>
      </c>
      <c r="AA52" s="37" t="inlineStr">
        <is>
          <t>편입 후 (매수자 ㈜카카오엠은 ㈜카카오 100% 자회사; 페이브엔터테인먼트는 2016-05 로엔 80% 출자로 설립되어 카카오 계열 편입, 로엔은 2016-03-16 카카오 인수 완료)</t>
        </is>
      </c>
      <c r="AB52" s="37" t="inlineStr">
        <is>
          <t>완료 (추정: 2019-02-08. 공시상 변동일은 2018-02-08로 적혀 있으나 오기로 판단, notes 참조)</t>
        </is>
      </c>
      <c r="AC52" s="37" t="inlineStr">
        <is>
          <t>373,304,000원 (보통주 8,000주 × 46,663원, 지분 20%)</t>
        </is>
      </c>
      <c r="AD52" s="37" t="inlineStr">
        <is>
          <t>원자료와 일치 (2018-02 환율 약 1,080~1,090원/달러 기준 0.34; 실제 거래일로 판단한 2019-02 환율 약 1,120원/달러로 환산해도 약 0.33, ±10% 이내)</t>
        </is>
      </c>
      <c r="AE52" s="37" t="inlineStr">
        <is>
          <t>2019-02-13</t>
        </is>
      </c>
      <c r="AF52" s="37"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G52" s="37"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K008·K026(플레이엠)과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H52" s="37" t="inlineStr">
        <is>
          <t>㈜카카오엠(2018-11-01 신설된 카카오의 100% 자회사, 비상장; 구 이엔컴퍼니㈜)</t>
        </is>
      </c>
      <c r="AI52" s="37" t="inlineStr">
        <is>
          <t>미확인 (주식 매입 자체의 목적 문구는 공시 없음) / 동시 공시된 페이브 흡수합병 목적: "경영효율성 제고를 통한 기업가치 증대" (공정거래법 회사합병결정 공시)</t>
        </is>
      </c>
      <c r="AJ52" s="37" t="inlineStr">
        <is>
          <t>음악·영상 콘텐츠 제작·유통과 아티스트 매니지먼트(카카오엠 2018.1Q 분기보고서: 페이브·크래커·스타쉽·플랜에이·문화인 5개 독립 레이블 운영)</t>
        </is>
      </c>
      <c r="AK52" s="37" t="inlineStr">
        <is>
          <t>핵심</t>
        </is>
      </c>
      <c r="AL52" s="37" t="inlineStr">
        <is>
          <t>페이브는 방송연예인 매니지먼트 레이블로 카카오엠의 매니지먼트 사업과 같은 영역. 그룹 정점 ㈜카카오(플랫폼) 기준으로는 플랫폼에 공급되는 콘텐츠·IP 영역이라 '인접'.</t>
        </is>
      </c>
      <c r="AM52" s="37" t="inlineStr">
        <is>
          <t>590,964,100천원 (㈜카카오엠 연결, 2018-12-31; 카카오 2018 사업보고서 종속기업 요약재무)</t>
        </is>
      </c>
      <c r="AN52" s="37" t="inlineStr">
        <is>
          <t>7,959,542,105,267원 (㈜카카오 연결, 2018-12-31)</t>
        </is>
      </c>
      <c r="AO52" s="37" t="inlineStr">
        <is>
          <t>계산: 0.06 (373,304,000원 / 카카오엠 총자산 590,964,100천원); 카카오 연결 기준 0.005</t>
        </is>
      </c>
      <c r="AP52" s="37" t="inlineStr">
        <is>
          <t>계산: 0.09 (373,304,000원 / 카카오엠 자본 429,966,708천원); 카카오 연결 자본 5,627,157,564,368원 기준 0.007</t>
        </is>
      </c>
      <c r="AQ52" s="37" t="inlineStr">
        <is>
          <t>계산: 약 8조 2,554억원 (㈜카카오 2019-02-07 종가 99,000원 × 발행주식 83,387,773주. 종가는 Yahoo 조정값 19,800원에 2021년 5:1 분할을 되돌려 ×5)</t>
        </is>
      </c>
      <c r="AR52" s="37"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S52" s="37" t="inlineStr">
        <is>
          <t>KRX:035720</t>
        </is>
      </c>
      <c r="AT52" s="37"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U52" s="37" t="inlineStr">
        <is>
          <t>2019-02-13 DART 공정거래법 공시(페이브 '최대주주등의주식보유변동' 및 '회사합병결정'). 사전 보도 확인 안 됨.</t>
        </is>
      </c>
      <c r="AV52" s="37"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W52" s="37"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X52" s="37" t="inlineStr">
        <is>
          <t>확인 안 됨 (페이브 투자주식·영업권 손상 기재 없음: 카카오엠 2017 사업보고서·2018.1Q 분기보고서, 카카오 2018 사업보고서까지 확인. 종속회사 지분 추가취득이라 영업권 발생 없음)</t>
        </is>
      </c>
      <c r="AY52" s="37" t="inlineStr">
        <is>
          <t>이미 지배하던 회사의 잔여지분 추가 취득이라 새 영업권이 생기지 않음, 직후 간이합병</t>
        </is>
      </c>
      <c r="AZ52" s="37" t="inlineStr">
        <is>
          <t>2017: 3,839,066천원; 2018: 85,579천원 (카카오 2018 사업보고서 요약재무, 부분 기간 수치로 판단: 카카오엠 2018.1Q 분기보고서에서 2018-01~03 3개월 매출만 596,738천원) (참고 2016 설립연도: 1,239,842천원)</t>
        </is>
      </c>
      <c r="BA52" s="37" t="inlineStr">
        <is>
          <t>페이브 소멸로 존속법인 플랜에이엔터테인먼트(현 아이에스티엔터테인먼트) 별도 영업수익: 2019: 11,683,172,002원; 2020: 16,124,173,262원; 2025(최근): 매출액 3,946,491,923원 (2024: 26,264,809,529원; 2023: 40,317,629,075원)</t>
        </is>
      </c>
      <c r="BB52" s="37" t="inlineStr">
        <is>
          <t>미확인 (당기순이익으로 대신: 2017: 512,921천원; 2018: (386,370)천원; 2016: (2,489)천원)</t>
        </is>
      </c>
      <c r="BC52" s="37" t="inlineStr">
        <is>
          <t>존속법인 별도 영업이익: 2019: 409,785,075원; 2020: (1,402,950,418)원; 2025: (3,389,411,069)원 (2024: (4,650,826,658)원; 2023: (1,119,548,474)원)</t>
        </is>
      </c>
      <c r="BD52" s="37"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E52" s="37" t="inlineStr">
        <is>
          <t>미확인 (거래 규모 3.7억원으로 카카오 IR 자료·실적발표에서 언급을 찾지 않음)</t>
        </is>
      </c>
      <c r="BF52" s="36" t="inlineStr">
        <is>
          <t>부분</t>
        </is>
      </c>
      <c r="BG52" s="36" t="inlineStr">
        <is>
          <t>2026-10-31</t>
        </is>
      </c>
    </row>
    <row r="53" ht="72" customHeight="1">
      <c r="A53" s="36" t="inlineStr">
        <is>
          <t>K020</t>
        </is>
      </c>
      <c r="B53" s="36" t="inlineStr">
        <is>
          <t>Kakao</t>
        </is>
      </c>
      <c r="C53" s="36" t="inlineStr">
        <is>
          <t>2018-02-13</t>
        </is>
      </c>
      <c r="D53" s="37" t="inlineStr">
        <is>
          <t>Kakao Mobility Co., Ltd.</t>
        </is>
      </c>
      <c r="E53" s="36" t="n">
        <v>44</v>
      </c>
      <c r="F53" s="36" t="inlineStr">
        <is>
          <t>True</t>
        </is>
      </c>
      <c r="G53" s="36" t="n"/>
      <c r="H53" s="36" t="inlineStr">
        <is>
          <t>MA⑦</t>
        </is>
      </c>
      <c r="I53" s="36" t="inlineStr">
        <is>
          <t>MA⑤</t>
        </is>
      </c>
      <c r="J53" s="36" t="inlineStr">
        <is>
          <t>변경</t>
        </is>
      </c>
      <c r="K53" s="36" t="inlineStr">
        <is>
          <t>해당 없음</t>
        </is>
      </c>
      <c r="L53" s="36" t="inlineStr">
        <is>
          <t>일치</t>
        </is>
      </c>
      <c r="M53" s="36" t="inlineStr">
        <is>
          <t>편입 후</t>
        </is>
      </c>
      <c r="N53" s="37" t="inlineStr">
        <is>
          <t>Mobility &amp; Transportation</t>
        </is>
      </c>
      <c r="O53" s="37" t="inlineStr">
        <is>
          <t>Mobility / Transportation</t>
        </is>
      </c>
      <c r="P53" s="36" t="inlineStr">
        <is>
          <t>Closed</t>
        </is>
      </c>
      <c r="Q53" s="38" t="n">
        <v>46.13</v>
      </c>
      <c r="R53" s="37" t="inlineStr">
        <is>
          <t>-</t>
        </is>
      </c>
      <c r="S53" s="37" t="inlineStr">
        <is>
          <t>Kakao Corp. (KOSE:A035720)</t>
        </is>
      </c>
      <c r="T53" s="37"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U53" s="37" t="inlineStr">
        <is>
          <t>MA-5 매수자 미기재</t>
        </is>
      </c>
      <c r="V53" s="37" t="n"/>
      <c r="W53" s="37" t="inlineStr">
        <is>
          <t>MA⑦ 매수자 미기재</t>
        </is>
      </c>
      <c r="X53" s="37" t="n"/>
      <c r="Y53" s="36" t="inlineStr">
        <is>
          <t>False</t>
        </is>
      </c>
      <c r="Z53" s="37" t="inlineStr">
        <is>
          <t>MA⑤ 그룹의 지분 매각</t>
        </is>
      </c>
      <c r="AA53" s="37" t="inlineStr">
        <is>
          <t>편입 후 (대상회사 카카오모빌리티는 2017-05-08 설립 때부터 카카오 연결 종속회사, 거래 직전 카카오 지분 72.37%. 매도자는 그룹 지배회사 ㈜카카오)</t>
        </is>
      </c>
      <c r="AB53" s="37" t="inlineStr">
        <is>
          <t>완료 (2018-02-13)</t>
        </is>
      </c>
      <c r="AC53" s="37" t="inlineStr">
        <is>
          <t>50,000,000,000원 (카카오 보유 카카오모빌리티 구주 735,000주×68,027원)</t>
        </is>
      </c>
      <c r="AD53" s="37" t="inlineStr">
        <is>
          <t>원자료와 일치 (원자료 46.13; 500억원/1,082.61원(KRW=X 2018-02-13 종가) = 46.2백만 달러)</t>
        </is>
      </c>
      <c r="AE53" s="37" t="inlineStr">
        <is>
          <t>2017-06-30</t>
        </is>
      </c>
      <c r="AF53" s="37" t="inlineStr">
        <is>
          <t>분류 변경: MA⑦ 매수자 미기재 → MA⑤ 그룹의 지분 매각. 이 거래는 2017-06-30 카카오 이사회가 결의한 구주 처분(4,410,000주·3,000억원, K013)의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G53" s="37" t="inlineStr">
        <is>
          <t>같은 묶음 관계: K013과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H53" s="37"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I53" s="37"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J53" s="37" t="inlineStr">
        <is>
          <t>해당 없음 (매수자는 미국 주 연기금 2곳·홍콩 공공기금 1곳으로 보도된 재무적 투자자, 이름 비공개 — KED Global 2018-02-21)</t>
        </is>
      </c>
      <c r="AK53" s="37" t="inlineStr">
        <is>
          <t>해당 없음</t>
        </is>
      </c>
      <c r="AL53" s="37" t="inlineStr">
        <is>
          <t>매수자가 재무적 투자자라 사업 영역 비교가 성립하지 않는다. 그룹 정점(카카오) 기준: 스마트모빌리티는 카카오의 신사업(2017 사업보고서 II. 사업의 내용 '(3) 스마트모빌리티')이고, 이 거래는 그 자회사 지분 3.07%를 추가로 외부에 넘긴 것.</t>
        </is>
      </c>
      <c r="AM53" s="37" t="inlineStr">
        <is>
          <t>해당 없음 (매수자 미공시). 참고: 대상회사 카카오모빌리티 연결 총자산 265,821,005,764원(2017-12-31, 2018 연결감사보고서 비교재무제표)</t>
        </is>
      </c>
      <c r="AN53" s="37" t="inlineStr">
        <is>
          <t>해당 없음 (매수자에 상장 지배회사 없음). 참고: 매도측 그룹 정점 카카오 연결 총자산 6,349,428,454,887원(2017-12-31, 카카오 2017 사업보고서 요약재무정보)</t>
        </is>
      </c>
      <c r="AO53" s="37" t="inlineStr">
        <is>
          <t>해당 없음 (매수자 측 공시 없음). 참고 계산: 매도측 카카오 기준 500억원/연결 총자산 6,349,428,454,887원(2017-12-31) = 0.79</t>
        </is>
      </c>
      <c r="AP53" s="37" t="inlineStr">
        <is>
          <t>해당 없음 (매수자 측 공시 없음). 참고 계산: 500억원/카카오 연결 자본총계 4,507,819,805,367원(2017-12-31) = 1.11. 처분결정 공시의 자기자본대비 8.10은 처분 계약 전체(3,000억원) 기준</t>
        </is>
      </c>
      <c r="AQ53" s="37"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R53" s="37"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S53" s="37" t="inlineStr">
        <is>
          <t>KRX:035720</t>
        </is>
      </c>
      <c r="AT53" s="37"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U53" s="37" t="inlineStr">
        <is>
          <t>2017-06-30: 처분 계약 전체(3,000억원) 공시(K013);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V53" s="37" t="inlineStr">
        <is>
          <t>2017-05-02: 5,000억 투자 유치 보도·카카오 해명공시; 2017-05-08: ㈜케이엠컴패니 설립(카카오 100%); 2017-06-30: TPG와 전략적 파트너십, 구주 4,410,000주·3,000억원 처분과 신주 2,940,000주·2,000억원 결의(K013);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결의(K021)</t>
        </is>
      </c>
      <c r="AW53" s="37" t="inlineStr">
        <is>
          <t>2018-02-13: 잔여 구주 735,000주·500억원 처분 완료(카카오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53" s="37"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53" s="37" t="inlineStr">
        <is>
          <t>그룹의 지분 매각(MA⑤)이라 매수자 쪽 손상을 따지지 않음</t>
        </is>
      </c>
      <c r="AZ53" s="37" t="inlineStr">
        <is>
          <t>2016: 해당 없음(법인 미설립, 카카오 사업부문); 2017(2017-05-08~12-31): 16,709,276,355원</t>
        </is>
      </c>
      <c r="BA53" s="37" t="inlineStr">
        <is>
          <t>2018: 53,634,355,884원; 2019: 104,851,956,418원; 2025: 739,311,256천원 (참고 2020: 정정 전 280,094,642,072원 → 순액법 재작성 194,671,015,551원; 2021: 정정 전 546,463,870,148원 → 재작성 320,307,583,477원; 2023: 601,811,112천원; 2024: 674,986,809천원)</t>
        </is>
      </c>
      <c r="BB53" s="37" t="inlineStr">
        <is>
          <t>2016: 해당 없음(법인 미설립); 2017(2017-05-08~12-31): -10,639,807,433원</t>
        </is>
      </c>
      <c r="BC53" s="37" t="inlineStr">
        <is>
          <t>2018: -21,085,479,322원; 2019: -22,104,593,327원; 2025: 115,488,825천원 (참고 2020: -12,968,097,076원; 2021: 12,566,090,767원; 2023: 38,747,770천원; 2024: 92,977,097천원)</t>
        </is>
      </c>
      <c r="BD53" s="37"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E53" s="37"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F53" s="36" t="inlineStr">
        <is>
          <t>완료</t>
        </is>
      </c>
      <c r="BG53" s="36" t="inlineStr">
        <is>
          <t>2026-10-26</t>
        </is>
      </c>
    </row>
    <row r="54" ht="72" customHeight="1">
      <c r="A54" s="36" t="inlineStr">
        <is>
          <t>K021</t>
        </is>
      </c>
      <c r="B54" s="36" t="inlineStr">
        <is>
          <t>Kakao</t>
        </is>
      </c>
      <c r="C54" s="36" t="inlineStr">
        <is>
          <t>2018-02-14</t>
        </is>
      </c>
      <c r="D54" s="37" t="inlineStr">
        <is>
          <t>LUXI Co., Ltd.</t>
        </is>
      </c>
      <c r="E54" s="36" t="n">
        <v>62</v>
      </c>
      <c r="F54" s="36" t="inlineStr">
        <is>
          <t>False</t>
        </is>
      </c>
      <c r="G54" s="36" t="n"/>
      <c r="H54" s="36" t="inlineStr">
        <is>
          <t>MA①</t>
        </is>
      </c>
      <c r="I54" s="36" t="inlineStr">
        <is>
          <t>MA①</t>
        </is>
      </c>
      <c r="J54" s="36" t="inlineStr">
        <is>
          <t>같음</t>
        </is>
      </c>
      <c r="K54" s="36" t="inlineStr">
        <is>
          <t>있음</t>
        </is>
      </c>
      <c r="L54" s="36" t="inlineStr">
        <is>
          <t>일치</t>
        </is>
      </c>
      <c r="M54" s="36" t="inlineStr">
        <is>
          <t>편입 후</t>
        </is>
      </c>
      <c r="N54" s="37" t="inlineStr">
        <is>
          <t>Mobility &amp; Transportation</t>
        </is>
      </c>
      <c r="O54" s="37" t="inlineStr">
        <is>
          <t>Mobility / Transportation</t>
        </is>
      </c>
      <c r="P54" s="36" t="inlineStr">
        <is>
          <t>Closed</t>
        </is>
      </c>
      <c r="Q54" s="38" t="n">
        <v>23.41</v>
      </c>
      <c r="R54" s="37" t="inlineStr">
        <is>
          <t>Kakao Mobility Co., Ltd.</t>
        </is>
      </c>
      <c r="S54" s="37" t="inlineStr">
        <is>
          <t>Hyundai Motor Company (KOSE:A005380)</t>
        </is>
      </c>
      <c r="T54" s="37"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U54" s="37" t="inlineStr">
        <is>
          <t>MA-1 그룹이 매수자</t>
        </is>
      </c>
      <c r="V54" s="37" t="inlineStr">
        <is>
          <t>지분율 미기재(대개 100%·사업양수)</t>
        </is>
      </c>
      <c r="W54" s="37" t="inlineStr">
        <is>
          <t>MA① 경영권 인수</t>
        </is>
      </c>
      <c r="X54" s="37" t="n"/>
      <c r="Y54" s="36" t="inlineStr">
        <is>
          <t>False</t>
        </is>
      </c>
      <c r="Z54" s="37" t="inlineStr">
        <is>
          <t>MA① 경영권 인수</t>
        </is>
      </c>
      <c r="AA54" s="37"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AB54" s="37" t="inlineStr">
        <is>
          <t>완료 (2018-03-31 지분 100% 취득·종속회사 편입 — 카카오모빌리티 2018 연결감사보고서 주석 34. 취득결정 공시상 취득예정일 2018-03-05, 카카오 2017 사업보고서상 구주인수 계약 2018-03-27)</t>
        </is>
      </c>
      <c r="AC54" s="37"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D54" s="37" t="inlineStr">
        <is>
          <t>원자료와 일치 (원자료 23.41; 공시 금액 25,202,323,551원/1,082.61원(KRW=X 2018-02-13) = 23.28백만 달러; 확정 이전대가 24,764,564천원/1,074.12원(2018-03-27) = 23.06백만 달러)</t>
        </is>
      </c>
      <c r="AE54" s="37" t="inlineStr">
        <is>
          <t>2018-02-14</t>
        </is>
      </c>
      <c r="AF54" s="37"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G54" s="37"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H54" s="37" t="inlineStr">
        <is>
          <t>㈜카카오모빌리티(카카오 자회사, 비상장, 카카오 지분 69.30%)</t>
        </is>
      </c>
      <c r="AI54" s="37"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J54" s="37"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K54" s="37" t="inlineStr">
        <is>
          <t>핵심</t>
        </is>
      </c>
      <c r="AL54" s="37" t="inlineStr">
        <is>
          <t>럭시는 승객과 자가용 운전자를 연결하는 카풀 중개 플랫폼으로, 카카오모빌리티의 주력인 택시 호출 중개와 같은 승차 호출·이동 중개 영역이다(보도자료가 '택시 서비스의 보완 수단'으로 규정). 그룹 정점(카카오) 기준으로는 카카오의 신사업 '스마트모빌리티'(카카오 2017 사업보고서) 안의 확장으로, 메신저·광고 본업과는 인접 영역.</t>
        </is>
      </c>
      <c r="AM54" s="37" t="inlineStr">
        <is>
          <t>265,821,005,764원 (카카오모빌리티 연결 총자산, 2017-12-31 — 2018 연결감사보고서 비교재무제표). 취득결정 공시는 설립 시 납입자본금 200,000,000원을 자기자본으로 적어 비교 기준이 되지 않음</t>
        </is>
      </c>
      <c r="AN54" s="37" t="inlineStr">
        <is>
          <t>6,349,428,454,887원 (㈜카카오 연결 총자산, 2017-12-31 — 카카오 2017 사업보고서 요약재무정보)</t>
        </is>
      </c>
      <c r="AO54" s="37" t="inlineStr">
        <is>
          <t>계산: 9.48 (25,202,323,551원 / 카카오모빌리티 연결 총자산 265,821,005,764원(2017-12-31)). 공시에는 총자산대비 값이 없음. 참고: 카카오 연결 총자산 대비 0.40</t>
        </is>
      </c>
      <c r="AP54" s="37" t="inlineStr">
        <is>
          <t>공시값 12,601.16 (취득결정 공시가 자기자본을 설립 시 자본금 200,000,000원으로 기재한 데 따른 값이라 의미 없음). 계산: 9.83 (25,202,323,551원 / 카카오모빌리티 연결 자본총계 256,386,659,858원(2017-12-31))</t>
        </is>
      </c>
      <c r="AQ54" s="37" t="inlineStr">
        <is>
          <t>계산: 9,076,549,118,000원 (상장 지배회사 카카오 2018-02-13 시가총액 — 당시 실제 종가 119,000원 = Yahoo 조정종가 23,800원×5(2021-04 액면분할 5:1 환원) × 발행주식 76,273,522주(2018-03-31))</t>
        </is>
      </c>
      <c r="AR54" s="37"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S54" s="37" t="inlineStr">
        <is>
          <t>KRX:035720</t>
        </is>
      </c>
      <c r="AT54" s="37"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U54" s="37" t="inlineStr">
        <is>
          <t>2018-02-14: 카카오 보도자료 '카카오모빌리티, 카풀 스타트업 럭시 인수'와 카카오모빌리티 공정거래법 '타법인주식및출자증권취득결정' 공시(이사회 2018-02-09). 이보다 앞선 인수설 보도는 찾지 못함.</t>
        </is>
      </c>
      <c r="AV54" s="37"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W54" s="37"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X54" s="37"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Y54" s="37" t="inlineStr">
        <is>
          <t>수집·검토 기록에 인수 뒤 손상이 적혀 있음</t>
        </is>
      </c>
      <c r="AZ54" s="37" t="inlineStr">
        <is>
          <t>2016: 848백만원; 2017: 3,069백만원</t>
        </is>
      </c>
      <c r="BA54" s="37"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BB54" s="37" t="inlineStr">
        <is>
          <t>2016: 미확인 (취득결정 공시에 당기순손실 -2,742백만원만 기재); 2017: -8,420백만원</t>
        </is>
      </c>
      <c r="BC54" s="37"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BD54" s="37"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E54" s="37"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F54" s="36" t="inlineStr">
        <is>
          <t>완료</t>
        </is>
      </c>
      <c r="BG54" s="36" t="inlineStr">
        <is>
          <t>2026-10-26</t>
        </is>
      </c>
    </row>
    <row r="55" ht="72" customHeight="1">
      <c r="A55" s="36" t="inlineStr">
        <is>
          <t>K022</t>
        </is>
      </c>
      <c r="B55" s="36" t="inlineStr">
        <is>
          <t>Kakao</t>
        </is>
      </c>
      <c r="C55" s="36" t="inlineStr">
        <is>
          <t>2018-03-15</t>
        </is>
      </c>
      <c r="D55" s="37" t="inlineStr">
        <is>
          <t>JOH &amp; Company</t>
        </is>
      </c>
      <c r="E55" s="36" t="n">
        <v>57</v>
      </c>
      <c r="F55" s="36" t="inlineStr">
        <is>
          <t>False</t>
        </is>
      </c>
      <c r="G55" s="36" t="n"/>
      <c r="H55" s="36" t="inlineStr">
        <is>
          <t>MA④</t>
        </is>
      </c>
      <c r="I55" s="36" t="inlineStr">
        <is>
          <t>MA②</t>
        </is>
      </c>
      <c r="J55" s="36" t="inlineStr">
        <is>
          <t>변경</t>
        </is>
      </c>
      <c r="K55" s="36" t="inlineStr">
        <is>
          <t>식별 불가</t>
        </is>
      </c>
      <c r="L55" s="36" t="inlineStr">
        <is>
          <t>일치</t>
        </is>
      </c>
      <c r="M55" s="36" t="inlineStr">
        <is>
          <t>편입 후</t>
        </is>
      </c>
      <c r="N55" s="37" t="inlineStr">
        <is>
          <t>Commerce &amp; Marketing</t>
        </is>
      </c>
      <c r="O55" s="37" t="inlineStr">
        <is>
          <t>Brand / Advertising / 
Marketing / IP Merchandising</t>
        </is>
      </c>
      <c r="P55" s="36" t="inlineStr">
        <is>
          <t>Closed</t>
        </is>
      </c>
      <c r="Q55" s="38" t="n">
        <v>27.49</v>
      </c>
      <c r="R55" s="37" t="inlineStr">
        <is>
          <t>Kakaospace Corp.</t>
        </is>
      </c>
      <c r="S55" s="37" t="inlineStr">
        <is>
          <t>Kakao Investment</t>
        </is>
      </c>
      <c r="T55" s="37"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U55" s="37" t="inlineStr">
        <is>
          <t>MA-2 그룹 내부 재편</t>
        </is>
      </c>
      <c r="V55" s="37" t="n"/>
      <c r="W55" s="37" t="inlineStr">
        <is>
          <t>MA④ 그룹 내부 재편</t>
        </is>
      </c>
      <c r="X55" s="37" t="n"/>
      <c r="Y55" s="36" t="inlineStr">
        <is>
          <t>False</t>
        </is>
      </c>
      <c r="Z55" s="37" t="inlineStr">
        <is>
          <t>MA② 기존 지분 확대</t>
        </is>
      </c>
      <c r="AA55" s="37" t="inlineStr">
        <is>
          <t>편입 후 (매수자 ㈜카카오가 그룹 지배회사 자신. 대상 JOH는 2016년부터 카카오 기업집단 계열회사이자 연결 관계기업, 2018-03-15 종속기업 편입)</t>
        </is>
      </c>
      <c r="AB55" s="37" t="inlineStr">
        <is>
          <t>완료 (2018-03-15 주식 취득, ㈜카카오 지분 100%)</t>
        </is>
      </c>
      <c r="AC55" s="37" t="inlineStr">
        <is>
          <t>29,333,920,000원 (880,000주×33,334원, 지분 100%). 그중 그룹 내부 이전 13,333,600,000원(카카오인베스트먼트 400,000주, 45.46%), 외부 지급 16,000,320,000원(기타 주주 480,000주, 54.54%)</t>
        </is>
      </c>
      <c r="AD55" s="37" t="inlineStr">
        <is>
          <t>원자료와 일치 (KRW 29.33bn ÷ USD 27.49mm = 약 1,067원/달러로 2018-03 환율 수준). 외부 지급분만이면 약 USD 15.0mm(같은 환율)</t>
        </is>
      </c>
      <c r="AE55" s="37" t="inlineStr">
        <is>
          <t>2018-03-14</t>
        </is>
      </c>
      <c r="AF55" s="37"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G55" s="37"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H55" s="37" t="inlineStr">
        <is>
          <t>㈜카카오(그룹 지배회사, 유가증권시장 상장)</t>
        </is>
      </c>
      <c r="AI55" s="37"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J55" s="37"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K55" s="37" t="inlineStr">
        <is>
          <t>인접</t>
        </is>
      </c>
      <c r="AL55" s="37" t="inlineStr">
        <is>
          <t>JOH의 주된 사업은 '디자인, 마케팅컨설팅업', '건축설계, 인테리어디자인', '생활용품개발, 유통판매업'(2017 감사보고서)과 매거진B 출판으로, 카카오의 광고·콘텐츠 플랫폼 본업은 아니다. 다만 카카오프렌즈의 캐릭터 IP 상품·오프라인 매장(브랜드·리테일 가치사슬)에 붙는 디자인·공간·상품 역량이고, 실제로 카카오프렌즈에 흡수합병됐으므로 인접으로 본다. 매거진B·F&amp;B 사업만 보면 비핵심 성격이 섞여 있다. 인수 주체가 그룹 정점 회사이므로 그룹 기준 판단도 같다.</t>
        </is>
      </c>
      <c r="AM55" s="37" t="inlineStr">
        <is>
          <t>6,349,428,454,887원 (㈜카카오 2017-12-31 연결 자산총계; 별도 4,956,877,856,097원)</t>
        </is>
      </c>
      <c r="AN55" s="37" t="inlineStr">
        <is>
          <t>acq_total_assets와 같음</t>
        </is>
      </c>
      <c r="AO55" s="37" t="inlineStr">
        <is>
          <t>계산: 0.46 (29,333,920,000원 ÷ 2017년말 연결 자산총계 6,349,428,454,887원). 외부 지급분 16,000,320,000원 기준 0.25. 주요사항보고서 대상 규모가 아니어서 공시 값 없음</t>
        </is>
      </c>
      <c r="AP55" s="37" t="inlineStr">
        <is>
          <t>계산: 0.65 (29,333,920,000원 ÷ 2017년말 연결 자본총계 4,507,819,805,367원)</t>
        </is>
      </c>
      <c r="AQ55" s="37"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R55" s="37"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S55" s="37" t="inlineStr">
        <is>
          <t>KRX:035720</t>
        </is>
      </c>
      <c r="AT55" s="37" t="inlineStr">
        <is>
          <t>인수 주체 ㈜카카오가 상장 지배회사. 대상 JOH는 비상장. 같은 날(2018-03-16) 조수용 공동대표 선임 주총이 있어 이벤트 창이 겹친다</t>
        </is>
      </c>
      <c r="AU55" s="37" t="inlineStr">
        <is>
          <t>2018-03-15 ㈜카카오 '특수관계인으로부터주식의취득' 공시와 JOH '최대주주등의주식보유변동'(2018-03-16). 앞서 2018-03-12·13 JOH 공시로 조수용 지분 처분(3-05)이 먼저 알려졌다</t>
        </is>
      </c>
      <c r="AV55" s="37"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W55" s="37"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X55" s="37"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Y55" s="37" t="inlineStr">
        <is>
          <t>JOH 영업권이 기타모바일서비스 현금창출단위에 묶여 2019 손상 9,186,718천원의 귀속을 알 수 없음</t>
        </is>
      </c>
      <c r="AZ55" s="37" t="inlineStr">
        <is>
          <t>2016: 10,019,410,943원; 2017: 6,771,218,759원</t>
        </is>
      </c>
      <c r="BA55" s="37"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BB55" s="37" t="inlineStr">
        <is>
          <t>2016: 524,422,971원; 2017: (2,036,266,610)원</t>
        </is>
      </c>
      <c r="BC55" s="37"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BD55" s="37"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E55" s="37"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F55" s="36" t="inlineStr">
        <is>
          <t>부분</t>
        </is>
      </c>
      <c r="BG55" s="36" t="inlineStr">
        <is>
          <t>2026-10-26</t>
        </is>
      </c>
    </row>
    <row r="56" ht="72" customHeight="1">
      <c r="A56" s="36" t="inlineStr">
        <is>
          <t>K023</t>
        </is>
      </c>
      <c r="B56" s="36" t="inlineStr">
        <is>
          <t>Kakao</t>
        </is>
      </c>
      <c r="C56" s="36" t="inlineStr">
        <is>
          <t>2018-04-04</t>
        </is>
      </c>
      <c r="D56" s="37" t="inlineStr">
        <is>
          <t>NGLE Corporation</t>
        </is>
      </c>
      <c r="E56" s="36" t="n">
        <v>172</v>
      </c>
      <c r="F56" s="36" t="inlineStr">
        <is>
          <t>False</t>
        </is>
      </c>
      <c r="G56" s="36" t="inlineStr">
        <is>
          <t>K023</t>
        </is>
      </c>
      <c r="H56" s="36" t="inlineStr">
        <is>
          <t>MA④</t>
        </is>
      </c>
      <c r="I56" s="36" t="inlineStr">
        <is>
          <t>MA④</t>
        </is>
      </c>
      <c r="J56" s="36" t="inlineStr">
        <is>
          <t>같음</t>
        </is>
      </c>
      <c r="K56" s="36" t="inlineStr">
        <is>
          <t>해당 없음</t>
        </is>
      </c>
      <c r="L56" s="36" t="inlineStr">
        <is>
          <t>일치</t>
        </is>
      </c>
      <c r="M56" s="36" t="inlineStr">
        <is>
          <t>편입 후</t>
        </is>
      </c>
      <c r="N56" s="37" t="inlineStr">
        <is>
          <t>Gaming &amp; Sport</t>
        </is>
      </c>
      <c r="O56" s="37" t="inlineStr">
        <is>
          <t>Game Development / Operating</t>
        </is>
      </c>
      <c r="P56" s="36" t="inlineStr">
        <is>
          <t>Closed</t>
        </is>
      </c>
      <c r="Q56" s="38" t="n">
        <v>0.287</v>
      </c>
      <c r="R56" s="37" t="inlineStr">
        <is>
          <t>Metabora</t>
        </is>
      </c>
      <c r="S56" s="37" t="inlineStr">
        <is>
          <t>Kakao Games Corp. (KOSDAQ:A293490)</t>
        </is>
      </c>
      <c r="T56" s="37"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U56" s="37" t="inlineStr">
        <is>
          <t>MA-2 그룹 내부 재편</t>
        </is>
      </c>
      <c r="V56" s="37" t="n"/>
      <c r="W56" s="37" t="inlineStr">
        <is>
          <t>MA④ 그룹 내부 재편</t>
        </is>
      </c>
      <c r="X56" s="37" t="n"/>
      <c r="Y56" s="36" t="inlineStr">
        <is>
          <t>False</t>
        </is>
      </c>
      <c r="Z56" s="37" t="inlineStr">
        <is>
          <t>MA④ 그룹 내부 재편</t>
        </is>
      </c>
      <c r="AA56" s="37"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AB56" s="37" t="inlineStr">
        <is>
          <t>완료 (2018-03-30: 계약 체결일이자 엔글 최대주주 변동 공시상 대금 지급일)</t>
        </is>
      </c>
      <c r="AC56" s="37" t="inlineStr">
        <is>
          <t>304,500,000원 (210,000주 × 1,450원, 지분 51.22%)</t>
        </is>
      </c>
      <c r="AD56" s="37" t="inlineStr">
        <is>
          <t>원자료와 일치 (원자료 0.287 = 304.5백만원 ÷ 약 1,061원/달러)</t>
        </is>
      </c>
      <c r="AE56" s="37" t="inlineStr">
        <is>
          <t>2018-03-29 (㈜프렌즈게임즈 이사회 결의일; 공개 공시는 2018-04-04 DART 공정거래법 공시 '특수관계인으로부터 주식의 취득')</t>
        </is>
      </c>
      <c r="AF56" s="37"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G56" s="37"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K024와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H56" s="37" t="inlineStr">
        <is>
          <t>㈜프렌즈게임즈(현 ㈜메타보라, ㈜카카오게임즈 100% 자회사, 비상장; 카카오게임즈는 ㈜카카오 종속회사로 당시 비상장)</t>
        </is>
      </c>
      <c r="AI56" s="37" t="inlineStr">
        <is>
          <t>"계열회사의 사업 경쟁력 강화" (공정거래법 공시 '특수관계인으로부터 주식의 취득'의 취득목적)</t>
        </is>
      </c>
      <c r="AJ56" s="37" t="inlineStr">
        <is>
          <t>모바일 게임 소프트웨어 개발 및 공급(업종 J5821). FY2017 매출 1,625백만원, 영업손실 1,273백만원, 자본총계 -536백만원(자본잠식) (2018-05-31 대규모기업집단현황공시)</t>
        </is>
      </c>
      <c r="AK56" s="37" t="inlineStr">
        <is>
          <t>인접</t>
        </is>
      </c>
      <c r="AL56" s="37" t="inlineStr">
        <is>
          <t>엔글의 대표사업은 게임 QA(품질관리) 용역이다(2018 연1회 공시 '대표품목: QA', 2024 감사보고서상 카카오게임즈와 게임·플랫폼 품질관리 업무대행 계약). 게임 개발사인 프렌즈게임즈와 같은 게임 가치사슬에 붙어 있는 서비스이므로 인접으로 본다. 그룹 정점 ㈜카카오 기준으로도 게임 부문(카카오게임즈)을 지원하는 기능이므로 인접이다.</t>
        </is>
      </c>
      <c r="AM56" s="37" t="inlineStr">
        <is>
          <t>4,221백만원 (㈜프렌즈게임즈 별도, 2017-12-31; 2018-05-31 대규모기업집단현황공시 재무현황)</t>
        </is>
      </c>
      <c r="AN56" s="37" t="inlineStr">
        <is>
          <t>6,349,428백만원 (㈜카카오 연결, 2017-12-31; 2017 사업보고서 요약재무정보)</t>
        </is>
      </c>
      <c r="AO56" s="37" t="inlineStr">
        <is>
          <t>계산: 304.5백만원 ÷ 4,221백만원 = 7.21% (인수 주체 별도 총자산 기준); 카카오 연결 총자산 대비 0.005%</t>
        </is>
      </c>
      <c r="AP56" s="37" t="inlineStr">
        <is>
          <t>계산 불가: 인수 주체 자본총계 -536백만원(2017-12-31 자본잠식). 같은 날 유상증자 11,686백만원으로 잠식 해소</t>
        </is>
      </c>
      <c r="AQ56" s="37"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R56" s="37"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S56" s="37" t="inlineStr">
        <is>
          <t>KRX:035720</t>
        </is>
      </c>
      <c r="AT56" s="37"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U56" s="37" t="inlineStr">
        <is>
          <t>2018-04-04 DART 공정거래법 공시(㈜프렌즈게임즈 '특수관계인으로부터 주식의 취득', ㈜엔글 '최대주주 등의 주식보유 변동'). 사전 보도는 찾지 못함</t>
        </is>
      </c>
      <c r="AV56" s="37"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결정(K017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W56" s="37"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X56" s="37"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Y56" s="37" t="inlineStr">
        <is>
          <t>동일지배 합병·그룹 내 이전으로 새 영업권·투자주식 평가가 생기지 않음</t>
        </is>
      </c>
      <c r="AZ56" s="37" t="inlineStr">
        <is>
          <t>2016: 미확인; 2017: 2,338백만원 (참고 2015(8~12월): 189백만원)</t>
        </is>
      </c>
      <c r="BA56" s="37" t="inlineStr">
        <is>
          <t>2018: 6,050백만원; 2019: 8,605백만원; 2020: 9,147백만원; 2021: 9,712백만원; 2022: 12,360백만원; 2023: 11,524백만원; 2024: 9,351백만원</t>
        </is>
      </c>
      <c r="BB56" s="37" t="inlineStr">
        <is>
          <t>2016: 미확인; 2017: 257백만원 (참고 2015(8~12월): 42백만원)</t>
        </is>
      </c>
      <c r="BC56" s="37" t="inlineStr">
        <is>
          <t>2018: 969백만원; 2019: 1,148백만원; 2020: 219백만원; 2021: 434백만원; 2022: 523백만원; 2023: -272백만원; 2024: -725백만원</t>
        </is>
      </c>
      <c r="BD56" s="37"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E56" s="37" t="inlineStr">
        <is>
          <t>미확인 (거래 규모 3억원의 계열사 간 지분 이전이라 카카오 IR 자료·어닝콜은 검색하지 않음)</t>
        </is>
      </c>
      <c r="BF56" s="36" t="inlineStr">
        <is>
          <t>부분</t>
        </is>
      </c>
      <c r="BG56" s="36" t="inlineStr">
        <is>
          <t>2026-10-31</t>
        </is>
      </c>
    </row>
    <row r="57" ht="72" customHeight="1">
      <c r="A57" s="36" t="inlineStr">
        <is>
          <t>K024</t>
        </is>
      </c>
      <c r="B57" s="36" t="inlineStr">
        <is>
          <t>Kakao</t>
        </is>
      </c>
      <c r="C57" s="36" t="inlineStr">
        <is>
          <t>2018-04-04</t>
        </is>
      </c>
      <c r="D57" s="37" t="inlineStr">
        <is>
          <t>Sonnori Corp.</t>
        </is>
      </c>
      <c r="E57" s="36" t="n">
        <v>117</v>
      </c>
      <c r="F57" s="36" t="inlineStr">
        <is>
          <t>False</t>
        </is>
      </c>
      <c r="G57" s="36" t="inlineStr">
        <is>
          <t>K023</t>
        </is>
      </c>
      <c r="H57" s="36" t="inlineStr">
        <is>
          <t>MA④</t>
        </is>
      </c>
      <c r="I57" s="36" t="inlineStr">
        <is>
          <t>MA④</t>
        </is>
      </c>
      <c r="J57" s="36" t="inlineStr">
        <is>
          <t>같음</t>
        </is>
      </c>
      <c r="K57" s="36" t="inlineStr">
        <is>
          <t>있음</t>
        </is>
      </c>
      <c r="L57" s="36" t="inlineStr">
        <is>
          <t>일치</t>
        </is>
      </c>
      <c r="M57" s="36" t="inlineStr">
        <is>
          <t>편입 후</t>
        </is>
      </c>
      <c r="N57" s="37" t="inlineStr">
        <is>
          <t>Gaming &amp; Sport</t>
        </is>
      </c>
      <c r="O57" s="37" t="inlineStr">
        <is>
          <t>Game Development / Operating</t>
        </is>
      </c>
      <c r="P57" s="36" t="inlineStr">
        <is>
          <t>Closed</t>
        </is>
      </c>
      <c r="Q57" s="38" t="n">
        <v>5.59</v>
      </c>
      <c r="R57" s="37" t="inlineStr">
        <is>
          <t>Metabora</t>
        </is>
      </c>
      <c r="S57" s="37" t="inlineStr">
        <is>
          <t>Kakao Games Corp. (KOSDAQ:A293490)</t>
        </is>
      </c>
      <c r="T57" s="37"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U57" s="37" t="inlineStr">
        <is>
          <t>MA-2 그룹 내부 재편</t>
        </is>
      </c>
      <c r="V57" s="37" t="n"/>
      <c r="W57" s="37" t="inlineStr">
        <is>
          <t>MA④ 그룹 내부 재편</t>
        </is>
      </c>
      <c r="X57" s="37" t="n"/>
      <c r="Y57" s="36" t="inlineStr">
        <is>
          <t>False</t>
        </is>
      </c>
      <c r="Z57" s="37" t="inlineStr">
        <is>
          <t>MA④ 그룹 내부 재편</t>
        </is>
      </c>
      <c r="AA57" s="37" t="inlineStr">
        <is>
          <t>편입 후 (매수자 ㈜프렌즈게임즈와 매도자 ㈜카카오게임즈 모두 거래 당시 ㈜카카오의 연결 종속회사 계열. 공정위 공시 20180404002641에서 거래상대방과 발행회사 모두 '계열회사')</t>
        </is>
      </c>
      <c r="AB57" s="37" t="inlineStr">
        <is>
          <t>완료 (계약 체결 2018-03-30; 카카오게임즈 처분 후 소유주식 0주. 카카오게임즈 2018 연결감사보고서에서 손노리 지분이 프렌즈게임즈 보유로 이어짐)</t>
        </is>
      </c>
      <c r="AC57" s="37" t="inlineStr">
        <is>
          <t>5,929백만원 (252,036주, 총액거래 평균단가 23,522원)</t>
        </is>
      </c>
      <c r="AD57" s="37" t="inlineStr">
        <is>
          <t>원자료와 일치 (추정: 5,929백만원 / 2018-03-30 무렵 약 1,066원/달러 ≈ 5.56백만 달러 vs 원자료 5.59)</t>
        </is>
      </c>
      <c r="AE57" s="37" t="inlineStr">
        <is>
          <t>2018-04-04</t>
        </is>
      </c>
      <c r="AF57" s="37" t="inlineStr">
        <is>
          <t>기준 분류 유지: 카카오게임즈(매도)에서 자회사 프렌즈게임즈(매수)로 넘어간 계열사 간 지분 이전. 지분율은 원자료 설명란의 34.44%가 아니라 공시상 40.10%(취득 후 소유주식 252,036주)로 정정한다. K029(2018-10 추가 18.18% 취득 후 58.28%)와도 40.10%가 맞물린다. 원자료 설명란의 거래일 2018-03-30은 공시의 계약 체결일과 일치한다.</t>
        </is>
      </c>
      <c r="AG57" s="37" t="inlineStr">
        <is>
          <t>K023(엔글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K028(2018-07 개인 간 12.69% 매매), K029(2018-10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H57" s="37" t="inlineStr">
        <is>
          <t>㈜프렌즈게임즈(구 ㈜슈퍼노바일레븐, 현 ㈜메타보라; 카카오게임즈 자회사, 비상장, ㈜카카오의 손자회사)</t>
        </is>
      </c>
      <c r="AI57" s="37" t="inlineStr">
        <is>
          <t>"계열회사의 사업 경쟁력 강화" (공정위 공시 '특수관계인으로부터 주식의 취득'의 취득목적, 카카오게임즈 '특수관계인에 대한 주식의 처분'의 처분목적)</t>
        </is>
      </c>
      <c r="AJ57" s="37"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K57" s="37" t="inlineStr">
        <is>
          <t>핵심</t>
        </is>
      </c>
      <c r="AL57" s="37" t="inlineStr">
        <is>
          <t>대상 손노리(이원술 대표, '화이트데이'와 '다함께 차차차' 개발 스튜디오)는 게임 개발사로, 인수 주체의 주력(게임 개발)과 같은 영역이다. 그룹 정점 ㈜카카오 기준으로는 카카오게임즈를 통해 이미 하던 게임 사업 안의 재편이며, 메신저 플랫폼에 콘텐츠를 공급하는 '인접' 영역이다.</t>
        </is>
      </c>
      <c r="AM57" s="37" t="inlineStr">
        <is>
          <t>2,396,556천원 (㈜슈퍼노바일레븐 2017-12-31 별도 요약재무, 카카오게임즈 2017 연결감사보고서; 자본총계 -3,297,034천원으로 자본잠식)</t>
        </is>
      </c>
      <c r="AN57" s="37" t="inlineStr">
        <is>
          <t>6,349,428,454,887원 (㈜카카오 2017-12-31 연결, 2017 사업보고서 요약재무정보)</t>
        </is>
      </c>
      <c r="AO57" s="37" t="inlineStr">
        <is>
          <t>계산: 5,929백만원 / 2,396.6백만원(프렌즈게임즈 2017말 총자산) = 247.4% (그룹 정점 기준 5,929백만원 / 6조3,494억원 = 0.09%)</t>
        </is>
      </c>
      <c r="AP57" s="37" t="inlineStr">
        <is>
          <t>계산 불가 (프렌즈게임즈 2017말 자본총계 -3,297백만원, 자본잠식). 그룹 정점 기준은 계산하지 않음</t>
        </is>
      </c>
      <c r="AQ57" s="37" t="inlineStr">
        <is>
          <t>계산: 약 9조8,011억원 (㈜카카오 2018-04-03 종가 128,500원 × 발행주식 76,273,522주)</t>
        </is>
      </c>
      <c r="AR57" s="37"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S57" s="37" t="inlineStr">
        <is>
          <t>KRX:035720</t>
        </is>
      </c>
      <c r="AT57" s="37"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U57" s="37" t="inlineStr">
        <is>
          <t>2018-04-04 DART 공정거래법상 공시(프렌즈게임즈 '특수관계인으로부터 주식의 취득', 카카오게임즈 '특수관계인에 대한 주식의 처분'). 그 이전 보도는 찾지 못함</t>
        </is>
      </c>
      <c r="AV57" s="37"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W57" s="37" t="inlineStr">
        <is>
          <t>2018-03-30: 프렌즈게임즈가 카카오게임즈로부터 손노리 40.10% 취득 계약; 2018-07: 개인 간 손노리 12.69% 매매(K028); 2018-10: 프렌즈게임즈가 손노리 114,284주(18.18%)를 추가 취득해 58.28%로 종속기업 편입(K029),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X57" s="37"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Y57" s="37" t="inlineStr">
        <is>
          <t>수집·검토 기록에 인수 뒤 손상이 적혀 있음</t>
        </is>
      </c>
      <c r="AZ57" s="37" t="inlineStr">
        <is>
          <t>2016: 99,320천원; 2017: (898,776)천원 (주석 표 원문 그대로 음수 표기, 오기 가능성)</t>
        </is>
      </c>
      <c r="BA57" s="37" t="inlineStr">
        <is>
          <t>2018: 미확인; 2019: 1,451,958천원; 2020: 1,415,130천원; 2021: 314,011,930원; 2022(매각 전까지): 55,053천원</t>
        </is>
      </c>
      <c r="BB57" s="37" t="inlineStr">
        <is>
          <t>미확인 (주석에 영업이익 없음. 참고 당기순손익 2016: -586,040천원; 2017: -3,737,408천원)</t>
        </is>
      </c>
      <c r="BC57" s="37" t="inlineStr">
        <is>
          <t>미확인 (참고 당기순손익 2019: -1,372,723천원; 2020: 89,866천원; 2021: -1,113,393,650원; 2022 매각 전: -29,275천원. 2018말 자본총계 -11,715,748천원)</t>
        </is>
      </c>
      <c r="BD57" s="37"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E57" s="37" t="inlineStr">
        <is>
          <t>미확인 (카카오게임즈는 2020-09 상장 전이라 IR 자료 없음. ㈜카카오 실적 자료에서 손노리 언급은 찾지 못함)</t>
        </is>
      </c>
      <c r="BF57" s="36" t="inlineStr">
        <is>
          <t>부분</t>
        </is>
      </c>
      <c r="BG57" s="36" t="inlineStr">
        <is>
          <t>2026-10-31</t>
        </is>
      </c>
    </row>
    <row r="58" ht="72" customHeight="1">
      <c r="A58" s="36" t="inlineStr">
        <is>
          <t>K025</t>
        </is>
      </c>
      <c r="B58" s="36" t="inlineStr">
        <is>
          <t>Kakao</t>
        </is>
      </c>
      <c r="C58" s="36" t="inlineStr">
        <is>
          <t>2018-04-18</t>
        </is>
      </c>
      <c r="D58" s="37" t="inlineStr">
        <is>
          <t>Kakaopage Business Segment of Kakao Corp.</t>
        </is>
      </c>
      <c r="E58" s="36" t="n">
        <v>31</v>
      </c>
      <c r="F58" s="36" t="inlineStr">
        <is>
          <t>True</t>
        </is>
      </c>
      <c r="G58" s="36" t="n"/>
      <c r="H58" s="36" t="inlineStr">
        <is>
          <t>MA④</t>
        </is>
      </c>
      <c r="I58" s="36" t="inlineStr">
        <is>
          <t>MA④</t>
        </is>
      </c>
      <c r="J58" s="36" t="inlineStr">
        <is>
          <t>같음</t>
        </is>
      </c>
      <c r="K58" s="36" t="inlineStr">
        <is>
          <t>있음</t>
        </is>
      </c>
      <c r="L58" s="36" t="inlineStr">
        <is>
          <t>일치</t>
        </is>
      </c>
      <c r="M58" s="36" t="inlineStr">
        <is>
          <t>편입 후</t>
        </is>
      </c>
      <c r="N58" s="37" t="inlineStr">
        <is>
          <t>Story IP Platforms</t>
        </is>
      </c>
      <c r="O58" s="37" t="inlineStr">
        <is>
          <t>Story / Webtoon / Web Novel Platform</t>
        </is>
      </c>
      <c r="P58" s="36" t="inlineStr">
        <is>
          <t>Closed</t>
        </is>
      </c>
      <c r="Q58" s="38" t="n">
        <v>93.93000000000001</v>
      </c>
      <c r="R58" s="37" t="inlineStr">
        <is>
          <t>Kakao Page Corp.</t>
        </is>
      </c>
      <c r="S58" s="37" t="inlineStr">
        <is>
          <t>Kakao Corp. (KOSE:A035720)</t>
        </is>
      </c>
      <c r="T58" s="37"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U58" s="37" t="inlineStr">
        <is>
          <t>MA-2 그룹 내부 재편</t>
        </is>
      </c>
      <c r="V58" s="37" t="n"/>
      <c r="W58" s="37" t="inlineStr">
        <is>
          <t>MA④ 그룹 내부 재편</t>
        </is>
      </c>
      <c r="X58" s="37" t="n"/>
      <c r="Y58" s="36" t="inlineStr">
        <is>
          <t>False</t>
        </is>
      </c>
      <c r="Z58" s="37" t="inlineStr">
        <is>
          <t>MA④ 그룹 내부 재편</t>
        </is>
      </c>
      <c r="AA58" s="37" t="inlineStr">
        <is>
          <t>편입 후 (매수자 포도트리는 2015년 카카오 연결 종속회사로 편입(카카오 2015 사업보고서 사업결합 주석: 취득 지분율 65.6%), 거래 당시 카카오 57.05%; 매도자는 그룹 지배회사 ㈜카카오 자신)</t>
        </is>
      </c>
      <c r="AB58" s="37" t="inlineStr">
        <is>
          <t>완료 (2018-09-01 현물출자 양수일; 신주 2,894,189주 반영 2018-09-02, 공정거래법 공시 2018-09-06)</t>
        </is>
      </c>
      <c r="AC58" s="37"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D58" s="37" t="inlineStr">
        <is>
          <t>원자료와 일치 (원자료 93.93 = 100,000,018,328원 ÷ 약 1,064.6원/달러; Yahoo Finance USD/KRW 2018-04-18 1,064.07원 적용 시 93.98)</t>
        </is>
      </c>
      <c r="AE58" s="37" t="inlineStr">
        <is>
          <t>2018-04-18</t>
        </is>
      </c>
      <c r="AF58" s="37"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G58" s="37"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지분(K031),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H58" s="37" t="inlineStr">
        <is>
          <t>㈜포도트리 (카카오 자회사, 비상장; 거래 당시 카카오 57.05% → 거래 후 63.85%; 2018-08 ㈜카카오페이지, 2021-03 ㈜카카오엔터테인먼트로 사명 변경)</t>
        </is>
      </c>
      <c r="AI58" s="37"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J58" s="37"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K58" s="37" t="inlineStr">
        <is>
          <t>핵심</t>
        </is>
      </c>
      <c r="AL58" s="37" t="inlineStr">
        <is>
          <t>양수 대상이 포도트리가 이미 공동 운영하던 카카오페이지 플랫폼 그 자체로, 포도트리 영업수익의 93.7%가 플랫폼사업관련수익 → 핵심. 그룹 정점 카카오 기준으로도 콘텐츠 플랫폼(2017년 연결 매출의 50.0%) 안의 사업을 자회사로 옮긴 것이라 핵심 영역의 내부 재배치.</t>
        </is>
      </c>
      <c r="AM58" s="37" t="inlineStr">
        <is>
          <t>166,617,030,506원 (포도트리 연결, 2017-12-31; 발표 직전 공시된 2017 연결감사보고서 20180406002349. 2019-04 재작성 후 164,871,954,535원)</t>
        </is>
      </c>
      <c r="AN58" s="37" t="inlineStr">
        <is>
          <t>6,349,428,454,887원 (㈜카카오 연결, 2017-12-31; 2017 사업보고서 요약연결재무정보)</t>
        </is>
      </c>
      <c r="AO58" s="37" t="inlineStr">
        <is>
          <t>계산: 60.02 (100,000,018,328원 / 포도트리 2017-12-31 연결 총자산 166,617,030,506원); 참고: 카카오 연결 총자산 대비 1.57</t>
        </is>
      </c>
      <c r="AP58" s="37" t="inlineStr">
        <is>
          <t>계산: 66.50 (100,000,018,328원 / 포도트리 2017-12-31 연결 자본총계 150,378,795,325원); 참고: 카카오 연결 자본총계 4,507,819,805,367원 대비 2.22</t>
        </is>
      </c>
      <c r="AQ58" s="37"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R58" s="37"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S58" s="37" t="inlineStr">
        <is>
          <t>KRX:035720</t>
        </is>
      </c>
      <c r="AT58" s="37"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U58" s="37"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V58" s="37"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인수(K018),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W58" s="37"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70%(K031)·네오바자르·다온크리에이티브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X58" s="37"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Y58" s="37" t="inlineStr">
        <is>
          <t>수집·검토 기록에 인수 뒤 손상이 적혀 있음</t>
        </is>
      </c>
      <c r="AZ58" s="37"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BA58" s="37" t="inlineStr">
        <is>
          <t>2018(이전 연도): 187,577,542,780원; 2019: 257,062,165,134원; 2020: 359,064,417,522원 (카카오페이지 연결, 사업부문 통합 후); 최근 2025: 카카오엔터테인먼트 Story 부문 440,176,550천원 (연결 전체 1,738,384,672,902원)</t>
        </is>
      </c>
      <c r="BB58" s="37" t="inlineStr">
        <is>
          <t>2016: 미확인 (사업부문 미공시) — 참고: 포도트리 연결 영업이익 502,164,541원; 2017: 미확인 — 참고: 포도트리 연결 영업이익 3,317,241,613원</t>
        </is>
      </c>
      <c r="BC58" s="37" t="inlineStr">
        <is>
          <t>2018: 12,637,927,225원; 2019: 30,564,869,666원; 2020: 40,739,837,200원 (카카오페이지 연결); 최근 2025: Story 부문 영업이익 미공시 — 참고: 카카오엔터테인먼트 연결 영업이익 61,952,211,276원</t>
        </is>
      </c>
      <c r="BD58" s="37"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E58" s="37"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F58" s="36" t="inlineStr">
        <is>
          <t>부분</t>
        </is>
      </c>
      <c r="BG58" s="36" t="inlineStr">
        <is>
          <t>2026-10-26</t>
        </is>
      </c>
    </row>
    <row r="59" ht="72" customHeight="1">
      <c r="A59" s="36" t="inlineStr">
        <is>
          <t>K026</t>
        </is>
      </c>
      <c r="B59" s="36" t="inlineStr">
        <is>
          <t>Kakao</t>
        </is>
      </c>
      <c r="C59" s="36" t="inlineStr">
        <is>
          <t>2018-05-08</t>
        </is>
      </c>
      <c r="D59" s="37" t="inlineStr">
        <is>
          <t>Play M Entertainment Corp.</t>
        </is>
      </c>
      <c r="E59" s="36" t="n">
        <v>136</v>
      </c>
      <c r="F59" s="36" t="inlineStr">
        <is>
          <t>False</t>
        </is>
      </c>
      <c r="G59" s="36" t="n"/>
      <c r="H59" s="36" t="inlineStr">
        <is>
          <t>MA②</t>
        </is>
      </c>
      <c r="I59" s="36" t="inlineStr">
        <is>
          <t>MA②</t>
        </is>
      </c>
      <c r="J59" s="36" t="inlineStr">
        <is>
          <t>같음</t>
        </is>
      </c>
      <c r="K59" s="36" t="inlineStr">
        <is>
          <t>있음</t>
        </is>
      </c>
      <c r="L59" s="36" t="inlineStr">
        <is>
          <t>일치</t>
        </is>
      </c>
      <c r="M59" s="36" t="inlineStr">
        <is>
          <t>편입 후</t>
        </is>
      </c>
      <c r="N59" s="37" t="inlineStr">
        <is>
          <t>Music &amp; Fan Entertainment</t>
        </is>
      </c>
      <c r="O59" s="37" t="inlineStr">
        <is>
          <t>Music / Artist Management</t>
        </is>
      </c>
      <c r="P59" s="36" t="inlineStr">
        <is>
          <t>Closed</t>
        </is>
      </c>
      <c r="Q59" s="38" t="n">
        <v>3.26</v>
      </c>
      <c r="R59" s="37" t="inlineStr">
        <is>
          <t>Kakao M Corp.</t>
        </is>
      </c>
      <c r="S59" s="37" t="inlineStr">
        <is>
          <t>-</t>
        </is>
      </c>
      <c r="T59" s="37" t="inlineStr">
        <is>
          <t>Kakao M Corp. (KOSDAQ:A016170) acquired remaining 30% stake in Plan A Co., Ltd. for KRW 3.5 billion on May 2, 2018. Under the transaction, Kakao M Corp. acquired 3,000 shares at KRW 1,171,000 per share. Post acquisition, Kakao M Corp. hold 100% stake in Plan A Co., Ltd.</t>
        </is>
      </c>
      <c r="U59" s="37" t="inlineStr">
        <is>
          <t>MA-1 그룹이 매수자</t>
        </is>
      </c>
      <c r="V59" s="37" t="inlineStr">
        <is>
          <t>기존 자회사 잔여지분</t>
        </is>
      </c>
      <c r="W59" s="37" t="inlineStr">
        <is>
          <t>MA② 기존 지분 확대</t>
        </is>
      </c>
      <c r="X59" s="37" t="n"/>
      <c r="Y59" s="36" t="inlineStr">
        <is>
          <t>False</t>
        </is>
      </c>
      <c r="Z59" s="37" t="inlineStr">
        <is>
          <t>MA② 기존 지분 확대</t>
        </is>
      </c>
      <c r="AA59" s="37"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AB59" s="37" t="inlineStr">
        <is>
          <t>완료 (2018-05-02, 주식대금 납입기일)</t>
        </is>
      </c>
      <c r="AC59" s="37" t="inlineStr">
        <is>
          <t>3,513,000,000원 (보통주 3,000주 × 1,171,000원)</t>
        </is>
      </c>
      <c r="AD59" s="37" t="inlineStr">
        <is>
          <t>원자료와 일치</t>
        </is>
      </c>
      <c r="AE59" s="37" t="inlineStr">
        <is>
          <t>2018-05-08</t>
        </is>
      </c>
      <c r="AF59" s="37"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G59" s="37" t="inlineStr">
        <is>
          <t>같은 묶음의 K008(2015-11-25, 로엔의 플랜에이 70% 인수)의 후속 단계이며, 이 거래로 플랜에이가 100% 자회사가 됐다. 이후 K019(2019-02, 페이브엔터테인먼트 잔여 20% 취득)로 이어진다. 카카오엠은 2019-02-08 플랜에이가 페이브를 흡수합병하도록 결의했으므로, K026과 K019는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처리했다(K008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H59" s="37" t="inlineStr">
        <is>
          <t>㈜카카오엠(구 ㈜로엔엔터테인먼트, 2018-03 사명 변경; 카카오의 상장 자회사, KOSDAQ 016170)</t>
        </is>
      </c>
      <c r="AI59" s="37" t="inlineStr">
        <is>
          <t>미확인 (인수 목적을 밝힌 공시·보도자료를 찾지 못함. 유일한 공시인 플랜에이 '최대주주등의주식보유변동'에는 목적 기재란이 없음)</t>
        </is>
      </c>
      <c r="AJ59" s="37"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K59" s="37" t="inlineStr">
        <is>
          <t>핵심</t>
        </is>
      </c>
      <c r="AL59" s="37" t="inlineStr">
        <is>
          <t>플랜에이는 에이핑크 등이 소속된 음반제작·매니지먼트 회사이며, 카카오엠이 이미 운영하던 5개 독립 레이블(페이브·크래커·스타쉽·플랜에이·문화인, 카카오엠 2018.1Q 분기보고서) 가운데 하나다. 따라서 카카오엠 기준으로는 핵심 사업 안에서 지분을 정리한 거래다. 그룹 정점인 ㈜카카오 기준으로는 플랫폼에 공급되는 음악 콘텐츠 사업이므로 인접에 해당한다.</t>
        </is>
      </c>
      <c r="AM59" s="37" t="inlineStr">
        <is>
          <t>543,107,138천원 (㈜카카오엠 연결, 2017-12-31; 자본총계 352,581,808천원; 카카오엠 2017 사업보고서 요약연결재무정보)</t>
        </is>
      </c>
      <c r="AN59" s="37" t="inlineStr">
        <is>
          <t>6,349,428,454,887원 (㈜카카오 연결, 2017-12-31; 카카오 2017 사업보고서 요약재무정보)</t>
        </is>
      </c>
      <c r="AO59" s="37" t="inlineStr">
        <is>
          <t>계산: 0.65 (3,513,000,000원 ÷ 카카오엠 연결 자산총계 543,107,138천원, 2017-12-31)</t>
        </is>
      </c>
      <c r="AP59" s="37" t="inlineStr">
        <is>
          <t>계산: 1.00 (3,513,000,000원 ÷ 카카오엠 연결 자본총계 352,581,808천원, 2017-12-31)</t>
        </is>
      </c>
      <c r="AQ59" s="37"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R59" s="37"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S59" s="37" t="inlineStr">
        <is>
          <t>KOSDAQ:016170</t>
        </is>
      </c>
      <c r="AT59" s="37"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U59" s="37" t="inlineStr">
        <is>
          <t>2018-05-08 (DART, 플랜에이엔터테인먼트의 공정거래법상 '최대주주등의주식보유변동' 공시. 인수설 보도는 찾지 못함)</t>
        </is>
      </c>
      <c r="AV59" s="37" t="inlineStr">
        <is>
          <t>2011-01: 대상회사 설립(카카오 2019 사업보고서 종속회사 표의 설립일, 이후 플랜에이엔터테인먼트로 사명 변경); 2015-11: 로엔엔터테인먼트가 70% 취득(K008);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W59" s="37"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K019);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X59" s="37"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Y59" s="37" t="inlineStr">
        <is>
          <t>수집·검토 기록에 인수 뒤 손상이 적혀 있음</t>
        </is>
      </c>
      <c r="AZ59" s="37" t="inlineStr">
        <is>
          <t>2016: 7,892,275천원; 2017: 9,294,546천원</t>
        </is>
      </c>
      <c r="BA59" s="37" t="inlineStr">
        <is>
          <t>2018: 미확인 (연간 값 미공시; 카카오 2018 사업보고서 요약재무는 연결편입 이후 기간의 1,534,796천원만 표시); 2019: 11,683,172,002원; 2020: 16,124,173,262원; 2025(최근): 3,946,491,923원 (2024: 26,264,809,529원)</t>
        </is>
      </c>
      <c r="BB59" s="37" t="inlineStr">
        <is>
          <t>미확인 (영업이익 미공시. 참고 순이익: 2016: 676,398천원; 2017: 703,149천원)</t>
        </is>
      </c>
      <c r="BC59" s="37" t="inlineStr">
        <is>
          <t>2018: 미확인; 2019: 409,785,075원; 2020: (1,402,950,418)원; 2025(최근): (3,389,411,069)원 (2024: (4,650,826,658)원)</t>
        </is>
      </c>
      <c r="BD59" s="37"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K019 수집 기록에서 확인한 값을 재사용). 2019년부터 페이브, 2021년 하반기부터 크래커엔터테인먼트 합병분이 포함되며, 2025 실적은 그룹 매각 후의 값이다.</t>
        </is>
      </c>
      <c r="BE59" s="37" t="inlineStr">
        <is>
          <t>미확인 (거래 규모가 35억원이어서 카카오엠·카카오 실적발표에서 이 거래를 다룬 언급을 찾지 않음. 참고로 카카오엠 2018.1Q 분기보고서는 '5개 독립 Label' 운영을 기재)</t>
        </is>
      </c>
      <c r="BF59" s="36" t="inlineStr">
        <is>
          <t>부분</t>
        </is>
      </c>
      <c r="BG59" s="36" t="inlineStr">
        <is>
          <t>2026-10-31</t>
        </is>
      </c>
    </row>
    <row r="60" ht="72" customHeight="1">
      <c r="A60" s="36" t="inlineStr">
        <is>
          <t>K027</t>
        </is>
      </c>
      <c r="B60" s="36" t="inlineStr">
        <is>
          <t>Kakao</t>
        </is>
      </c>
      <c r="C60" s="36" t="inlineStr">
        <is>
          <t>2018-05-17</t>
        </is>
      </c>
      <c r="D60" s="37" t="inlineStr">
        <is>
          <t>Kakao M Corp.</t>
        </is>
      </c>
      <c r="E60" s="36" t="n">
        <v>8</v>
      </c>
      <c r="F60" s="36" t="inlineStr">
        <is>
          <t>True</t>
        </is>
      </c>
      <c r="G60" s="36" t="n"/>
      <c r="H60" s="36" t="inlineStr">
        <is>
          <t>MA②</t>
        </is>
      </c>
      <c r="I60" s="36" t="inlineStr">
        <is>
          <t>MA②</t>
        </is>
      </c>
      <c r="J60" s="36" t="inlineStr">
        <is>
          <t>같음</t>
        </is>
      </c>
      <c r="K60" s="36" t="inlineStr">
        <is>
          <t>있음</t>
        </is>
      </c>
      <c r="L60" s="36" t="inlineStr">
        <is>
          <t>기타</t>
        </is>
      </c>
      <c r="M60" s="36" t="inlineStr">
        <is>
          <t>편입 후</t>
        </is>
      </c>
      <c r="N60" s="37" t="inlineStr">
        <is>
          <t>Content Production &amp; Investment</t>
        </is>
      </c>
      <c r="O60" s="37" t="inlineStr">
        <is>
          <t>Content Investment / Distribution</t>
        </is>
      </c>
      <c r="P60" s="36" t="inlineStr">
        <is>
          <t>Closed</t>
        </is>
      </c>
      <c r="Q60" s="38" t="n">
        <v>766.76</v>
      </c>
      <c r="R60" s="37" t="inlineStr">
        <is>
          <t>Kakao Corp. (KOSE:A035720)</t>
        </is>
      </c>
      <c r="S60" s="37" t="inlineStr">
        <is>
          <t>-</t>
        </is>
      </c>
      <c r="T60" s="37"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U60" s="37" t="inlineStr">
        <is>
          <t>MA-1 그룹이 매수자</t>
        </is>
      </c>
      <c r="V60" s="37" t="inlineStr">
        <is>
          <t>기존 자회사 잔여지분</t>
        </is>
      </c>
      <c r="W60" s="37" t="inlineStr">
        <is>
          <t>MA② 기존 지분 확대</t>
        </is>
      </c>
      <c r="X60" s="37" t="n"/>
      <c r="Y60" s="36" t="inlineStr">
        <is>
          <t>False</t>
        </is>
      </c>
      <c r="Z60" s="37" t="inlineStr">
        <is>
          <t>MA② 기존 지분 확대</t>
        </is>
      </c>
      <c r="AA60" s="37" t="inlineStr">
        <is>
          <t>편입 후 (카카오엠(구 로엔)은 2016-03-16부터 카카오 종속회사, 거래 당시 카카오 76.40%·특수관계인 포함 76.42%)</t>
        </is>
      </c>
      <c r="AB60" s="37" t="inlineStr">
        <is>
          <t>완료 (2018-09-01 합병기일; 2018-09-03 합병등기, 2018-09-18 합병신주 상장)</t>
        </is>
      </c>
      <c r="AC60" s="37"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D60" s="37"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E60" s="37" t="inlineStr">
        <is>
          <t>2018-05-17</t>
        </is>
      </c>
      <c r="AF60" s="37"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G60" s="37" t="inlineStr">
        <is>
          <t>K009(2016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K036의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H60" s="37" t="inlineStr">
        <is>
          <t>㈜카카오 (그룹 지배회사, 유가증권시장 상장)</t>
        </is>
      </c>
      <c r="AI60" s="37"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J60" s="37" t="inlineStr">
        <is>
          <t>모바일 플랫폼(카카오톡)·포털 광고와 콘텐츠. 2017년 연결 매출 1,972,326백만원 — 광고 플랫폼 30.2%, 콘텐츠 플랫폼 50.0%(게임 342,037·뮤직 478,540·기타 164,896백만원), 기타 19.8% (2017 사업보고서, 4Q18 Fact Sheet)</t>
        </is>
      </c>
      <c r="AK60" s="37" t="inlineStr">
        <is>
          <t>핵심</t>
        </is>
      </c>
      <c r="AL60" s="37" t="inlineStr">
        <is>
          <t>2017년 카카오 연결 매출의 24.3%(478,540/1,972,326백만원)가 이미 연결된 카카오엠의 뮤직 콘텐츠로, 대상 사업이 인수 주체의 주력 매출원 중 하나. 인수 주체가 그룹 정점 회사 자신이라 그룹 기준도 같음.</t>
        </is>
      </c>
      <c r="AM60" s="37" t="inlineStr">
        <is>
          <t>6,349,428,454,887원 (카카오 연결, 2017-12-31; 2017 사업보고서)</t>
        </is>
      </c>
      <c r="AN60" s="37" t="inlineStr">
        <is>
          <t>acq_total_assets와 같음 (인수 주체가 상장 지배회사 자신)</t>
        </is>
      </c>
      <c r="AO60" s="37" t="inlineStr">
        <is>
          <t>계산: 8.73 (외부주주 실질 대가 554,413,827,282원 / 2017-12-31 연결 총자산 6,349,428,454,887원); 참고: 합병신주 전체 821,412,710,272원 기준 12.94</t>
        </is>
      </c>
      <c r="AP60" s="37" t="inlineStr">
        <is>
          <t>계산: 12.30 (554,413,827,282원 / 2017-12-31 연결 자기자본 4,507,819,805,367원); 참고: 합병신주 전체 기준 18.22</t>
        </is>
      </c>
      <c r="AQ60" s="37" t="inlineStr">
        <is>
          <t>계산: 8,925,417,774,000원 (이사회 전일 2018-05-16 종가 117,000원 × 발행주식 76,285,622주; 종가는 주요사항보고서, 주식수는 합병 증권신고서)</t>
        </is>
      </c>
      <c r="AR60" s="37"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S60" s="37" t="inlineStr">
        <is>
          <t>KRX:035720</t>
        </is>
      </c>
      <c r="AT60" s="37" t="inlineStr">
        <is>
          <t>인수 주체 카카오(유가증권시장). 대상회사 카카오엠도 코스닥 상장(KRX:016170): 2018-05-16 종가 95,900원·시가총액 2,425,474,509,500원(계산), 05-17 종가 98,100원; 2018-08-30부터 매매거래정지 후 합병으로 상장폐지.</t>
        </is>
      </c>
      <c r="AU60" s="37"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V60" s="37" t="inlineStr">
        <is>
          <t>2016-03-16: 카카오가 로엔 76.4% 인수(K009);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W60" s="37"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X60" s="37"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60" s="37" t="inlineStr">
        <is>
          <t>수집·검토 기록에 인수 뒤 손상이 적혀 있음</t>
        </is>
      </c>
      <c r="AZ60" s="37" t="inlineStr">
        <is>
          <t>2016: 450,645,544천원; 2017: 580,332,777천원</t>
        </is>
      </c>
      <c r="BA60" s="37"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BB60" s="37" t="inlineStr">
        <is>
          <t>2016: 79,910,288천원; 2017: 102,737,129천원</t>
        </is>
      </c>
      <c r="BC60" s="37" t="inlineStr">
        <is>
          <t>2018 상반기: 48,531,115천원; 2019 이후 멜론 사업 영업이익은 미공시(미확인). 참고: 신설 카카오엠 연결 영업이익 2019 21,150,150천원, 2020 15,976,957천원</t>
        </is>
      </c>
      <c r="BD60" s="37"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E60" s="37"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F60" s="36" t="inlineStr">
        <is>
          <t>완료</t>
        </is>
      </c>
      <c r="BG60" s="36" t="inlineStr">
        <is>
          <t>2026-10-26</t>
        </is>
      </c>
    </row>
    <row r="61" ht="72" customHeight="1">
      <c r="A61" s="36" t="inlineStr">
        <is>
          <t>K028</t>
        </is>
      </c>
      <c r="B61" s="36" t="inlineStr">
        <is>
          <t>Kakao</t>
        </is>
      </c>
      <c r="C61" s="36" t="inlineStr">
        <is>
          <t>2018-08-10</t>
        </is>
      </c>
      <c r="D61" s="37" t="inlineStr">
        <is>
          <t>Sonnori Corp.</t>
        </is>
      </c>
      <c r="E61" s="36" t="n">
        <v>180</v>
      </c>
      <c r="F61" s="36" t="inlineStr">
        <is>
          <t>False</t>
        </is>
      </c>
      <c r="G61" s="36" t="n"/>
      <c r="H61" s="36" t="inlineStr">
        <is>
          <t>MA⑦</t>
        </is>
      </c>
      <c r="I61" s="36" t="inlineStr">
        <is>
          <t>MA⑥</t>
        </is>
      </c>
      <c r="J61" s="36" t="inlineStr">
        <is>
          <t>변경</t>
        </is>
      </c>
      <c r="K61" s="36" t="inlineStr">
        <is>
          <t>해당 없음</t>
        </is>
      </c>
      <c r="L61" s="36" t="inlineStr">
        <is>
          <t>기타</t>
        </is>
      </c>
      <c r="M61" s="36" t="inlineStr">
        <is>
          <t>편입 전</t>
        </is>
      </c>
      <c r="N61" s="37" t="inlineStr">
        <is>
          <t>Gaming &amp; Sport</t>
        </is>
      </c>
      <c r="O61" s="37" t="inlineStr">
        <is>
          <t>Game Development / Operating</t>
        </is>
      </c>
      <c r="P61" s="36" t="inlineStr">
        <is>
          <t>Closed</t>
        </is>
      </c>
      <c r="Q61" s="38" t="n">
        <v>0.108</v>
      </c>
      <c r="R61" s="37" t="inlineStr">
        <is>
          <t>-</t>
        </is>
      </c>
      <c r="S61" s="37" t="inlineStr">
        <is>
          <t>-</t>
        </is>
      </c>
      <c r="T61" s="37" t="inlineStr">
        <is>
          <t>Wonsool Lee and Myungjin Jeon acquired 12.69% stake in Sonnori Corp. for approximately KRW 120 million on July 25, 2018. A total of 0.051 million shares will be acquired as part of the deal for KRW 2400 per share.</t>
        </is>
      </c>
      <c r="U61" s="37" t="inlineStr">
        <is>
          <t>MA-5 매수자 미기재</t>
        </is>
      </c>
      <c r="V61" s="37" t="n"/>
      <c r="W61" s="37" t="inlineStr">
        <is>
          <t>MA⑦ 매수자 미기재</t>
        </is>
      </c>
      <c r="X61" s="37" t="n"/>
      <c r="Y61" s="36" t="inlineStr">
        <is>
          <t>False</t>
        </is>
      </c>
      <c r="Z61" s="37" t="inlineStr">
        <is>
          <t>MA⑥ 외부자 간 거래</t>
        </is>
      </c>
      <c r="AA61" s="37"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AB61" s="37" t="inlineStr">
        <is>
          <t>미확인 (원자료는 2018-07-25 완료로 기재. 공시·보도로 완료를 확인하지 못함)</t>
        </is>
      </c>
      <c r="AC61" s="37" t="inlineStr">
        <is>
          <t>미확인 (원자료 설명란: 약 1.2억원, 주당 2,400원, 약 5.1만주. 출처로 확인하지 못함)</t>
        </is>
      </c>
      <c r="AD61" s="37" t="inlineStr">
        <is>
          <t>미확인 (원자료 0.108. 원자료 설명의 1.2억원을 2018-07 무렵 약 1,120원/USD로 환산하면 약 0.107로 원자료와 일치하나 금액 자체가 미확인)</t>
        </is>
      </c>
      <c r="AE61" s="37" t="inlineStr">
        <is>
          <t>미확인 (원자료 거래일 2018-07-25, 원자료 날짜 2018-08-10)</t>
        </is>
      </c>
      <c r="AF61" s="37"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G61" s="37" t="inlineStr">
        <is>
          <t>대상 'Sonnori Corp.'은 ㈜손노리(구 ㈜로이게임즈, 대표 이원술)다. 같은 묶음 관계: K024(2018-04-04, 카카오게임즈→프렌즈게임즈(현 메타보라)로 손노리 40.10% 이전, MA④), K029(2018-10-25 원자료일, 프렌즈게임즈가 114,284주(18.18%) 추가 취득해 58.28%로 경영권 확보, MA②), K015·K017(메타보라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H61" s="37" t="inlineStr">
        <is>
          <t>개인 이원술(㈜손노리 대표이사)·전명진(직책 미확인). 그룹 밖 개인</t>
        </is>
      </c>
      <c r="AI61" s="37" t="inlineStr">
        <is>
          <t>미확인 (공시·보도 없음)</t>
        </is>
      </c>
      <c r="AJ61" s="37" t="inlineStr">
        <is>
          <t>해당 없음 (매수자가 개인)</t>
        </is>
      </c>
      <c r="AK61" s="37" t="inlineStr">
        <is>
          <t>해당 없음</t>
        </is>
      </c>
      <c r="AL61" s="37" t="inlineStr">
        <is>
          <t>매수자가 그룹 법인이 아닌 개인이라 핵심 영역 판정 대상이 아님. 참고로 대상 손노리는 게임 개발사로 카카오게임즈(게임 퍼블리싱)·카카오 기준으로는 인접 영역.</t>
        </is>
      </c>
      <c r="AM61" s="37" t="inlineStr">
        <is>
          <t>해당 없음 (매수자 개인)</t>
        </is>
      </c>
      <c r="AN61" s="37" t="inlineStr">
        <is>
          <t>해당 없음 (매수자 개인, 그룹 지배회사 없음)</t>
        </is>
      </c>
      <c r="AO61" s="37" t="inlineStr">
        <is>
          <t>해당 없음</t>
        </is>
      </c>
      <c r="AP61" s="37" t="inlineStr">
        <is>
          <t>해당 없음</t>
        </is>
      </c>
      <c r="AQ61" s="37" t="inlineStr">
        <is>
          <t>해당 없음</t>
        </is>
      </c>
      <c r="AR61" s="37" t="inlineStr">
        <is>
          <t>매수자가 개인이라 규모 지표 없음. 대상 손노리 규모 참고: 2017말 자산 1,201,479천원·부채 2,015,099천원(완전자본잠식), 카카오게임즈 2017 연결감사보고서 관계기업 요약재무.</t>
        </is>
      </c>
      <c r="AS61" s="37" t="inlineStr">
        <is>
          <t>해당 없음</t>
        </is>
      </c>
      <c r="AT61" s="37" t="inlineStr">
        <is>
          <t>매수자는 개인, 대상 손노리는 비상장. 그룹 측 참고 종목은 카카오(KRX:035720)이나 카카오게임즈는 2018년 당시 비상장(2020-09 코스닥 상장)이고 이 거래는 그룹 거래가 아님.</t>
        </is>
      </c>
      <c r="AU61" s="37" t="inlineStr">
        <is>
          <t>미확인 (공시·보도 찾지 못함. Capital IQ 기록일 2018-08-10)</t>
        </is>
      </c>
      <c r="AV61" s="37"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처분(K024)</t>
        </is>
      </c>
      <c r="AW61" s="37" t="inlineStr">
        <is>
          <t>2018-12: 프렌즈게임즈가 손노리 114,284주(18.18%) 추가 취득해 58.28%로 지배력 확보, 카카오게임즈 연결 편입(이전대가 9,928,564천원, 영업권 4,321,718천원)(K029);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X61" s="37" t="inlineStr">
        <is>
          <t>확인 안 됨 (매수자는 개인으로 해당 없음. 그룹 측 손노리 영업권 손상은 메타보라 2019~2022 연결감사보고서에서 손노리 관련 손상 문구를 찾지 못함, 상세 손상검사 표까지는 보지 못함)</t>
        </is>
      </c>
      <c r="AY61" s="37" t="inlineStr">
        <is>
          <t>매수자가 그룹 계보 밖(MA⑥)이라 그룹의 손상을 따지지 않음</t>
        </is>
      </c>
      <c r="AZ61" s="37" t="inlineStr">
        <is>
          <t>2016: 99,320천원; 2017: 미확인(원문 표에 (898,776)천원으로 음수 기재, 오기 의심)</t>
        </is>
      </c>
      <c r="BA61" s="37" t="inlineStr">
        <is>
          <t>2018: 미확인(연말 편입이라 연결 요약에 '-' 표시); 2019: 1,451,958천원; 2020: 1,415,130천원; 2021: 314,011,930원; 2022(매각 전까지): 55,053천원</t>
        </is>
      </c>
      <c r="BB61" s="37" t="inlineStr">
        <is>
          <t>미확인 (영업이익 공개 자료 없음. 참고 당기순손익 2016: -586,040천원; 2017: -3,737,408천원)</t>
        </is>
      </c>
      <c r="BC61" s="37" t="inlineStr">
        <is>
          <t>미확인 (영업이익 공개 자료 없음. 참고 당기순손익 2019: -1,372,723천원; 2020: 89,866천원; 2021: -1,113,393,650원; 2022(매각 전): -29,275천원)</t>
        </is>
      </c>
      <c r="BD61" s="37"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E61" s="37" t="inlineStr">
        <is>
          <t>해당 없음 (매수자 개인. 카카오·카카오게임즈 IR에서 이 거래 언급 확인 안 됨)</t>
        </is>
      </c>
      <c r="BF61" s="36" t="inlineStr">
        <is>
          <t>부분</t>
        </is>
      </c>
      <c r="BG61" s="36" t="inlineStr">
        <is>
          <t>2026-10-31</t>
        </is>
      </c>
    </row>
    <row r="62" ht="72" customHeight="1">
      <c r="A62" s="36" t="inlineStr">
        <is>
          <t>K029</t>
        </is>
      </c>
      <c r="B62" s="36" t="inlineStr">
        <is>
          <t>Kakao</t>
        </is>
      </c>
      <c r="C62" s="36" t="inlineStr">
        <is>
          <t>2018-10-25</t>
        </is>
      </c>
      <c r="D62" s="37" t="inlineStr">
        <is>
          <t>Sonnori Corp.</t>
        </is>
      </c>
      <c r="E62" s="36" t="n">
        <v>133</v>
      </c>
      <c r="F62" s="36" t="inlineStr">
        <is>
          <t>False</t>
        </is>
      </c>
      <c r="G62" s="36" t="n"/>
      <c r="H62" s="36" t="inlineStr">
        <is>
          <t>MA②</t>
        </is>
      </c>
      <c r="I62" s="36" t="inlineStr">
        <is>
          <t>MA②</t>
        </is>
      </c>
      <c r="J62" s="36" t="inlineStr">
        <is>
          <t>같음</t>
        </is>
      </c>
      <c r="K62" s="36" t="inlineStr">
        <is>
          <t>있음</t>
        </is>
      </c>
      <c r="L62" s="36" t="inlineStr">
        <is>
          <t>일치</t>
        </is>
      </c>
      <c r="M62" s="36" t="inlineStr">
        <is>
          <t>편입 후</t>
        </is>
      </c>
      <c r="N62" s="37" t="inlineStr">
        <is>
          <t>Gaming &amp; Sport</t>
        </is>
      </c>
      <c r="O62" s="37" t="inlineStr">
        <is>
          <t>Game Development / Operating</t>
        </is>
      </c>
      <c r="P62" s="36" t="inlineStr">
        <is>
          <t>Closed</t>
        </is>
      </c>
      <c r="Q62" s="38" t="n">
        <v>3.52</v>
      </c>
      <c r="R62" s="37" t="inlineStr">
        <is>
          <t>Metabora</t>
        </is>
      </c>
      <c r="S62" s="37" t="inlineStr">
        <is>
          <t>-</t>
        </is>
      </c>
      <c r="T62" s="37"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U62" s="37" t="inlineStr">
        <is>
          <t>MA-1 그룹이 매수자</t>
        </is>
      </c>
      <c r="V62" s="37" t="inlineStr">
        <is>
          <t>추가지분</t>
        </is>
      </c>
      <c r="W62" s="37" t="inlineStr">
        <is>
          <t>MA② 기존 지분 확대</t>
        </is>
      </c>
      <c r="X62" s="37" t="n"/>
      <c r="Y62" s="36" t="inlineStr">
        <is>
          <t>False</t>
        </is>
      </c>
      <c r="Z62" s="37" t="inlineStr">
        <is>
          <t>MA② 기존 지분 확대</t>
        </is>
      </c>
      <c r="AA62" s="37"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AB62" s="37" t="inlineStr">
        <is>
          <t>완료 (2018-10-24, 주식대금 지급일)</t>
        </is>
      </c>
      <c r="AC62" s="37" t="inlineStr">
        <is>
          <t>4,000,054,284원 (114,284주, 주당 35,001원)</t>
        </is>
      </c>
      <c r="AD62" s="37" t="inlineStr">
        <is>
          <t>원자료와 일치</t>
        </is>
      </c>
      <c r="AE62" s="37" t="inlineStr">
        <is>
          <t>2018-10-25</t>
        </is>
      </c>
      <c r="AF62" s="37"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G62" s="37" t="inlineStr">
        <is>
          <t>K024(2018-03-30 카카오게임즈가 프렌즈게임즈에 손노리 40.10%를 이전한 거래. 원자료의 34.44%는 보통주만 본 값)의 후속이며, 이 거래로 프렌즈게임즈가 처음 과반 지분을 얻었다. K028(2018-07-25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H62" s="37" t="inlineStr">
        <is>
          <t>㈜프렌즈게임즈(옛 ㈜슈퍼노바일레븐, 현 ㈜메타보라; ㈜카카오게임즈 100% 자회사, 비상장. 카카오게임즈는 당시 비상장이었던 ㈜카카오 종속회사)</t>
        </is>
      </c>
      <c r="AI62" s="37"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J62" s="37" t="inlineStr">
        <is>
          <t>모바일 게임 소프트웨어 개발 및 공급. FY2017 매출 1,625백만원, 영업손실 1,273백만원, 자본총계 -536백만원(자본잠식) (프렌즈게임즈 2018-05-31 대규모기업집단현황공시)</t>
        </is>
      </c>
      <c r="AK62" s="37" t="inlineStr">
        <is>
          <t>핵심</t>
        </is>
      </c>
      <c r="AL62" s="37" t="inlineStr">
        <is>
          <t>게임 개발사(프렌즈게임즈)가 게임 개발사(손노리: 게임소프트웨어 개발 및 공급)의 지배력을 얻은 거래다. 그룹 정점 ㈜카카오 기준으로 보면 게임은 콘텐츠 부문의 한 사업이므로 인접 영역이다.</t>
        </is>
      </c>
      <c r="AM62" s="37" t="inlineStr">
        <is>
          <t>4,221백만원 (㈜프렌즈게임즈 별도, 2017-12-31; 2018-05-31 대규모기업집단현황공시). 2018-04 유상증자 11,686백만원 이후 늘었겠지만 거래 직전 값은 미확인</t>
        </is>
      </c>
      <c r="AN62" s="37" t="inlineStr">
        <is>
          <t>6,349,428백만원 (㈜카카오 연결, 2017-12-31; 2017 사업보고서 요약재무정보)</t>
        </is>
      </c>
      <c r="AO62" s="37" t="inlineStr">
        <is>
          <t>계산: 94.8 (4,000백만원 / 프렌즈게임즈 2017-12-31 총자산 4,221백만원). ㈜카카오 연결 기준으로는 0.06 (4,000 / 6,349,428)</t>
        </is>
      </c>
      <c r="AP62" s="37" t="inlineStr">
        <is>
          <t>계산 불가 (프렌즈게임즈 2017-12-31 자본총계 -536백만원, 자본잠식)</t>
        </is>
      </c>
      <c r="AQ62" s="37"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R62" s="37" t="inlineStr">
        <is>
          <t>인수 주체 총자산은 2017-12-31 별도(공정거래법 공시), 지배회사 총자산은 2017-12-31 연결, 시가총액은 발표 직전 거래일 2018-10-23 기준이다. 카카오게임즈는 2020-09 코스닥 상장 전이라 시가총액이 없다</t>
        </is>
      </c>
      <c r="AS62" s="37" t="inlineStr">
        <is>
          <t>KRX:035720</t>
        </is>
      </c>
      <c r="AT62" s="37" t="inlineStr">
        <is>
          <t>인수 주체 프렌즈게임즈와 그 모회사 카카오게임즈(2020-09-10 코스닥 상장, KOSDAQ:293490)가 거래 당시 모두 비상장이어서 상장 지배회사 ㈜카카오를 쓴다. 대상회사 손노리는 비상장</t>
        </is>
      </c>
      <c r="AU62" s="37" t="inlineStr">
        <is>
          <t>2018-10-25 DART '최대주주등의주식보유변동'(㈜손노리, 공정거래법 공시). 이보다 이른 보도는 찾지 못함</t>
        </is>
      </c>
      <c r="AV62" s="37"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이전(K024, 이사회 2018-03-29, 계약 2018-03-30); 2018-07: 이원술·전명진이 외부 주주로부터 보통주 50,750주(12.69%)를 주당 2,400원에 매입(K028)</t>
        </is>
      </c>
      <c r="AW62" s="37"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X62" s="37"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Y62" s="37" t="inlineStr">
        <is>
          <t>수집·검토 기록에 인수 뒤 손상이 적혀 있음</t>
        </is>
      </c>
      <c r="AZ62" s="37" t="inlineStr">
        <is>
          <t>2016: 99백만원; 2017: 945백만원</t>
        </is>
      </c>
      <c r="BA62" s="37" t="inlineStr">
        <is>
          <t>2018: 1,081백만원; 2019: 1,452백만원; 2021(카카오 계열 마지막 연도): 314백만원</t>
        </is>
      </c>
      <c r="BB62" s="37" t="inlineStr">
        <is>
          <t>2016: 미확인 (당기순손실 586백만원); 2017: -3,593백만원</t>
        </is>
      </c>
      <c r="BC62" s="37" t="inlineStr">
        <is>
          <t>2018: -2,474백만원; 2019: -1,403백만원; 2021: -1,314백만원 (참고 2020: 164백만원)</t>
        </is>
      </c>
      <c r="BD62" s="37"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E62" s="37" t="inlineStr">
        <is>
          <t>확인 안 됨 (거래 규모 40억원의 비상장 손자회사 간접 인수이고 당시 카카오게임즈도 비상장이어서 카카오 IR 자료는 찾지 않음)</t>
        </is>
      </c>
      <c r="BF62" s="36" t="inlineStr">
        <is>
          <t>완료</t>
        </is>
      </c>
      <c r="BG62" s="36" t="inlineStr">
        <is>
          <t>2026-10-31</t>
        </is>
      </c>
    </row>
    <row r="63" ht="72" customHeight="1">
      <c r="A63" s="36" t="inlineStr">
        <is>
          <t>K030</t>
        </is>
      </c>
      <c r="B63" s="36" t="inlineStr">
        <is>
          <t>Kakao</t>
        </is>
      </c>
      <c r="C63" s="36" t="inlineStr">
        <is>
          <t>2018-11-23</t>
        </is>
      </c>
      <c r="D63" s="37" t="inlineStr">
        <is>
          <t>Sanai Pictures</t>
        </is>
      </c>
      <c r="E63" s="36" t="n">
        <v>90</v>
      </c>
      <c r="F63" s="36" t="inlineStr">
        <is>
          <t>False</t>
        </is>
      </c>
      <c r="G63" s="36" t="n"/>
      <c r="H63" s="36" t="inlineStr">
        <is>
          <t>MA⑥</t>
        </is>
      </c>
      <c r="I63" s="36" t="inlineStr">
        <is>
          <t>MA⑥</t>
        </is>
      </c>
      <c r="J63" s="36" t="inlineStr">
        <is>
          <t>같음</t>
        </is>
      </c>
      <c r="K63" s="36" t="inlineStr">
        <is>
          <t>있음</t>
        </is>
      </c>
      <c r="L63" s="36" t="inlineStr">
        <is>
          <t>일치</t>
        </is>
      </c>
      <c r="M63" s="36" t="inlineStr">
        <is>
          <t>편입 전</t>
        </is>
      </c>
      <c r="N63" s="37" t="inlineStr">
        <is>
          <t>Content Production &amp; Investment</t>
        </is>
      </c>
      <c r="O63" s="37" t="inlineStr">
        <is>
          <t>Content Production Studio</t>
        </is>
      </c>
      <c r="P63" s="36" t="inlineStr">
        <is>
          <t>Closed</t>
        </is>
      </c>
      <c r="Q63" s="38" t="n">
        <v>12.19</v>
      </c>
      <c r="R63" s="37" t="inlineStr">
        <is>
          <t>Haengnam Inc.</t>
        </is>
      </c>
      <c r="S63" s="37" t="inlineStr">
        <is>
          <t>-</t>
        </is>
      </c>
      <c r="T63" s="37"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U63" s="37" t="inlineStr">
        <is>
          <t>MA-4 외부자 간 거래</t>
        </is>
      </c>
      <c r="V63" s="37" t="n"/>
      <c r="W63" s="37" t="inlineStr">
        <is>
          <t>MA⑥ 외부자 간 거래</t>
        </is>
      </c>
      <c r="X63" s="37" t="n"/>
      <c r="Y63" s="36" t="inlineStr">
        <is>
          <t>False</t>
        </is>
      </c>
      <c r="Z63" s="37" t="inlineStr">
        <is>
          <t>MA⑥ 외부자 간 거래</t>
        </is>
      </c>
      <c r="AA63" s="37" t="inlineStr">
        <is>
          <t>편입 전 (매수자 ㈜행남사·매도자 한재덕 모두 카카오 계보 밖; 대상 사나이픽처스는 2019-09-17 ㈜카카오엠이 81% 지배력 획득으로 카카오 연결 종속회사 편입, 공정위 계열편입일 2019-11-01)</t>
        </is>
      </c>
      <c r="AB63" s="37" t="inlineStr">
        <is>
          <t>완료 (2018-11-23, 잔금 지급·주식 양수)</t>
        </is>
      </c>
      <c r="AC63" s="37" t="inlineStr">
        <is>
          <t>13,800,000,000원 (60%, 1,200주; 계약금 87억원 2018-11-22, 잔금 51억원 2018-11-23)</t>
        </is>
      </c>
      <c r="AD63" s="37" t="inlineStr">
        <is>
          <t>원자료와 일치</t>
        </is>
      </c>
      <c r="AE63" s="37" t="inlineStr">
        <is>
          <t>2018-11-22</t>
        </is>
      </c>
      <c r="AF63" s="37"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G63" s="37"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H63" s="37" t="inlineStr">
        <is>
          <t>㈜행남사(코스닥 상장 008800; 최대주주 마크투인베스트먼트 29.52%; 카카오 계보 밖)</t>
        </is>
      </c>
      <c r="AI63" s="37" t="inlineStr">
        <is>
          <t>"신규사업 투자를 통한 수익구조 다각화" (주요사항보고서 양수목적)</t>
        </is>
      </c>
      <c r="AJ63" s="37" t="inlineStr">
        <is>
          <t>생활도자기 제조·판매(1942년 설립, '가정용 도자기 전문업체'; 2018 사업보고서 사업의 내용). 연결 매출 2017: 153.2억원, 영업손실 88.6억원(2018 사업보고서 요약재무)</t>
        </is>
      </c>
      <c r="AK63" s="37" t="inlineStr">
        <is>
          <t>비핵심</t>
        </is>
      </c>
      <c r="AL63" s="37" t="inlineStr">
        <is>
          <t>행남사는 도자기 제조사로 영화 제작은 하지 않던 영역이며 양수목적도 '신규사업 투자를 통한 수익구조 다각화'. 그룹 정점(카카오) 기준으로는 매수자가 그룹 밖이라 해당 없음; 2019-09 카카오엠 인수 시점 기준으로는 콘텐츠 제작 → 플랫폼 공급의 인접 영역.</t>
        </is>
      </c>
      <c r="AM63" s="37" t="inlineStr">
        <is>
          <t>46,291,545,098원 (2017-12-31 연결, 주요사항보고서 총자산)</t>
        </is>
      </c>
      <c r="AN63" s="37" t="inlineStr">
        <is>
          <t>acq_total_assets와 같음 (행남사 자체가 상장 지배회사, 카카오 계보 밖)</t>
        </is>
      </c>
      <c r="AO63" s="37" t="inlineStr">
        <is>
          <t>29.81</t>
        </is>
      </c>
      <c r="AP63" s="37" t="inlineStr">
        <is>
          <t>21.91</t>
        </is>
      </c>
      <c r="AQ63" s="37" t="inlineStr">
        <is>
          <t>미확인</t>
        </is>
      </c>
      <c r="AR63" s="37" t="inlineStr">
        <is>
          <t>총자산은 2017년말 연결, 자기자본 62,993,497,816원은 2018년 3분기 자본총계에 공시일까지의 자본금·자본잉여금을 반영한 값(주요사항보고서 14항 가). 시가총액은 상장폐지 종목이라 종가 미확보.</t>
        </is>
      </c>
      <c r="AS63" s="37" t="inlineStr">
        <is>
          <t>KRX:008800</t>
        </is>
      </c>
      <c r="AT63" s="37" t="inlineStr">
        <is>
          <t>인수 주체 행남사(코스닥 008800, 2021년 상장폐지)의 종목. 대상 사나이픽처스는 비상장. 카카오(KRX:035720)는 이 거래 당사자가 아님 — 카카오 측 이벤트는 2019-09-17 카카오엠 인수 발표일로 따로 봐야 함.</t>
        </is>
      </c>
      <c r="AU63" s="37"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V63" s="37"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W63" s="37"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X63" s="37"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Y63" s="37" t="inlineStr">
        <is>
          <t>수집·검토 기록에 인수 뒤 손상이 적혀 있음</t>
        </is>
      </c>
      <c r="AZ63" s="37" t="inlineStr">
        <is>
          <t>2016: 253.8억원(감사보고서; 행남사 공시상 재작성값 391.0억원); 2017: 203.4억원</t>
        </is>
      </c>
      <c r="BA63" s="37" t="inlineStr">
        <is>
          <t>2018: 10.3억원; 2019: 95.1억원; 2020: 18.6억원; 2025: 130.1억원</t>
        </is>
      </c>
      <c r="BB63" s="37" t="inlineStr">
        <is>
          <t>2016: 21.5억원(감사보고서; 외부평가의견서 회사제시값 29.8억원은 전기오류수정분 포함); 2017: -4.5억원(참회계법인 외부평가의견서 회사제시자료 -453,688,773원, 미감사; 2019 세화회계법인 의견서는 -482,240,997원)</t>
        </is>
      </c>
      <c r="BC63" s="37" t="inlineStr">
        <is>
          <t>2018: -16.2억원(세화회계법인 외부평가의견서 회사제시자료 -1,619,895,940원, 미감사); 2019: 11.5억원; 2020: -7.9억원; 2025: -6.5억원</t>
        </is>
      </c>
      <c r="BD63" s="37"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E63" s="37"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F63" s="36" t="inlineStr">
        <is>
          <t>부분</t>
        </is>
      </c>
      <c r="BG63" s="36" t="inlineStr">
        <is>
          <t>2026-10-26</t>
        </is>
      </c>
    </row>
    <row r="64" ht="72" customHeight="1">
      <c r="A64" s="36" t="inlineStr">
        <is>
          <t>K031</t>
        </is>
      </c>
      <c r="B64" s="36" t="inlineStr">
        <is>
          <t>Kakao</t>
        </is>
      </c>
      <c r="C64" s="36" t="inlineStr">
        <is>
          <t>2018-12-06</t>
        </is>
      </c>
      <c r="D64" s="37" t="inlineStr">
        <is>
          <t>Samyang CNC Co.,Ltd.</t>
        </is>
      </c>
      <c r="E64" s="36" t="n">
        <v>142</v>
      </c>
      <c r="F64" s="36" t="inlineStr">
        <is>
          <t>False</t>
        </is>
      </c>
      <c r="G64" s="36" t="n"/>
      <c r="H64" s="36" t="inlineStr">
        <is>
          <t>MA③</t>
        </is>
      </c>
      <c r="I64" s="36" t="inlineStr">
        <is>
          <t>MA②</t>
        </is>
      </c>
      <c r="J64" s="36" t="inlineStr">
        <is>
          <t>변경</t>
        </is>
      </c>
      <c r="K64" s="36" t="inlineStr">
        <is>
          <t>있음</t>
        </is>
      </c>
      <c r="L64" s="36" t="inlineStr">
        <is>
          <t>일치</t>
        </is>
      </c>
      <c r="M64" s="36" t="inlineStr">
        <is>
          <t>편입 후</t>
        </is>
      </c>
      <c r="N64" s="37" t="inlineStr">
        <is>
          <t>Story IP Platforms</t>
        </is>
      </c>
      <c r="O64" s="37" t="inlineStr">
        <is>
          <t>Story / Webtoon / Web Novel Platform</t>
        </is>
      </c>
      <c r="P64" s="36" t="inlineStr">
        <is>
          <t>Closed</t>
        </is>
      </c>
      <c r="Q64" s="38" t="n">
        <v>2.1</v>
      </c>
      <c r="R64" s="37" t="inlineStr">
        <is>
          <t>Kakao Page Corp.</t>
        </is>
      </c>
      <c r="S64" s="37" t="inlineStr">
        <is>
          <t>-</t>
        </is>
      </c>
      <c r="T64" s="37" t="inlineStr">
        <is>
          <t>Kakao Page Corp. acquired 20.03% stake in Samyang CNC Co.,Ltd for KRW 2.4 billion on November 30, 2018. Kakao Page Corp. acquired 2003 shares in Samyang CNC Co.,Ltd. for KRW 1.18 million per share.</t>
        </is>
      </c>
      <c r="U64" s="37" t="inlineStr">
        <is>
          <t>MA-1 그룹이 매수자</t>
        </is>
      </c>
      <c r="V64" s="37" t="inlineStr">
        <is>
          <t>소수지분(&lt;50%)</t>
        </is>
      </c>
      <c r="W64" s="37" t="inlineStr">
        <is>
          <t>MA③ 소수지분 매입</t>
        </is>
      </c>
      <c r="X64" s="37" t="n"/>
      <c r="Y64" s="36" t="inlineStr">
        <is>
          <t>False</t>
        </is>
      </c>
      <c r="Z64" s="37" t="inlineStr">
        <is>
          <t>MA② 기존 지분 확대</t>
        </is>
      </c>
      <c r="AA64" s="37" t="inlineStr">
        <is>
          <t>편입 후 (매수자 ㈜카카오페이지는 ㈜카카오의 연결 종속회사; 카카오페이지 2018 연결감사보고서 특수관계자 주석 '지배기업과 최상위지배자는 주식회사 카카오')</t>
        </is>
      </c>
      <c r="AB64" s="37" t="inlineStr">
        <is>
          <t>완료 (2018-11-30)</t>
        </is>
      </c>
      <c r="AC64" s="37" t="inlineStr">
        <is>
          <t>2,353,933,612원 (2,003주 × 1,175,204원)</t>
        </is>
      </c>
      <c r="AD64" s="37" t="inlineStr">
        <is>
          <t>원자료와 일치 (2,353,933,612원 ÷ 1,117.02원/달러[Yahoo Finance KRW=X 2018-11-30 종가] = USD 2.107백만; 발표일 2018-12-06 종가 1,111.66원 적용 시 2.117)</t>
        </is>
      </c>
      <c r="AE64" s="37" t="inlineStr">
        <is>
          <t>2018-12-06</t>
        </is>
      </c>
      <c r="AF64" s="37"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G64" s="37" t="inlineStr">
        <is>
          <t>K047(2021-01-15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H64" s="37" t="inlineStr">
        <is>
          <t>㈜카카오페이지(㈜카카오의 자회사, 비상장; 2021-03 카카오M 흡수합병 후 ㈜카카오엔터테인먼트)</t>
        </is>
      </c>
      <c r="AI64" s="37" t="inlineStr">
        <is>
          <t>미확인 (이 거래의 공시는 공정거래법상 삼양씨앤씨 '최대주주등의주식보유변동'뿐이며 취득목적 항목이 없다. 카카오페이지 보도자료·언론 기사에서도 찾지 못함)</t>
        </is>
      </c>
      <c r="AJ64" s="37" t="inlineStr">
        <is>
          <t>모바일 유료 콘텐츠 플랫폼 '카카오페이지'(웹툰·웹소설) 운영. 2018 별도 영업수익 184,065,796천원 중 플랫폼사업관련수익 165,800,734천원(90.1%), 광고수익 9,677,239천원, 기타 8,587,823천원 (2018 감사보고서 주석)</t>
        </is>
      </c>
      <c r="AK64" s="37" t="inlineStr">
        <is>
          <t>인접</t>
        </is>
      </c>
      <c r="AL64" s="37" t="inlineStr">
        <is>
          <t>삼양씨앤씨는 출판업·웹소설 콘텐츠 제작·공급사(CP, 대표작 '정령왕 엘퀴네스'는 카카오페이지에 연재)로, 플랫폼인 카카오페이지에 콘텐츠를 공급하는 가치사슬 상류에 있다. 그룹 정점 ㈜카카오 기준으로도 콘텐츠 부문의 공급사 수직계열화로 인접.</t>
        </is>
      </c>
      <c r="AM64" s="37" t="inlineStr">
        <is>
          <t>173,076,308,780원 (㈜카카오페이지 별도, 2017-12-31; 2018 감사보고서 비교재무제표. 2018-09-01 카카오페이지 사업부문 현물출자 후 2018-12-31 별도 자산총계는 254,790,474,078원)</t>
        </is>
      </c>
      <c r="AN64" s="37" t="inlineStr">
        <is>
          <t>6,349,428,454,887원 (㈜카카오 연결, 2017-12-31; 2018 3분기보고서 요약재무정보)</t>
        </is>
      </c>
      <c r="AO64" s="37" t="inlineStr">
        <is>
          <t>계산: 1.36 (2,353,933,612원 ÷ 카카오페이지 별도 자산총계 173,076,308,780원[2017-12-31])</t>
        </is>
      </c>
      <c r="AP64" s="37" t="inlineStr">
        <is>
          <t>계산: 1.48 (2,353,933,612원 ÷ 카카오페이지 별도 자본총계 159,134,558,399원[2017-12-31]). 카카오페이지가 2018-11~12 공정거래법 공시에 쓴 자기자본 156,170,345,705원 기준이면 1.51</t>
        </is>
      </c>
      <c r="AQ64" s="37" t="inlineStr">
        <is>
          <t>계산: 9,547,659,558,500원 (㈜카카오, 2018-12-05 종가 114,500원 × 발행주식총수 83,385,673주[2018-09-30]; 종가는 Yahoo 조정종가 22,900원 × 5[2021-04 5:1 분할 환원])</t>
        </is>
      </c>
      <c r="AR64" s="37"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S64" s="37" t="inlineStr">
        <is>
          <t>KRX:035720</t>
        </is>
      </c>
      <c r="AT64" s="37" t="inlineStr">
        <is>
          <t>인수 주체 ㈜카카오페이지는 비상장이므로 상장 지배회사 ㈜카카오 종목. 대상회사 삼양씨앤씨도 비상장.</t>
        </is>
      </c>
      <c r="AU64" s="37"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V64" s="37"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W64" s="37"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확보(K047);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X64" s="37"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64" s="37" t="inlineStr">
        <is>
          <t>수집·검토 기록에 인수 뒤 손상이 적혀 있음</t>
        </is>
      </c>
      <c r="AZ64" s="37" t="inlineStr">
        <is>
          <t>2016: 해당 없음(법인 설립 전, 2017-12-12 설립); 2017(2017-12-12~12-31): 591백만원</t>
        </is>
      </c>
      <c r="BA64" s="37" t="inlineStr">
        <is>
          <t>2018(거래 연도): 11,086백만원; 2019: 13,247백만원; 2020: 17,818백만원; 2025: 6,642백만원(최근)</t>
        </is>
      </c>
      <c r="BB64" s="37" t="inlineStr">
        <is>
          <t>2016: 해당 없음(법인 설립 전); 2017(2017-12-12~12-31): 155백만원</t>
        </is>
      </c>
      <c r="BC64" s="37" t="inlineStr">
        <is>
          <t>2018(거래 연도): 2,489백만원; 2019: 3,393백만원; 2020: 5,085백만원; 2025: -70백만원(최근; 2023 -1,449, 2024 -1,858)</t>
        </is>
      </c>
      <c r="BD64" s="37"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E64" s="37" t="inlineStr">
        <is>
          <t>미확인 (카카오페이지는 비상장이라 자체 실적발표가 없고, ㈜카카오 실적 자료·컨퍼런스콜 기사 검색에서 삼양씨앤씨 개별 언급을 찾지 못함)</t>
        </is>
      </c>
      <c r="BF64" s="36" t="inlineStr">
        <is>
          <t>부분</t>
        </is>
      </c>
      <c r="BG64" s="36" t="inlineStr">
        <is>
          <t>2026-10-26</t>
        </is>
      </c>
    </row>
    <row r="65" ht="72" customHeight="1">
      <c r="A65" s="36" t="inlineStr">
        <is>
          <t>K032</t>
        </is>
      </c>
      <c r="B65" s="36" t="inlineStr">
        <is>
          <t>Kakao</t>
        </is>
      </c>
      <c r="C65" s="36" t="inlineStr">
        <is>
          <t>2019-01-02</t>
        </is>
      </c>
      <c r="D65" s="37" t="inlineStr">
        <is>
          <t>BH Entertainment Co. Ltd.</t>
        </is>
      </c>
      <c r="E65" s="36" t="n">
        <v>76</v>
      </c>
      <c r="F65" s="36" t="inlineStr">
        <is>
          <t>False</t>
        </is>
      </c>
      <c r="G65" s="36" t="inlineStr">
        <is>
          <t>K032</t>
        </is>
      </c>
      <c r="H65" s="36" t="inlineStr">
        <is>
          <t>MA②</t>
        </is>
      </c>
      <c r="I65" s="36" t="inlineStr">
        <is>
          <t>MA②</t>
        </is>
      </c>
      <c r="J65" s="36" t="inlineStr">
        <is>
          <t>같음</t>
        </is>
      </c>
      <c r="K65" s="36" t="inlineStr">
        <is>
          <t>있음</t>
        </is>
      </c>
      <c r="L65" s="36" t="inlineStr">
        <is>
          <t>일치</t>
        </is>
      </c>
      <c r="M65" s="36" t="inlineStr">
        <is>
          <t>편입 후</t>
        </is>
      </c>
      <c r="N65" s="37" t="inlineStr">
        <is>
          <t>Music &amp; Fan Entertainment</t>
        </is>
      </c>
      <c r="O65" s="37" t="inlineStr">
        <is>
          <t>Music / Artist Management</t>
        </is>
      </c>
      <c r="P65" s="36" t="inlineStr">
        <is>
          <t>Closed</t>
        </is>
      </c>
      <c r="Q65" s="38" t="n">
        <v>16.88</v>
      </c>
      <c r="R65" s="37" t="inlineStr">
        <is>
          <t>Kakao M Corp.</t>
        </is>
      </c>
      <c r="S65" s="37" t="inlineStr">
        <is>
          <t>-</t>
        </is>
      </c>
      <c r="T65" s="37"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U65" s="37" t="inlineStr">
        <is>
          <t>MA-1 그룹이 매수자</t>
        </is>
      </c>
      <c r="V65" s="37" t="inlineStr">
        <is>
          <t>기존 자회사 잔여지분</t>
        </is>
      </c>
      <c r="W65" s="37" t="inlineStr">
        <is>
          <t>MA② 기존 지분 확대</t>
        </is>
      </c>
      <c r="X65" s="37" t="n"/>
      <c r="Y65" s="36" t="inlineStr">
        <is>
          <t>False</t>
        </is>
      </c>
      <c r="Z65" s="37" t="inlineStr">
        <is>
          <t>MA② 기존 지분 확대</t>
        </is>
      </c>
      <c r="AA65" s="37"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AB65" s="37"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C65" s="37" t="inlineStr">
        <is>
          <t>계산: 18,900,000,000원 (카카오 2018 연결주석 사업결합 이전대가 27,000,000천원 − 기존 보유 30%의 장부금액 8,100,000천원. 주당 270,000원 × 70,000주와도 일치하며, 원자료 설명란 'KRW 18.9 billion'과 같다)</t>
        </is>
      </c>
      <c r="AD65" s="37" t="inlineStr">
        <is>
          <t>원자료와 일치</t>
        </is>
      </c>
      <c r="AE65" s="37"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F65" s="37"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G65" s="37" t="inlineStr">
        <is>
          <t>같은 묶음의 K034(숲엔터테인먼트,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H65" s="37" t="inlineStr">
        <is>
          <t>㈜카카오엠(2018-11-01 카카오의 음악·영상 사업부문을 분사해 신설, 구 이엔컴퍼니㈜; ㈜카카오의 100% 자회사, 비상장)</t>
        </is>
      </c>
      <c r="AI65" s="37"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J65" s="37"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K65" s="37" t="inlineStr">
        <is>
          <t>인접</t>
        </is>
      </c>
      <c r="AL65" s="37" t="inlineStr">
        <is>
          <t>BH는 이병헌 등이 소속된 배우 매니지먼트사(감사보고서상 '연예매니지먼트 및 에이전시업')다. 카카오엠은 음악 레이블의 아티스트 매니지먼트를 이미 하고 있었으므로 업종 자체는 가깝지만, 배우 매니지먼트는 음악이 아닌 영상(드라마·영화) 가치사슬에 속한다. 카카오는 이 배우군을 영상 콘텐츠 제작에 쓰겠다고 밝혔다. 따라서 같은 엔터테인먼트 가치사슬에 붙은 인접 영역으로 본다. 그룹 정점 ㈜카카오 기준으로도 플랫폼에 공급될 콘텐츠 IP·인력 확보이므로 인접이다.</t>
        </is>
      </c>
      <c r="AM65" s="37" t="inlineStr">
        <is>
          <t>590,964,100천원 (㈜카카오엠, 2018-12-31; 자본 429,966,708천원; 카카오 2018 사업보고서 종속기업 요약재무). 신설 법인이라 인수 직전 시점의 값이 없어 거래 직후 연말 값을 씀</t>
        </is>
      </c>
      <c r="AN65" s="37" t="inlineStr">
        <is>
          <t>6,349,428,454,887원 (㈜카카오 연결, 2017-12-31; 카카오 2017 사업보고서 요약재무정보)</t>
        </is>
      </c>
      <c r="AO65" s="37" t="inlineStr">
        <is>
          <t>계산: 3.20 (18,900,000,000원 ÷ 카카오엠 자산 590,964,100천원, 2018-12-31). 참고: 기존 30% 포함 총 이전대가 27,000,000천원 기준 4.57</t>
        </is>
      </c>
      <c r="AP65" s="37" t="inlineStr">
        <is>
          <t>계산: 4.40 (18,900,000,000원 ÷ 카카오엠 자본 429,966,708천원, 2018-12-31)</t>
        </is>
      </c>
      <c r="AQ65" s="37"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R65" s="37"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S65" s="37" t="inlineStr">
        <is>
          <t>KRX:035720</t>
        </is>
      </c>
      <c r="AT65" s="37"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U65" s="37"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V65" s="37"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W65" s="37"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X65" s="37"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Y65" s="37" t="inlineStr">
        <is>
          <t>수집·검토 기록에 인수 뒤 손상이 적혀 있음</t>
        </is>
      </c>
      <c r="AZ65" s="37" t="inlineStr">
        <is>
          <t>2017: 미확인; 2018: 19,289,831,382원 (인수 연도. 연말에 편입돼 사실상 인수 전 실적)</t>
        </is>
      </c>
      <c r="BA65" s="37" t="inlineStr">
        <is>
          <t>2019: 16,877,240,437원; 2020: 24,889,707,856원; 2025(최근): 49,012,414,304원 (2024: 40,603,252,642원)</t>
        </is>
      </c>
      <c r="BB65" s="37" t="inlineStr">
        <is>
          <t>2017: 미확인; 2018: 828,524,730원</t>
        </is>
      </c>
      <c r="BC65" s="37" t="inlineStr">
        <is>
          <t>2019: (1,844,787,599)원; 2020: 807,311,316원; 2025(최근): 2,254,719,183원 (2024: 1,777,690,943원)</t>
        </is>
      </c>
      <c r="BD65" s="37"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E65" s="37"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F65" s="36" t="inlineStr">
        <is>
          <t>부분</t>
        </is>
      </c>
      <c r="BG65" s="36" t="inlineStr">
        <is>
          <t>2026-10-31</t>
        </is>
      </c>
    </row>
    <row r="66" ht="72" customHeight="1">
      <c r="A66" s="36" t="inlineStr">
        <is>
          <t>K033</t>
        </is>
      </c>
      <c r="B66" s="36" t="inlineStr">
        <is>
          <t>Kakao</t>
        </is>
      </c>
      <c r="C66" s="36" t="inlineStr">
        <is>
          <t>2019-01-02</t>
        </is>
      </c>
      <c r="D66" s="37" t="inlineStr">
        <is>
          <t>J Wide Company Co., Ltd.</t>
        </is>
      </c>
      <c r="E66" s="36" t="n">
        <v>120</v>
      </c>
      <c r="F66" s="36" t="inlineStr">
        <is>
          <t>False</t>
        </is>
      </c>
      <c r="G66" s="36" t="n"/>
      <c r="H66" s="36" t="inlineStr">
        <is>
          <t>MA②</t>
        </is>
      </c>
      <c r="I66" s="36" t="inlineStr">
        <is>
          <t>MA②</t>
        </is>
      </c>
      <c r="J66" s="36" t="inlineStr">
        <is>
          <t>같음</t>
        </is>
      </c>
      <c r="K66" s="36" t="inlineStr">
        <is>
          <t>있음</t>
        </is>
      </c>
      <c r="L66" s="36" t="inlineStr">
        <is>
          <t>일치</t>
        </is>
      </c>
      <c r="M66" s="36" t="inlineStr">
        <is>
          <t>편입 후</t>
        </is>
      </c>
      <c r="N66" s="37" t="inlineStr">
        <is>
          <t>Music &amp; Fan Entertainment</t>
        </is>
      </c>
      <c r="O66" s="37" t="inlineStr">
        <is>
          <t>Music / Artist Management</t>
        </is>
      </c>
      <c r="P66" s="36" t="inlineStr">
        <is>
          <t>Closed</t>
        </is>
      </c>
      <c r="Q66" s="38" t="n">
        <v>5.31</v>
      </c>
      <c r="R66" s="37" t="inlineStr">
        <is>
          <t>Kakao Corp. (KOSE:A035720)</t>
        </is>
      </c>
      <c r="S66" s="37" t="inlineStr">
        <is>
          <t>-</t>
        </is>
      </c>
      <c r="T66" s="37"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U66" s="37" t="inlineStr">
        <is>
          <t>MA-1 그룹이 매수자</t>
        </is>
      </c>
      <c r="V66" s="37" t="inlineStr">
        <is>
          <t>기존 자회사 잔여지분</t>
        </is>
      </c>
      <c r="W66" s="37" t="inlineStr">
        <is>
          <t>MA② 기존 지분 확대</t>
        </is>
      </c>
      <c r="X66" s="37" t="n"/>
      <c r="Y66" s="36" t="inlineStr">
        <is>
          <t>False</t>
        </is>
      </c>
      <c r="Z66" s="37" t="inlineStr">
        <is>
          <t>MA② 기존 지분 확대</t>
        </is>
      </c>
      <c r="AA66" s="37"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AB66" s="37" t="inlineStr">
        <is>
          <t>완료 (2018-12-26 취득·이사회 결의일; 공시상 '취득예정일자 2018년 12월 26일', 취득 후 100,000주 100%)</t>
        </is>
      </c>
      <c r="AC66" s="37"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D66" s="37" t="inlineStr">
        <is>
          <t>원자료와 일치 (5.31; 5,950,000,000원 ÷ 1,122.63원/달러(Yahoo Finance KRW=X 2018-12-26) = 5.30)</t>
        </is>
      </c>
      <c r="AE66" s="37" t="inlineStr">
        <is>
          <t>2018-12-26</t>
        </is>
      </c>
      <c r="AF66" s="37"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묶음(K055·K056·N015·N075)과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G66" s="37"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K035(2019-05)는 이 회사가 자회사 와이드에스컴퍼니 70%를 경영진에게 넘긴 거래로, 인수 뒤 비핵심 자회사 정리. 인수 후 2019-09 대표 정덕균이 카카오엠 신주 29,443주(3,612,508,885원)를 인수(K036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H66" s="37"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I66" s="37"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J66" s="37"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K66" s="37" t="inlineStr">
        <is>
          <t>핵심</t>
        </is>
      </c>
      <c r="AL66" s="37" t="inlineStr">
        <is>
          <t>대상회사는 배우 매니지먼트사(공시 주요사업 '연예인매니지먼트', 소속 김태리·이상윤·최다니엘 등)로 카카오엠의 보고부문 '매니지먼트'와 같은 영역이고, 카카오엠은 이 인수를 BH·숲·레디와 함께 묶어 배우 매니지먼트 부문을 만든 것이라 핵심. 그룹 정점(카카오) 기준: 플랫폼·음악 서비스 회사가 영상 IP 제작에 쓸 배우 자원을 들인 것이라 인접(2019-02-14 카카오 실적 보도자료 '카카오M은 확보한 한류 스타 배우군과 작가, 감독 등과 함께 드라마를 비롯한 디지털 영상 콘텐츠 제작을 시작').</t>
        </is>
      </c>
      <c r="AM66" s="37" t="inlineStr">
        <is>
          <t>660,109,234,159원 (카카오엠 연결 총자산, 2018-12-31 — 설립 첫 회계연도 말이자 거래 5일 뒤 값, 감사받지 않은 비교재무제표; 거래 전 결산 재무제표 없음). 공시의 자기자본 900,000,000원은 설립 시 납입자본금</t>
        </is>
      </c>
      <c r="AN66" s="37" t="inlineStr">
        <is>
          <t>6,349,428,454,887원 (㈜카카오 연결 총자산, 2017-12-31)</t>
        </is>
      </c>
      <c r="AO66" s="37" t="inlineStr">
        <is>
          <t>계산: 0.90 (5,950,000,000원 / 카카오엠 연결 총자산 660,109,234,159원, 2018-12-31). 참고: 카카오 연결 총자산(2017-12-31) 대비 0.094</t>
        </is>
      </c>
      <c r="AP66" s="37" t="inlineStr">
        <is>
          <t>661.11 (공시 값 — 분모가 설립 시 납입자본금 900,000,000원이라 실질 비율이 아님). 참고 계산: 1.37 (5,950,000,000원 / 카카오엠 연결 자본총계 435,681,458,935원, 2018-12-31)</t>
        </is>
      </c>
      <c r="AQ66" s="37"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R66" s="37"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S66" s="37" t="inlineStr">
        <is>
          <t>KRX:035720</t>
        </is>
      </c>
      <c r="AT66" s="37"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U66" s="37"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V66" s="37"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W66" s="37"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매각(K035);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X66" s="37"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Y66" s="37" t="inlineStr">
        <is>
          <t>수집·검토 기록에 인수 뒤 손상이 적혀 있음</t>
        </is>
      </c>
      <c r="AZ66" s="37" t="inlineStr">
        <is>
          <t>2017: 9,080백만원; 2018: 9,843백만원</t>
        </is>
      </c>
      <c r="BA66" s="37" t="inlineStr">
        <is>
          <t>2019: 11,381백만원; 2020: 11,151백만원; 2025(최근): 13,043백만원 (참고 2021: 18,115; 2022: 12,706; 2023: 12,477; 2024: 12,562백만원)</t>
        </is>
      </c>
      <c r="BB66" s="37" t="inlineStr">
        <is>
          <t>2017: 미확인 (당기순이익 329백만원); 2018: 534백만원</t>
        </is>
      </c>
      <c r="BC66" s="37" t="inlineStr">
        <is>
          <t>2019: 456백만원; 2020: 348백만원; 2025(최근): 777백만원 (참고 2021: 1,766; 2022: 665; 2023: 461; 2024: 469백만원)</t>
        </is>
      </c>
      <c r="BD66" s="37"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E66" s="37"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F66" s="36" t="inlineStr">
        <is>
          <t>완료</t>
        </is>
      </c>
      <c r="BG66" s="36" t="inlineStr">
        <is>
          <t>2026-10-26</t>
        </is>
      </c>
    </row>
    <row r="67" ht="72" customHeight="1">
      <c r="A67" s="36" t="inlineStr">
        <is>
          <t>K034</t>
        </is>
      </c>
      <c r="B67" s="36" t="inlineStr">
        <is>
          <t>Kakao</t>
        </is>
      </c>
      <c r="C67" s="36" t="inlineStr">
        <is>
          <t>2019-01-02</t>
        </is>
      </c>
      <c r="D67" s="37" t="inlineStr">
        <is>
          <t>Soop Entertainment Corp.</t>
        </is>
      </c>
      <c r="E67" s="36" t="n">
        <v>89</v>
      </c>
      <c r="F67" s="36" t="inlineStr">
        <is>
          <t>False</t>
        </is>
      </c>
      <c r="G67" s="36" t="inlineStr">
        <is>
          <t>K032</t>
        </is>
      </c>
      <c r="H67" s="36" t="inlineStr">
        <is>
          <t>MA①</t>
        </is>
      </c>
      <c r="I67" s="36" t="inlineStr">
        <is>
          <t>MA①</t>
        </is>
      </c>
      <c r="J67" s="36" t="inlineStr">
        <is>
          <t>같음</t>
        </is>
      </c>
      <c r="K67" s="36" t="inlineStr">
        <is>
          <t>있음</t>
        </is>
      </c>
      <c r="L67" s="36" t="inlineStr">
        <is>
          <t>일치</t>
        </is>
      </c>
      <c r="M67" s="36" t="inlineStr">
        <is>
          <t>편입 후</t>
        </is>
      </c>
      <c r="N67" s="37" t="inlineStr">
        <is>
          <t>Music &amp; Fan Entertainment</t>
        </is>
      </c>
      <c r="O67" s="37" t="inlineStr">
        <is>
          <t>Music / Artist Management</t>
        </is>
      </c>
      <c r="P67" s="36" t="inlineStr">
        <is>
          <t>Closed</t>
        </is>
      </c>
      <c r="Q67" s="38" t="n">
        <v>12.5</v>
      </c>
      <c r="R67" s="37" t="inlineStr">
        <is>
          <t>Kakao M Corp.</t>
        </is>
      </c>
      <c r="S67" s="37" t="inlineStr">
        <is>
          <t>-</t>
        </is>
      </c>
      <c r="T67" s="37"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U67" s="37" t="inlineStr">
        <is>
          <t>MA-1 그룹이 매수자</t>
        </is>
      </c>
      <c r="V67" s="37" t="inlineStr">
        <is>
          <t>과반 인수(≥50%)</t>
        </is>
      </c>
      <c r="W67" s="37" t="inlineStr">
        <is>
          <t>MA① 경영권 인수</t>
        </is>
      </c>
      <c r="X67" s="37" t="n"/>
      <c r="Y67" s="36" t="inlineStr">
        <is>
          <t>False</t>
        </is>
      </c>
      <c r="Z67" s="37" t="inlineStr">
        <is>
          <t>MA① 경영권 인수</t>
        </is>
      </c>
      <c r="AA67" s="37" t="inlineStr">
        <is>
          <t>편입 후 (인수 주체 ㈜카카오엠은 2018-09-01 ㈜카카오에서 콘텐츠 사업을 넘겨받아 설립된 카카오 연결 종속회사; 카카오 2018 사업보고서 종속회사 표에 설립 2018.08로 기재)</t>
        </is>
      </c>
      <c r="AB67" s="37" t="inlineStr">
        <is>
          <t>완료 (2018-12-26 구주 취득; 언론은 2019-01-02 인수 완료 보도)</t>
        </is>
      </c>
      <c r="AC67" s="37" t="inlineStr">
        <is>
          <t>14,000,193,000원 (구주 280,200주, 지분 99.36%, 현금)</t>
        </is>
      </c>
      <c r="AD67" s="37" t="inlineStr">
        <is>
          <t>원자료와 일치</t>
        </is>
      </c>
      <c r="AE67" s="37" t="inlineStr">
        <is>
          <t>2018-12-26</t>
        </is>
      </c>
      <c r="AF67" s="37"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G67" s="37" t="inlineStr">
        <is>
          <t>K032(BH엔터테인먼트 30%→100%, 같은 날 같은 매수자, event_group K032)와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H67" s="37" t="inlineStr">
        <is>
          <t>㈜카카오엠(2018-09-01 신설, ㈜카카오의 연결 종속회사, 비상장)</t>
        </is>
      </c>
      <c r="AI67" s="37"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J67" s="37" t="inlineStr">
        <is>
          <t>디지털 콘텐츠 기획, 제작, 유통업(카카오 2018 사업보고서 종속회사 표의 카카오엠 주요사업). 음악 제작·유통, 자회사(스타쉽 등)를 통한 아티스트 매니지먼트, 영상 제작</t>
        </is>
      </c>
      <c r="AK67" s="37" t="inlineStr">
        <is>
          <t>인접</t>
        </is>
      </c>
      <c r="AL67" s="37" t="inlineStr">
        <is>
          <t>숲은 배우 매니지먼트사로, 카카오M이 하던 음악 아티스트 매니지먼트·영상 제작과 같은 콘텐츠 가치사슬에 붙어 있다. 배우 매니지먼트 자체는 카카오M이 이 거래들로 처음 들어간 영역이다. 그룹 정점 ㈜카카오 기준으로도 콘텐츠 부문에 붙은 인접 사업이다.</t>
        </is>
      </c>
      <c r="AM67" s="37" t="inlineStr">
        <is>
          <t>590,964백만원 (㈜카카오엠, 2018-12-31, 인수 직후 값; 카카오 2018 사업보고서 종속회사 표의 최근사업연도말 자산총액)</t>
        </is>
      </c>
      <c r="AN67" s="37" t="inlineStr">
        <is>
          <t>6,349,428,454,887원 (㈜카카오 2017-12-31 연결 자산총계; 카카오 2018 사업보고서 요약재무정보)</t>
        </is>
      </c>
      <c r="AO67" s="37" t="inlineStr">
        <is>
          <t>계산: 2.37 (14,000,193,000 / 카카오엠 2018말 자산 590,964백만원); 그룹 기준 0.22 (/ 카카오 2017말 연결 자산 6,349,428,454,887원)</t>
        </is>
      </c>
      <c r="AP67" s="37" t="inlineStr">
        <is>
          <t>계산: 0.31 (14,000,193,000 / 카카오 2017말 연결 자본총계 4,462,922,772,296원). 카카오엠 자체 자본은 미확인</t>
        </is>
      </c>
      <c r="AQ67" s="37" t="inlineStr">
        <is>
          <t>계산: 약 8조 4,222억원 (㈜카카오, 2018-12-24 종가 101,000원 × 2018말 발행주식 83,387,773주)</t>
        </is>
      </c>
      <c r="AR67" s="37"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S67" s="37" t="inlineStr">
        <is>
          <t>KRX:035720</t>
        </is>
      </c>
      <c r="AT67" s="37" t="inlineStr">
        <is>
          <t>인수 주체 카카오엠은 비상장(2018-09 신설)이라 상장 지배회사 ㈜카카오를 쓴다. 대상회사 숲엔터테인먼트는 비상장.</t>
        </is>
      </c>
      <c r="AU67" s="37" t="inlineStr">
        <is>
          <t>2018-06-27 매일경제 "카카오M, 이병헌, 공유 소속사 품는다" 보도, 같은 날 카카오M 풍문해명 공시(숲과는 전략적 협업 체계 구축 진행 중, 의무공시 기준 미해당). 인수 완료는 2019-01-02 보도.</t>
        </is>
      </c>
      <c r="AV67" s="37"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W67" s="37"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X67" s="37"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Y67" s="37" t="inlineStr">
        <is>
          <t>수집·검토 기록에 인수 뒤 손상이 적혀 있음</t>
        </is>
      </c>
      <c r="AZ67" s="37" t="inlineStr">
        <is>
          <t>2017: 미확인; 2018: 17,910,629,144원(영업수익)</t>
        </is>
      </c>
      <c r="BA67" s="37" t="inlineStr">
        <is>
          <t>2019: 17,978,225,885원; 2020: 26,498,163,882원; 2025: 39,810,363,610원 (2024: 29,758,754,294원)</t>
        </is>
      </c>
      <c r="BB67" s="37" t="inlineStr">
        <is>
          <t>2017: 미확인; 2018: 74,326,239원</t>
        </is>
      </c>
      <c r="BC67" s="37" t="inlineStr">
        <is>
          <t>2019: -35,106,356원; 2020: 1,520,920,740원; 2025: 1,968,584,188원 (2024: 1,147,184,519원)</t>
        </is>
      </c>
      <c r="BD67" s="37" t="inlineStr">
        <is>
          <t>㈜숲엔터테인먼트 별도, K-IFRS, 12월 결산, 감사보고서(2019: 20200320000174, 2020: 20210324000332, 2021: 20220404002360, 2025: 20260326000892). 2018 값은 2019 감사보고서의 전기 수치. 2017 이전은 감사보고서가 DART에 없어 미확인</t>
        </is>
      </c>
      <c r="BE67" s="37"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F67" s="36" t="inlineStr">
        <is>
          <t>부분</t>
        </is>
      </c>
      <c r="BG67" s="36" t="inlineStr">
        <is>
          <t>2026-10-31</t>
        </is>
      </c>
    </row>
    <row r="68" ht="72" customHeight="1">
      <c r="A68" s="36" t="inlineStr">
        <is>
          <t>K035</t>
        </is>
      </c>
      <c r="B68" s="36" t="inlineStr">
        <is>
          <t>Kakao</t>
        </is>
      </c>
      <c r="C68" s="36" t="inlineStr">
        <is>
          <t>2019-06-05</t>
        </is>
      </c>
      <c r="D68" s="37" t="inlineStr">
        <is>
          <t>Wide-S Company</t>
        </is>
      </c>
      <c r="E68" s="36" t="n">
        <v>184</v>
      </c>
      <c r="F68" s="36" t="inlineStr">
        <is>
          <t>False</t>
        </is>
      </c>
      <c r="G68" s="36" t="n"/>
      <c r="H68" s="36" t="inlineStr">
        <is>
          <t>MA⑦</t>
        </is>
      </c>
      <c r="I68" s="36" t="inlineStr">
        <is>
          <t>MA⑤</t>
        </is>
      </c>
      <c r="J68" s="36" t="inlineStr">
        <is>
          <t>변경</t>
        </is>
      </c>
      <c r="K68" s="36" t="inlineStr">
        <is>
          <t>해당 없음</t>
        </is>
      </c>
      <c r="L68" s="36" t="inlineStr">
        <is>
          <t>일치</t>
        </is>
      </c>
      <c r="M68" s="36" t="inlineStr">
        <is>
          <t>편입 후</t>
        </is>
      </c>
      <c r="N68" s="37" t="inlineStr">
        <is>
          <t>Music &amp; Fan Entertainment</t>
        </is>
      </c>
      <c r="O68" s="37" t="inlineStr">
        <is>
          <t>Music / Artist Management</t>
        </is>
      </c>
      <c r="P68" s="36" t="inlineStr">
        <is>
          <t>Closed</t>
        </is>
      </c>
      <c r="Q68" s="38" t="n">
        <v>0.03</v>
      </c>
      <c r="R68" s="37" t="inlineStr">
        <is>
          <t>-</t>
        </is>
      </c>
      <c r="S68" s="37" t="inlineStr">
        <is>
          <t>J Wide Company Co., Ltd.</t>
        </is>
      </c>
      <c r="T68" s="37"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U68" s="37" t="inlineStr">
        <is>
          <t>MA-5 매수자 미기재</t>
        </is>
      </c>
      <c r="V68" s="37" t="n"/>
      <c r="W68" s="37" t="inlineStr">
        <is>
          <t>MA⑦ 매수자 미기재</t>
        </is>
      </c>
      <c r="X68" s="37" t="n"/>
      <c r="Y68" s="36" t="inlineStr">
        <is>
          <t>False</t>
        </is>
      </c>
      <c r="Z68" s="37" t="inlineStr">
        <is>
          <t>MA⑤ 그룹의 지분 매각</t>
        </is>
      </c>
      <c r="AA68" s="37" t="inlineStr">
        <is>
          <t>편입 후 (매도자 ㈜제이와이드컴퍼니는 2018-12-26 신설 ㈜카카오엠이 100% 취득해 카카오 연결 종속회사가 됐고(K033),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AB68" s="37" t="inlineStr">
        <is>
          <t>완료 (2019-05-30 주식 변동일)</t>
        </is>
      </c>
      <c r="AC68" s="37" t="inlineStr">
        <is>
          <t>35,000,000원 (제이와이드컴퍼니 보유 보통주 7,000주(70%) × 5,000원; 신지호 4,000주 20,000,000원 + 기타 주주 3,000주 15,000,000원). 단가 5,000원은 액면가(자본금 50,000,000원 ÷ 10,000주 — 계산)와 같음</t>
        </is>
      </c>
      <c r="AD68" s="37" t="inlineStr">
        <is>
          <t>원자료와 일치 (0.03; 35,000,000원 ÷ 1,188.38원/달러(Yahoo Finance KRW=X 2019-05-30) = 0.029)</t>
        </is>
      </c>
      <c r="AE68" s="37" t="inlineStr">
        <is>
          <t>2019-06-05</t>
        </is>
      </c>
      <c r="AF68" s="37"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G68" s="37" t="inlineStr">
        <is>
          <t>K033(카카오엠의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H68" s="37"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I68" s="37"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J68" s="37" t="inlineStr">
        <is>
          <t>해당 없음 (매수자가 개인 — 대상회사 대표이사와 기타 개인 주주)</t>
        </is>
      </c>
      <c r="AK68" s="37" t="inlineStr">
        <is>
          <t>해당 없음</t>
        </is>
      </c>
      <c r="AL68" s="37" t="inlineStr">
        <is>
          <t>매수자가 개인이라 사업 영역 비교가 성립하지 않음. 그룹(매도측) 관점: 와이드에스는 카카오엠 매니지먼트 부문 안의 소규모 배우 매니지먼트 손자회사(2018 매출 1,138백만원)로, 모회사 제이와이드와 사업이 겹치는 비핵심 잔가지를 정리한 것. 그룹 정점(카카오) 기준으로도 미미한 엔터테인먼트 손자회사 매각.</t>
        </is>
      </c>
      <c r="AM68" s="37" t="inlineStr">
        <is>
          <t>해당 없음 (매수자 개인)</t>
        </is>
      </c>
      <c r="AN68" s="37" t="inlineStr">
        <is>
          <t>해당 없음 (매수자에 상장 지배회사 없음). 참고: 매도자 제이와이드컴퍼니 별도 총자산 6,758백만원(2018-12-31), 매도측 그룹 정점 카카오 연결 총자산 7,959,542,105,267원(2018-12-31)</t>
        </is>
      </c>
      <c r="AO68" s="37" t="inlineStr">
        <is>
          <t>해당 없음 (매수자 개인). 참고 계산: 매도자 제이와이드컴퍼니 총자산 대비 0.52 (35백만원 / 6,758백만원, 2018-12-31)</t>
        </is>
      </c>
      <c r="AP68" s="37" t="inlineStr">
        <is>
          <t>해당 없음 (매수자 개인)</t>
        </is>
      </c>
      <c r="AQ68" s="37" t="inlineStr">
        <is>
          <t>해당 없음 (매수자 개인, 대상회사 비상장). 참고 계산: 거래가 기준 와이드에스 지분가치 100% 50,000,000원(10,000주 × 5,000원), 2018말 자본총계 57백만원 대비 약 0.88배</t>
        </is>
      </c>
      <c r="AR68" s="37"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S68" s="37" t="inlineStr">
        <is>
          <t>해당 없음</t>
        </is>
      </c>
      <c r="AT68" s="37"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U68" s="37" t="inlineStr">
        <is>
          <t>2019-06-05: DART 공정거래법 공시 '최대주주 등의 주식보유 변동'(와이드에스컴퍼니, 변동일 2019-05-30). 관련 보도는 찾지 못함</t>
        </is>
      </c>
      <c r="AV68" s="37"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되며(K033) 와이드에스(제이와이드 70%·신지호 30%)도 카카오 연결 편입; 2019-02-01: 카카오 기업집단 계열 편입; 2019-03-11: 제이와이드로부터 단기차입 5천만원(6개월, 연 4.6%, 운영자금)</t>
        </is>
      </c>
      <c r="AW68" s="37"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X68" s="37"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Y68" s="37" t="inlineStr">
        <is>
          <t>그룹의 지분 매각(MA⑤)이라 매수자 쪽 손상을 따지지 않음</t>
        </is>
      </c>
      <c r="AZ68" s="37" t="inlineStr">
        <is>
          <t>2017: 미확인 (자산 97백만원·자본 40백만원만 확인); 2018: 1,138백만원</t>
        </is>
      </c>
      <c r="BA68" s="37" t="inlineStr">
        <is>
          <t>미확인 (2019-05 매각으로 카카오 계열에서 빠져 공정거래법 공시가 끊겼고, 외부감사 대상이 아니어서 DART에 감사보고서 없음)</t>
        </is>
      </c>
      <c r="BB68" s="37" t="inlineStr">
        <is>
          <t>2017: 미확인; 2018: 24백만원</t>
        </is>
      </c>
      <c r="BC68" s="37" t="inlineStr">
        <is>
          <t>미확인 (2019 이후 공시 없음 — target_rev_post와 같은 이유)</t>
        </is>
      </c>
      <c r="BD68" s="37"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E68" s="37" t="inlineStr">
        <is>
          <t>미확인 (3,500만원 규모 손자회사 지분 정리라 카카오 IR에서 다뤘을 가능성은 낮으나 IR 자료를 이 건으로 따로 열어 보지는 않음; 관련 보도도 찾지 못함 — 웹 검색 1회)</t>
        </is>
      </c>
      <c r="BF68" s="36" t="inlineStr">
        <is>
          <t>완료</t>
        </is>
      </c>
      <c r="BG68" s="36" t="inlineStr">
        <is>
          <t>2026-10-26</t>
        </is>
      </c>
    </row>
    <row r="69" ht="72" customHeight="1">
      <c r="A69" s="36" t="inlineStr">
        <is>
          <t>K036</t>
        </is>
      </c>
      <c r="B69" s="36" t="inlineStr">
        <is>
          <t>Kakao</t>
        </is>
      </c>
      <c r="C69" s="36" t="inlineStr">
        <is>
          <t>2019-10-07</t>
        </is>
      </c>
      <c r="D69" s="37" t="inlineStr">
        <is>
          <t>Kakao M Corp.</t>
        </is>
      </c>
      <c r="E69" s="36" t="n">
        <v>92</v>
      </c>
      <c r="F69" s="36" t="inlineStr">
        <is>
          <t>False</t>
        </is>
      </c>
      <c r="G69" s="36" t="n"/>
      <c r="H69" s="36" t="inlineStr">
        <is>
          <t>MA⑦</t>
        </is>
      </c>
      <c r="I69" s="36" t="inlineStr">
        <is>
          <t>MA⑤</t>
        </is>
      </c>
      <c r="J69" s="36" t="inlineStr">
        <is>
          <t>변경</t>
        </is>
      </c>
      <c r="K69" s="36" t="inlineStr">
        <is>
          <t>해당 없음</t>
        </is>
      </c>
      <c r="L69" s="36" t="inlineStr">
        <is>
          <t>일치</t>
        </is>
      </c>
      <c r="M69" s="36" t="inlineStr">
        <is>
          <t>편입 후</t>
        </is>
      </c>
      <c r="N69" s="37" t="inlineStr">
        <is>
          <t>Content Production &amp; Investment</t>
        </is>
      </c>
      <c r="O69" s="37" t="inlineStr">
        <is>
          <t>Content Investment / Distribution</t>
        </is>
      </c>
      <c r="P69" s="36" t="inlineStr">
        <is>
          <t>Closed</t>
        </is>
      </c>
      <c r="Q69" s="38" t="n">
        <v>11.38</v>
      </c>
      <c r="R69" s="37" t="inlineStr">
        <is>
          <t>-</t>
        </is>
      </c>
      <c r="S69" s="37" t="inlineStr">
        <is>
          <t>-</t>
        </is>
      </c>
      <c r="T69" s="37" t="inlineStr">
        <is>
          <t>Deok Kyun Jeong, Hyeyeon Han, Yang Geun-hwan and Jaeduk Han acquired 1.44% stake in Kakao M Corp. for KRW 13.6 billion on September 28, 2019.</t>
        </is>
      </c>
      <c r="U69" s="37" t="inlineStr">
        <is>
          <t>MA-5 매수자 미기재</t>
        </is>
      </c>
      <c r="V69" s="37" t="n"/>
      <c r="W69" s="37" t="inlineStr">
        <is>
          <t>MA⑦ 매수자 미기재</t>
        </is>
      </c>
      <c r="X69" s="37" t="n"/>
      <c r="Y69" s="36" t="inlineStr">
        <is>
          <t>False</t>
        </is>
      </c>
      <c r="Z69" s="37" t="inlineStr">
        <is>
          <t>MA⑤ 그룹의 지분 매각</t>
        </is>
      </c>
      <c r="AA69" s="37"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AB69" s="37" t="inlineStr">
        <is>
          <t>완료 (2019-09-27 주금 납입, 2019-09-28 주식 변동)</t>
        </is>
      </c>
      <c r="AC69" s="37" t="inlineStr">
        <is>
          <t>13,612,396,775원 (개인 4인 110,945주×122,695원, 증자 후 지분 1.44%). 같은 유상증자 전체는 560,871주·68,816,067,345원(19명 배정, 증자 후 7.27%)</t>
        </is>
      </c>
      <c r="AD69" s="37" t="inlineStr">
        <is>
          <t>원자료와 일치 (11.38; 공시 금액/원자료 값 ≈ 1,196원/달러)</t>
        </is>
      </c>
      <c r="AE69" s="37" t="inlineStr">
        <is>
          <t>2019-09-24</t>
        </is>
      </c>
      <c r="AF69" s="37"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본다(K002와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G69" s="37" t="inlineStr">
        <is>
          <t>대상 법인 주의: 로엔 계보(K001~K027)의 옛 카카오엠은 2018-09-01 카카오에 합병돼 소멸했고, 본 거래의 대상은 그 음악·영상 콘텐츠 사업(멜론 제외)을 2018-11-01 현물출자(순자산 512,774백만원)로 넘겨받은 신설 ㈜카카오엠 — K027의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H69" s="37"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I69" s="37" t="inlineStr">
        <is>
          <t>"운영자금" (카카오엠 유상증자 결정 공시의 자금조달 목적 — 매수자 측 취득 목적은 공시되지 않음)</t>
        </is>
      </c>
      <c r="AJ69" s="37" t="inlineStr">
        <is>
          <t>해당 없음 (개인 투자자; 카카오엠 자회사인 연예 매니지먼트·영상 제작사 임원)</t>
        </is>
      </c>
      <c r="AK69" s="37" t="inlineStr">
        <is>
          <t>해당 없음</t>
        </is>
      </c>
      <c r="AL69" s="37" t="inlineStr">
        <is>
          <t>매수자가 개인이라 사업 영역 비교가 성립하지 않음. 그룹 정점(카카오) 기준: 카카오엠은 음반 제작·유통, 아티스트·배우 매니지먼트, 영상 제작을 맡은 카카오의 엔터테인먼트 축이고, 이 거래는 그 자회사 지분 일부를 산하 회사 임원에게 넘긴 소수지분 희석.</t>
        </is>
      </c>
      <c r="AM69" s="37" t="inlineStr">
        <is>
          <t>해당 없음 (매수자 개인)</t>
        </is>
      </c>
      <c r="AN69" s="37" t="inlineStr">
        <is>
          <t>해당 없음 (매수자에 상장 지배회사 없음). 참고: 매도측 그룹 정점 카카오 연결 총자산 7,959,542,105,267원(2018-12-31), 발행회사 카카오엠 연결 총자산 660,109,234,159원(2018-12-31, 감사받지 않은 비교재무제표)</t>
        </is>
      </c>
      <c r="AO69" s="37" t="inlineStr">
        <is>
          <t>해당 없음 (매수자 개인). 참고 계산: 매도측 카카오 연결 총자산 대비 0.17 (13,612,396,775원 / 7,959,542,105,267원)</t>
        </is>
      </c>
      <c r="AP69" s="37" t="inlineStr">
        <is>
          <t>해당 없음 (매수자 개인)</t>
        </is>
      </c>
      <c r="AQ69" s="37" t="inlineStr">
        <is>
          <t>해당 없음 (매수자 개인, 대상회사 비상장). 참고 계산: 발행가 기준 카카오엠 지분가치 증자 후 946,568,612,950원 (7,714,810주×122,695원)</t>
        </is>
      </c>
      <c r="AR69" s="37"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S69" s="37" t="inlineStr">
        <is>
          <t>해당 없음</t>
        </is>
      </c>
      <c r="AT69" s="37"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U69" s="37" t="inlineStr">
        <is>
          <t>2019-09-30: DART 공정거래법 공시 '유상증자 결정'(카카오엠; 이사회 2019-09-24, 납입 2019-09-27); 2019-10-07: '최대주주 등의 주식보유 변동' 공시. 관련 언론 보도는 찾지 못함.</t>
        </is>
      </c>
      <c r="AV69" s="37" t="inlineStr">
        <is>
          <t>2018-05-17: 카카오–옛 카카오엠 합병 결정, 음악·영상 사업 분사 계획 발표(K027);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W69" s="37"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X69" s="37"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Y69" s="37" t="inlineStr">
        <is>
          <t>자회사 신주 발행에 따른 지분 희석(MA⑤)이라 매수자 쪽 손상을 따지지 않음</t>
        </is>
      </c>
      <c r="AZ69" s="37" t="inlineStr">
        <is>
          <t>2017: 해당 없음(법인 미설립); 2018(2018-08-08~12-31, 감사받지 않음): 53,987,231,787원</t>
        </is>
      </c>
      <c r="BA69" s="37" t="inlineStr">
        <is>
          <t>2019: 353,008,010,223원; 2020: 464,713,577,181원 (2020이 마지막 회계연도 — 2021-03-01 카카오페이지에 합병)</t>
        </is>
      </c>
      <c r="BB69" s="37" t="inlineStr">
        <is>
          <t>2017: 해당 없음(법인 미설립); 2018(2018-08-08~12-31, 감사받지 않음): 2,821,500,779원</t>
        </is>
      </c>
      <c r="BC69" s="37" t="inlineStr">
        <is>
          <t>2019: 21,150,150,460원; 2020: 15,976,956,669원</t>
        </is>
      </c>
      <c r="BD69" s="37"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E69" s="37"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F69" s="36" t="inlineStr">
        <is>
          <t>완료</t>
        </is>
      </c>
      <c r="BG69" s="36" t="inlineStr">
        <is>
          <t>2026-10-26</t>
        </is>
      </c>
    </row>
    <row r="70" ht="72" customHeight="1">
      <c r="A70" s="36" t="inlineStr">
        <is>
          <t>K037</t>
        </is>
      </c>
      <c r="B70" s="36" t="inlineStr">
        <is>
          <t>Kakao</t>
        </is>
      </c>
      <c r="C70" s="36" t="inlineStr">
        <is>
          <t>2019-12-24</t>
        </is>
      </c>
      <c r="D70" s="37" t="inlineStr">
        <is>
          <t>SHOWNOTE Co,. Inc</t>
        </is>
      </c>
      <c r="E70" s="36" t="n">
        <v>63</v>
      </c>
      <c r="F70" s="36" t="inlineStr">
        <is>
          <t>False</t>
        </is>
      </c>
      <c r="G70" s="36" t="n"/>
      <c r="H70" s="36" t="inlineStr">
        <is>
          <t>MA①</t>
        </is>
      </c>
      <c r="I70" s="36" t="inlineStr">
        <is>
          <t>MA①</t>
        </is>
      </c>
      <c r="J70" s="36" t="inlineStr">
        <is>
          <t>같음</t>
        </is>
      </c>
      <c r="K70" s="36" t="inlineStr">
        <is>
          <t>있음</t>
        </is>
      </c>
      <c r="L70" s="36" t="inlineStr">
        <is>
          <t>일치</t>
        </is>
      </c>
      <c r="M70" s="36" t="inlineStr">
        <is>
          <t>편입 후</t>
        </is>
      </c>
      <c r="N70" s="37" t="inlineStr">
        <is>
          <t>Music &amp; Fan Entertainment</t>
        </is>
      </c>
      <c r="O70" s="37" t="inlineStr">
        <is>
          <t>Music / Artist Management</t>
        </is>
      </c>
      <c r="P70" s="36" t="inlineStr">
        <is>
          <t>Closed</t>
        </is>
      </c>
      <c r="Q70" s="38" t="n">
        <v>23.02</v>
      </c>
      <c r="R70" s="37" t="inlineStr">
        <is>
          <t>Starship Entertainment Corp.</t>
        </is>
      </c>
      <c r="S70" s="37" t="inlineStr">
        <is>
          <t>-</t>
        </is>
      </c>
      <c r="T70" s="37"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U70" s="37" t="inlineStr">
        <is>
          <t>MA-1 그룹이 매수자</t>
        </is>
      </c>
      <c r="V70" s="37" t="inlineStr">
        <is>
          <t>지분율 미기재(대개 100%·사업양수)</t>
        </is>
      </c>
      <c r="W70" s="37" t="inlineStr">
        <is>
          <t>MA① 경영권 인수</t>
        </is>
      </c>
      <c r="X70" s="37" t="n"/>
      <c r="Y70" s="36" t="inlineStr">
        <is>
          <t>False</t>
        </is>
      </c>
      <c r="Z70" s="37" t="inlineStr">
        <is>
          <t>MA① 경영권 인수</t>
        </is>
      </c>
      <c r="AA70" s="37" t="inlineStr">
        <is>
          <t>편입 후 (인수 주체 ㈜스타쉽엔터테인먼트는 2013-12 로엔 인수 이후 카카오M을 거쳐 ㈜카카오의 연결 종속회사; 카카오 2018·2019 사업보고서 종속회사 표)</t>
        </is>
      </c>
      <c r="AB70" s="37" t="inlineStr">
        <is>
          <t>완료 (2019-12; 카카오 2019 사업보고서에 '당기 중 지배력 획득을 통한 종속기업으로 편입', 쇼노트 2019 감사보고서 주주 스타쉽 100%)</t>
        </is>
      </c>
      <c r="AC70" s="37" t="inlineStr">
        <is>
          <t>26,767,347,928원 (현금, 쇼노트 64,886주 100%)</t>
        </is>
      </c>
      <c r="AD70" s="37" t="inlineStr">
        <is>
          <t>원자료와 일치</t>
        </is>
      </c>
      <c r="AE70" s="37" t="inlineStr">
        <is>
          <t>2019-12-24</t>
        </is>
      </c>
      <c r="AF70" s="37"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G70" s="37" t="inlineStr">
        <is>
          <t>인수 주체는 카카오M의 자회사 스타쉽이다(K006: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H70" s="37" t="inlineStr">
        <is>
          <t>㈜스타쉽엔터테인먼트(㈜카카오엠의 자회사, 카카오 연결 종속회사, 비상장)</t>
        </is>
      </c>
      <c r="AI70" s="37" t="inlineStr">
        <is>
          <t>"기존 음악 사업과의 시너지 창출 및 라이브 엔터테인먼트 콘텐츠 제작 역량 강화를 위해" (카카오M 발표, 2019-12-25 데일리안 보도)</t>
        </is>
      </c>
      <c r="AJ70" s="37" t="inlineStr">
        <is>
          <t>음반제작 및 매니지먼트 사업(카카오 2018 사업보고서 종속회사 표의 스타쉽 주요사업; 씨스타·몬스타엑스·우주소녀 등 K팝 아티스트 소속)</t>
        </is>
      </c>
      <c r="AK70" s="37" t="inlineStr">
        <is>
          <t>인접</t>
        </is>
      </c>
      <c r="AL70" s="37" t="inlineStr">
        <is>
          <t>쇼노트는 뮤지컬·콘서트 공연 기획사로, 스타쉽의 음반·아티스트 매니지먼트와 같은 음악 가치사슬의 공연 단계에 붙어 있다. 그룹 정점 ㈜카카오 기준으로도 콘텐츠(뮤직) 부문에 붙은 인접 사업이다.</t>
        </is>
      </c>
      <c r="AM70" s="37" t="inlineStr">
        <is>
          <t>31,056백만원 (㈜스타쉽엔터테인먼트, 2018-12-31; 카카오 2018 사업보고서 종속회사 표 최근사업연도말 자산총액, 요약재무정보 31,056,247천원)</t>
        </is>
      </c>
      <c r="AN70" s="37" t="inlineStr">
        <is>
          <t>7,959,542,105,267원 (㈜카카오 2018-12-31 연결 자산총계; 카카오 2018 사업보고서)</t>
        </is>
      </c>
      <c r="AO70" s="37" t="inlineStr">
        <is>
          <t>계산: 86.19 (26,767,348천원 / 스타쉽 2018말 자산 31,056,247천원); 그룹 기준 0.34 (/ 카카오 2018말 연결 자산 7,959,542,105,267원)</t>
        </is>
      </c>
      <c r="AP70" s="37" t="inlineStr">
        <is>
          <t>계산: 177.97 (26,767,348천원 / 스타쉽 2018말 자본 15,040,226천원); 그룹 기준 0.48 (/ 카카오 2018말 연결 자본 5,627,157,564,368원)</t>
        </is>
      </c>
      <c r="AQ70" s="37" t="inlineStr">
        <is>
          <t>계산: 약 12조 8,041억원 (㈜카카오, 2019-12-23 종가 148,500원 × 2019말 발행주식 86,222,636주)</t>
        </is>
      </c>
      <c r="AR70" s="37"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S70" s="37" t="inlineStr">
        <is>
          <t>KRX:035720</t>
        </is>
      </c>
      <c r="AT70" s="37" t="inlineStr">
        <is>
          <t>인수 주체 스타쉽과 그 모회사 카카오엠은 비상장이라 상장 지배회사 ㈜카카오를 쓴다. 대상회사 쇼노트는 비상장.</t>
        </is>
      </c>
      <c r="AU70" s="37" t="inlineStr">
        <is>
          <t>2019-12-24 카카오M 발표(한국경제 "카카오 M, 공연제작사 쇼노트 인수…뮤지컬·콘서트 제작까지 사업 확장", 데일리안 2019-12-25). 그 이전 인수설 보도는 찾지 못함</t>
        </is>
      </c>
      <c r="AV70" s="37"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W70" s="37"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X70" s="37"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Y70" s="37" t="inlineStr">
        <is>
          <t>수집·검토 기록에 인수 뒤 손상이 적혀 있음</t>
        </is>
      </c>
      <c r="AZ70" s="37" t="inlineStr">
        <is>
          <t>2017: 15,868,190,722원; 2018: 25,392,332,450원</t>
        </is>
      </c>
      <c r="BA70" s="37" t="inlineStr">
        <is>
          <t>2020: 6,191,341,203원; 2021: 22,749,954,949원; 2025: 56,250,883,897원 (2019: 22,057,497,793원, 2024: 74,824,705,977원)</t>
        </is>
      </c>
      <c r="BB70" s="37" t="inlineStr">
        <is>
          <t>2017: 1,688,811,818원; 2018: 1,940,994,277원</t>
        </is>
      </c>
      <c r="BC70" s="37" t="inlineStr">
        <is>
          <t>2020: -4,456,009,674원; 2021: 964,948,477원; 2025: 1,495,227,122원 (2019: 591,599,026원, 2024: 4,306,462,089원)</t>
        </is>
      </c>
      <c r="BD70" s="37"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E70" s="37" t="inlineStr">
        <is>
          <t>확인 안 됨: 카카오 2019년 4분기 실적 보도자료(2020-02-13)는 "카카오M의 신규 매니지먼트 회사 편입 효과"만 언급하고 쇼노트를 따로 다루지 않음. 쇼노트를 언급한 어닝콜 발언은 찾지 못함</t>
        </is>
      </c>
      <c r="BF70" s="36" t="inlineStr">
        <is>
          <t>완료</t>
        </is>
      </c>
      <c r="BG70" s="36" t="inlineStr">
        <is>
          <t>2026-10-31</t>
        </is>
      </c>
    </row>
    <row r="71" ht="72" customHeight="1">
      <c r="A71" s="36" t="inlineStr">
        <is>
          <t>K038</t>
        </is>
      </c>
      <c r="B71" s="36" t="inlineStr">
        <is>
          <t>Kakao</t>
        </is>
      </c>
      <c r="C71" s="36" t="inlineStr">
        <is>
          <t>2020-02-11</t>
        </is>
      </c>
      <c r="D71" s="37" t="inlineStr">
        <is>
          <t>XLGAMES INC.</t>
        </is>
      </c>
      <c r="E71" s="36" t="n">
        <v>30</v>
      </c>
      <c r="F71" s="36" t="inlineStr">
        <is>
          <t>True</t>
        </is>
      </c>
      <c r="G71" s="36" t="n"/>
      <c r="H71" s="36" t="inlineStr">
        <is>
          <t>MA①</t>
        </is>
      </c>
      <c r="I71" s="36" t="inlineStr">
        <is>
          <t>MA①</t>
        </is>
      </c>
      <c r="J71" s="36" t="inlineStr">
        <is>
          <t>같음</t>
        </is>
      </c>
      <c r="K71" s="36" t="inlineStr">
        <is>
          <t>있음</t>
        </is>
      </c>
      <c r="L71" s="36" t="inlineStr">
        <is>
          <t>일치</t>
        </is>
      </c>
      <c r="M71" s="36" t="inlineStr">
        <is>
          <t>편입 후</t>
        </is>
      </c>
      <c r="N71" s="37" t="inlineStr">
        <is>
          <t>Gaming &amp; Sport</t>
        </is>
      </c>
      <c r="O71" s="37" t="inlineStr">
        <is>
          <t>Game Development / Operating</t>
        </is>
      </c>
      <c r="P71" s="36" t="inlineStr">
        <is>
          <t>Effective</t>
        </is>
      </c>
      <c r="Q71" s="38" t="n">
        <v>99.95999999999999</v>
      </c>
      <c r="R71" s="37" t="inlineStr">
        <is>
          <t>Kakao Games Corp. (KOSDAQ:A293490)</t>
        </is>
      </c>
      <c r="S71" s="37" t="inlineStr">
        <is>
          <t>-</t>
        </is>
      </c>
      <c r="T71" s="37"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U71" s="37" t="inlineStr">
        <is>
          <t>MA-1 그룹이 매수자</t>
        </is>
      </c>
      <c r="V71" s="37" t="inlineStr">
        <is>
          <t>과반 인수(≥50%)</t>
        </is>
      </c>
      <c r="W71" s="37" t="inlineStr">
        <is>
          <t>MA① 경영권 인수</t>
        </is>
      </c>
      <c r="X71" s="37" t="n"/>
      <c r="Y71" s="36" t="inlineStr">
        <is>
          <t>False</t>
        </is>
      </c>
      <c r="Z71" s="37" t="inlineStr">
        <is>
          <t>MA① 경영권 인수</t>
        </is>
      </c>
      <c r="AA71" s="37"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AB71" s="37"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C71" s="37"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D71" s="37" t="inlineStr">
        <is>
          <t>원자료와 일치 (99.60 = 118,092,184,000원 ÷ 1,185.63원/달러, Yahoo Finance KRW=X 2020-02-11 종가; 원자료 99.96)</t>
        </is>
      </c>
      <c r="AE71" s="37" t="inlineStr">
        <is>
          <t>2020-02-11</t>
        </is>
      </c>
      <c r="AF71" s="37"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K039;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G71" s="37" t="inlineStr">
        <is>
          <t>K039와의 관계: K039(위메이드의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K038과 K039를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H71" s="37" t="inlineStr">
        <is>
          <t>㈜카카오게임즈 (카카오 자회사, 거래 당시 비상장 — 2020-09-10 코스닥 상장; 카카오 60.42%)</t>
        </is>
      </c>
      <c r="AI71" s="37"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J71" s="37"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1" s="37" t="inlineStr">
        <is>
          <t>핵심</t>
        </is>
      </c>
      <c r="AL71" s="37"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1" s="37" t="inlineStr">
        <is>
          <t>591,751,778,679원 (카카오게임즈 연결, 2019-12-31 — 2019 사업보고서 20200330004670; 공시 시점에는 미공표). 공시상 자기자본 402,192,535,497원(공시일 기준)</t>
        </is>
      </c>
      <c r="AN71" s="37" t="inlineStr">
        <is>
          <t>8,737,255,755,774원 (㈜카카오 연결, 2019-12-31 — 카카오 2019 사업보고서 20200330004659)</t>
        </is>
      </c>
      <c r="AO71" s="37" t="inlineStr">
        <is>
          <t>계산: 19.96 (118,092,184,000원 ÷ 카카오게임즈 2019-12-31 연결 총자산 591,751,778,679원). 공정거래법 공시 양식이라 총자산대비 항목 없음. 참고: 카카오 연결 총자산 대비 1.35 (계산)</t>
        </is>
      </c>
      <c r="AP71" s="37" t="inlineStr">
        <is>
          <t>29.36 (공시: 자기자본 402,192,535,497원, 공시일 기준)</t>
        </is>
      </c>
      <c r="AQ71" s="37"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1" s="37"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S71" s="37" t="inlineStr">
        <is>
          <t>KRX:035720</t>
        </is>
      </c>
      <c r="AT71" s="37"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U71" s="37" t="inlineStr">
        <is>
          <t>2020-02-11: DART 공정거래법 공시 '타법인주식및출자증권취득결정'(20200211000358)과 '주요사항보고서(유상증자결정)'(20200211000365), 같은 날 보도(MTN·비즈워치). 사전 인수설 보도는 찾지 못함</t>
        </is>
      </c>
      <c r="AV71" s="37"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1" s="37"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1" s="37"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1" s="37" t="inlineStr">
        <is>
          <t>수집·검토 기록에 인수 뒤 손상이 적혀 있음</t>
        </is>
      </c>
      <c r="AZ71" s="37" t="inlineStr">
        <is>
          <t>2018: 32,745백만원; 2019: 35,635백만원</t>
        </is>
      </c>
      <c r="BA71" s="37" t="inlineStr">
        <is>
          <t>2020: 25,835백만원; 2021: 27,206백만원; 2025(최근): 31,092백만원 (참고 2022: 17,876, 2023: 77,786, 2024: 51,175백만원)</t>
        </is>
      </c>
      <c r="BB71" s="37" t="inlineStr">
        <is>
          <t>2018: 6,930백만원; 2019: 5,304백만원</t>
        </is>
      </c>
      <c r="BC71" s="37" t="inlineStr">
        <is>
          <t>2020: −10,121백만원; 2021: −13,016백만원; 2025(최근): −24,164백만원 (참고 2022: −31,311, 2023: 13,876, 2024: −11,266백만원)</t>
        </is>
      </c>
      <c r="BD71" s="37"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E71" s="37"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F71" s="36" t="inlineStr">
        <is>
          <t>완료</t>
        </is>
      </c>
      <c r="BG71" s="36" t="inlineStr">
        <is>
          <t>2026-10-26</t>
        </is>
      </c>
    </row>
    <row r="72" ht="72" customHeight="1">
      <c r="A72" s="36" t="inlineStr">
        <is>
          <t>K039</t>
        </is>
      </c>
      <c r="B72" s="36" t="inlineStr">
        <is>
          <t>Kakao</t>
        </is>
      </c>
      <c r="C72" s="36" t="inlineStr">
        <is>
          <t>2020-02-12</t>
        </is>
      </c>
      <c r="D72" s="37" t="inlineStr">
        <is>
          <t>XLGAMES INC.</t>
        </is>
      </c>
      <c r="E72" s="36" t="n">
        <v>75</v>
      </c>
      <c r="F72" s="36" t="inlineStr">
        <is>
          <t>False</t>
        </is>
      </c>
      <c r="G72" s="36" t="n"/>
      <c r="H72" s="36" t="inlineStr">
        <is>
          <t>MA⑦</t>
        </is>
      </c>
      <c r="I72" s="36" t="inlineStr">
        <is>
          <t>MA①</t>
        </is>
      </c>
      <c r="J72" s="36" t="inlineStr">
        <is>
          <t>변경</t>
        </is>
      </c>
      <c r="K72" s="36" t="inlineStr">
        <is>
          <t>있음</t>
        </is>
      </c>
      <c r="L72" s="36" t="inlineStr">
        <is>
          <t>일치</t>
        </is>
      </c>
      <c r="M72" s="36" t="inlineStr">
        <is>
          <t>편입 후</t>
        </is>
      </c>
      <c r="N72" s="37" t="inlineStr">
        <is>
          <t>Gaming &amp; Sport</t>
        </is>
      </c>
      <c r="O72" s="37" t="inlineStr">
        <is>
          <t>Game Development / Operating</t>
        </is>
      </c>
      <c r="P72" s="36" t="inlineStr">
        <is>
          <t>Closed</t>
        </is>
      </c>
      <c r="Q72" s="38" t="n">
        <v>16.96</v>
      </c>
      <c r="R72" s="37" t="inlineStr">
        <is>
          <t>-</t>
        </is>
      </c>
      <c r="S72" s="37" t="inlineStr">
        <is>
          <t>-</t>
        </is>
      </c>
      <c r="T72" s="37" t="inlineStr">
        <is>
          <t>An unknown buyer agreed to acquire 9% stake in XLGames Inc for approximately KRW 20 billion on February 12, 2020. As per the transaction, buyer will acquire 0.6 million shares of XLGames Inc. The transaction is expected to complete on March 11, 2020.</t>
        </is>
      </c>
      <c r="U72" s="37" t="inlineStr">
        <is>
          <t>MA-5 매수자 미기재</t>
        </is>
      </c>
      <c r="V72" s="37" t="n"/>
      <c r="W72" s="37" t="inlineStr">
        <is>
          <t>MA⑦ 매수자 미기재</t>
        </is>
      </c>
      <c r="X72" s="37" t="n"/>
      <c r="Y72" s="36" t="inlineStr">
        <is>
          <t>False</t>
        </is>
      </c>
      <c r="Z72" s="37" t="inlineStr">
        <is>
          <t>MA① 경영권 인수</t>
        </is>
      </c>
      <c r="AA72" s="37" t="inlineStr">
        <is>
          <t>편입 후 (매수자 ㈜카카오게임즈는 거래 당시 ㈜카카오 60.42% 보유 연결 종속회사 — 20200318000736; 매수자는 위메이드 2020 1분기보고서 20200514000982로 확인. 매도자 위메이드는 그룹 밖. K038과 같은 인수의 일부)</t>
        </is>
      </c>
      <c r="AB72" s="37"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C72" s="37" t="inlineStr">
        <is>
          <t>19,999,987,200원 (위메이드 보유 엑스엘게임즈 우선주 347,222주 + 보통주 347,222주 = 694,444주, 주당 28,800원; 발행주식 7,615,016주의 9.12%, 계산)</t>
        </is>
      </c>
      <c r="AD72" s="37" t="inlineStr">
        <is>
          <t>원자료와 일치 (16.94 = 19,999,987,200원 ÷ 1,180.72원/달러, Yahoo Finance KRW=X 2020-02-12 종가; 원자료 16.96)</t>
        </is>
      </c>
      <c r="AE72" s="37" t="inlineStr">
        <is>
          <t>2020-02-12 (위메이드 이사회 결의·공시일; 같은 인수의 카카오게임즈 공시는 2020-02-11)</t>
        </is>
      </c>
      <c r="AF72" s="37" t="inlineStr">
        <is>
          <t>분류 수정: MA⑦ 매수자 미기재 → MA① 경영권 인수(K038의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거래(K038)의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G72" s="37" t="inlineStr">
        <is>
          <t>K038(카카오게임즈의 엑스엘게임즈 52.97% 인수, 118,092,184,000원)과 같은 인수의 구주 일부(위메이드 매도분). K038 금액 안에 이 20,000백만원이 들어 있으므로 두 행을 합산하면 이중 집계다 — 분석에서는 K038만 쓰거나 K039를 K038의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K038과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K038 기록과 같다.</t>
        </is>
      </c>
      <c r="AH72" s="37" t="inlineStr">
        <is>
          <t>㈜카카오게임즈 (카카오 자회사, 당시 비상장 — 위메이드 2020 1분기보고서 20200514000982 '당분기 중 엑스엘게임즈지분을 전량 카카오게임즈에 매도'). 매도자 ㈜위메이드(코스닥 상장, 그룹 밖)</t>
        </is>
      </c>
      <c r="AI72" s="37" t="inlineStr">
        <is>
          <t>"투자자금 회수" (위메이드 타법인주식및출자증권처분결정 20200212900794, 매도자 측 목적) / 매수자 측은 K038과 같음: "사업 다각화 및 역량 강화" (카카오게임즈 공시 20200211000358)</t>
        </is>
      </c>
      <c r="AJ72" s="37"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2" s="37" t="inlineStr">
        <is>
          <t>핵심</t>
        </is>
      </c>
      <c r="AL72" s="37"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2" s="37" t="inlineStr">
        <is>
          <t>591,751,778,679원 (카카오게임즈 연결, 2019-12-31 — 2019 사업보고서 20200330004670; 공시 시점에는 미공표). 공시상 자기자본 402,192,535,497원(공시일 기준)</t>
        </is>
      </c>
      <c r="AN72" s="37" t="inlineStr">
        <is>
          <t>8,737,255,755,774원 (㈜카카오 연결, 2019-12-31 — 카카오 2019 사업보고서 20200330004659)</t>
        </is>
      </c>
      <c r="AO72" s="37" t="inlineStr">
        <is>
          <t>계산: 3.38 (19,999,987,200원 ÷ 카카오게임즈 2019-12-31 연결 총자산 591,751,778,679원). 참고: 위메이드 공시상 매도자 자기자본대비 7.3</t>
        </is>
      </c>
      <c r="AP72" s="37" t="inlineStr">
        <is>
          <t>계산: 4.97 (19,999,987,200원 ÷ 카카오게임즈 공시 자기자본 402,192,535,497원)</t>
        </is>
      </c>
      <c r="AQ72" s="37"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2" s="37" t="inlineStr">
        <is>
          <t>금액은 위메이드 공시(20200212900794). 매수자 규모는 K038과 같은 카카오게임즈·카카오 값(2019-12-31 연결, 카카오 2020-02-10 종가). 환율 Yahoo KRW=X 2020-02-12</t>
        </is>
      </c>
      <c r="AS72" s="37" t="inlineStr">
        <is>
          <t>KRX:035720</t>
        </is>
      </c>
      <c r="AT72" s="37" t="inlineStr">
        <is>
          <t>실제 매수자 카카오게임즈가 당시 비상장이라 지배회사 ㈜카카오(K038과 같은 이벤트). 매도자 위메이드는 KOSDAQ:112040(처분 이익 반응을 볼 수 있음). 대상 엑스엘게임즈 비상장</t>
        </is>
      </c>
      <c r="AU72" s="37" t="inlineStr">
        <is>
          <t>2020-02-12: 위메이드 거래소 공시 '타법인주식및출자증권처분결정'(20200212900794). 같은 인수는 하루 전 2020-02-11 카카오게임즈 공시로 먼저 알려짐</t>
        </is>
      </c>
      <c r="AV72" s="37"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2" s="37"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2" s="37"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2" s="37" t="inlineStr">
        <is>
          <t>수집·검토 기록에 인수 뒤 손상이 적혀 있음</t>
        </is>
      </c>
      <c r="AZ72" s="37" t="inlineStr">
        <is>
          <t>2018: 32,745백만원; 2019: 35,635백만원</t>
        </is>
      </c>
      <c r="BA72" s="37" t="inlineStr">
        <is>
          <t>2020: 25,835백만원; 2021: 27,206백만원; 2025(최근): 31,092백만원 (참고 2022: 17,876, 2023: 77,786, 2024: 51,175백만원)</t>
        </is>
      </c>
      <c r="BB72" s="37" t="inlineStr">
        <is>
          <t>2018: 6,930백만원; 2019: 5,304백만원</t>
        </is>
      </c>
      <c r="BC72" s="37" t="inlineStr">
        <is>
          <t>2020: −10,121백만원; 2021: −13,016백만원; 2025(최근): −24,164백만원 (참고 2022: −31,311, 2023: 13,876, 2024: −11,266백만원)</t>
        </is>
      </c>
      <c r="BD72" s="37"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E72" s="37"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F72" s="36" t="inlineStr">
        <is>
          <t>완료</t>
        </is>
      </c>
      <c r="BG72" s="36" t="inlineStr">
        <is>
          <t>2026-10-26</t>
        </is>
      </c>
    </row>
    <row r="73" ht="72" customHeight="1">
      <c r="A73" s="36" t="inlineStr">
        <is>
          <t>K040</t>
        </is>
      </c>
      <c r="B73" s="36" t="inlineStr">
        <is>
          <t>Kakao</t>
        </is>
      </c>
      <c r="C73" s="36" t="inlineStr">
        <is>
          <t>2020-04-02</t>
        </is>
      </c>
      <c r="D73" s="37" t="inlineStr">
        <is>
          <t>Awins Co., Ltd.</t>
        </is>
      </c>
      <c r="E73" s="36" t="n">
        <v>175</v>
      </c>
      <c r="F73" s="36" t="inlineStr">
        <is>
          <t>False</t>
        </is>
      </c>
      <c r="G73" s="36" t="n"/>
      <c r="H73" s="36" t="inlineStr">
        <is>
          <t>MA②</t>
        </is>
      </c>
      <c r="I73" s="36" t="inlineStr">
        <is>
          <t>MA②</t>
        </is>
      </c>
      <c r="J73" s="36" t="inlineStr">
        <is>
          <t>같음</t>
        </is>
      </c>
      <c r="K73" s="36" t="inlineStr">
        <is>
          <t>있음</t>
        </is>
      </c>
      <c r="L73" s="36" t="inlineStr">
        <is>
          <t>일치</t>
        </is>
      </c>
      <c r="M73" s="36" t="inlineStr">
        <is>
          <t>편입 후</t>
        </is>
      </c>
      <c r="N73" s="37" t="inlineStr">
        <is>
          <t>Music &amp; Fan Entertainment</t>
        </is>
      </c>
      <c r="O73" s="37" t="inlineStr">
        <is>
          <t>Music / Artist Management</t>
        </is>
      </c>
      <c r="P73" s="36" t="inlineStr">
        <is>
          <t>Closed</t>
        </is>
      </c>
      <c r="Q73" s="38" t="n">
        <v>0.223</v>
      </c>
      <c r="R73" s="37" t="inlineStr">
        <is>
          <t>Kids Note, Inc.</t>
        </is>
      </c>
      <c r="S73" s="37" t="inlineStr">
        <is>
          <t>-</t>
        </is>
      </c>
      <c r="T73" s="37"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U73" s="37" t="inlineStr">
        <is>
          <t>MA-1 그룹이 매수자</t>
        </is>
      </c>
      <c r="V73" s="37" t="inlineStr">
        <is>
          <t>추가지분</t>
        </is>
      </c>
      <c r="W73" s="37" t="inlineStr">
        <is>
          <t>MA② 기존 지분 확대</t>
        </is>
      </c>
      <c r="X73" s="37" t="n"/>
      <c r="Y73" s="36" t="inlineStr">
        <is>
          <t>False</t>
        </is>
      </c>
      <c r="Z73" s="37" t="inlineStr">
        <is>
          <t>MA② 기존 지분 확대</t>
        </is>
      </c>
      <c r="AA73" s="37"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73" s="37" t="inlineStr">
        <is>
          <t>완료 (2020-03-27 거래일, 장외취득)</t>
        </is>
      </c>
      <c r="AC73" s="37" t="inlineStr">
        <is>
          <t>274,000,000원 (공시 단위 백만원 274; 정확히는 2,487주 x 110,000원 = 273,570,000원)</t>
        </is>
      </c>
      <c r="AD73" s="37" t="inlineStr">
        <is>
          <t>원자료와 일치 (원자료 0.223; 273.57백만원 / 약 1,220원 = 약 0.224)</t>
        </is>
      </c>
      <c r="AE73" s="37" t="inlineStr">
        <is>
          <t>2020-03-27</t>
        </is>
      </c>
      <c r="AF73" s="37"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G73" s="37" t="inlineStr">
        <is>
          <t>K053(2021-04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H73" s="37" t="inlineStr">
        <is>
          <t>㈜키즈노트(카카오인베스트먼트 자회사, 카카오 손자회사, 비상장)</t>
        </is>
      </c>
      <c r="AI73" s="37" t="inlineStr">
        <is>
          <t>"취득주식의 발행회사와 사업연계를 통한 시너지 모색" (공정거래법 특수관계인으로부터 주식의 취득 공시)</t>
        </is>
      </c>
      <c r="AJ73" s="37" t="inlineStr">
        <is>
          <t>어린이집·유치원 스마트 알림장 앱 '키즈노트' 운영(플랫폼매출·광고매출). 키즈노트 자체 매출은 2019년 별도 62.9억원이고, 2020 연결 영업수익 307.2억원의 대부분은 2019-12 편입한 에이윈즈의 상품매출</t>
        </is>
      </c>
      <c r="AK73" s="37" t="inlineStr">
        <is>
          <t>인접</t>
        </is>
      </c>
      <c r="AL73" s="37"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73" s="37" t="inlineStr">
        <is>
          <t>16,838,777,600원 (키즈노트 2019-12-31 연결 자산총계, 에이윈즈 포함)</t>
        </is>
      </c>
      <c r="AN73" s="37" t="inlineStr">
        <is>
          <t>8,737,255,755,774원 (㈜카카오 2019-12-31 연결 자산총계)</t>
        </is>
      </c>
      <c r="AO73" s="37" t="inlineStr">
        <is>
          <t>계산: 273,570,000 / 16,838,777,600 = 1.62 (키즈노트 연결 기준; 카카오 연결 대비 0.003)</t>
        </is>
      </c>
      <c r="AP73" s="37" t="inlineStr">
        <is>
          <t>계산 불가 (키즈노트 2019말 연결 자본총계 (4,144,592,209)원으로 음수)</t>
        </is>
      </c>
      <c r="AQ73" s="37" t="inlineStr">
        <is>
          <t>계산: 13조 4,076억원 (㈜카카오 2020-03-31 종가 155,500원[Yahoo 조정종가 31,100원 x 5, 2021-04 5:1 분할을 되돌림] x 발행주식총수 86,222,636주[2019 사업보고서])</t>
        </is>
      </c>
      <c r="AR73" s="37" t="inlineStr">
        <is>
          <t>키즈노트 총자산·자본은 2020 연결감사보고서의 전기(2019말) 열, 카카오 총자산은 2020 사업보고서 요약재무정보의 전기 열, 시가총액은 발표 직전 거래일(2020-03-31) 기준</t>
        </is>
      </c>
      <c r="AS73" s="37" t="inlineStr">
        <is>
          <t>KRX:035720</t>
        </is>
      </c>
      <c r="AT73" s="37" t="inlineStr">
        <is>
          <t>인수 주체 ㈜키즈노트가 비상장이므로 상장 지배회사 ㈜카카오(KOSPI 035720)를 쓴다. 대상회사 에이윈즈는 비상장. 거래 규모가 카카오 총자산의 0.01% 미만이라 주가 이벤트 분석의 의미는 거의 없다</t>
        </is>
      </c>
      <c r="AU73" s="37" t="inlineStr">
        <is>
          <t>2020-04-01 DART 공정거래법 공시 '특수관계인으로부터주식의취득'(키즈노트). 사전 보도는 찾지 못함</t>
        </is>
      </c>
      <c r="AV73" s="37"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W73" s="37"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23,987주·87.95%(K053,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73" s="37"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Y73" s="37" t="inlineStr">
        <is>
          <t>수집·검토 기록에 인수 뒤 손상이 적혀 있음</t>
        </is>
      </c>
      <c r="AZ73" s="37" t="inlineStr">
        <is>
          <t>2018: 미확인; 2019: 17,597,434,882원</t>
        </is>
      </c>
      <c r="BA73" s="37" t="inlineStr">
        <is>
          <t>2020: 22,483,460,389원; 2021: 20,529,345,435원; 2022: 8,731,502,523원; 2023(처분 전까지): 18,079,194원</t>
        </is>
      </c>
      <c r="BB73" s="37" t="inlineStr">
        <is>
          <t>2018: 미확인; 2019: 추정: 약 3.42억원 (1차 풋옵션 수량 2,487주 = 2019 영업이익 x 80% / 110,000원 공식으로 역산; 순이익은 203,409,758원)</t>
        </is>
      </c>
      <c r="BC73" s="37" t="inlineStr">
        <is>
          <t>2020: 미확인 (순손실 488,251,647원); 2021: (130,393,059)원; 2022: (2,166,021,155)원; 2023(처분 전까지): (758,091,787)원</t>
        </is>
      </c>
      <c r="BD73" s="37"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E73" s="37" t="inlineStr">
        <is>
          <t>미확인 (카카오 연결 규모에 비해 거래가 매우 작다. 카카오 IR 실적자료는 열어 보지 않았고, 웹 검색에서도 어닝콜·IR 언급은 나오지 않았다)</t>
        </is>
      </c>
      <c r="BF73" s="36" t="inlineStr">
        <is>
          <t>부분</t>
        </is>
      </c>
      <c r="BG73" s="36" t="inlineStr">
        <is>
          <t>2026-10-31</t>
        </is>
      </c>
    </row>
    <row r="74" ht="72" customHeight="1">
      <c r="A74" s="36" t="inlineStr">
        <is>
          <t>K041</t>
        </is>
      </c>
      <c r="B74" s="36" t="inlineStr">
        <is>
          <t>Kakao</t>
        </is>
      </c>
      <c r="C74" s="36" t="inlineStr">
        <is>
          <t>2020-07-07</t>
        </is>
      </c>
      <c r="D74" s="37" t="inlineStr">
        <is>
          <t>Zip Cinema Co., Ltd.</t>
        </is>
      </c>
      <c r="E74" s="36" t="n">
        <v>81</v>
      </c>
      <c r="F74" s="36" t="inlineStr">
        <is>
          <t>False</t>
        </is>
      </c>
      <c r="G74" s="36" t="n"/>
      <c r="H74" s="36" t="inlineStr">
        <is>
          <t>MA①</t>
        </is>
      </c>
      <c r="I74" s="36" t="inlineStr">
        <is>
          <t>MA①</t>
        </is>
      </c>
      <c r="J74" s="36" t="inlineStr">
        <is>
          <t>같음</t>
        </is>
      </c>
      <c r="K74" s="36" t="inlineStr">
        <is>
          <t>있음</t>
        </is>
      </c>
      <c r="L74" s="36" t="inlineStr">
        <is>
          <t>일치</t>
        </is>
      </c>
      <c r="M74" s="36" t="inlineStr">
        <is>
          <t>편입 후</t>
        </is>
      </c>
      <c r="N74" s="37" t="inlineStr">
        <is>
          <t>Content Production &amp; Investment</t>
        </is>
      </c>
      <c r="O74" s="37" t="inlineStr">
        <is>
          <t>Content Production Studio</t>
        </is>
      </c>
      <c r="P74" s="36" t="inlineStr">
        <is>
          <t>Closed</t>
        </is>
      </c>
      <c r="Q74" s="38" t="n">
        <v>15.07</v>
      </c>
      <c r="R74" s="37" t="inlineStr">
        <is>
          <t>Kakao Entertainment Corp.</t>
        </is>
      </c>
      <c r="S74" s="37" t="inlineStr">
        <is>
          <t>Spackman Equities Limited; Zip Cinema (HK) Limited</t>
        </is>
      </c>
      <c r="T74" s="37"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U74" s="37" t="inlineStr">
        <is>
          <t>MA-1 그룹이 매수자</t>
        </is>
      </c>
      <c r="V74" s="37" t="inlineStr">
        <is>
          <t>과반 인수(≥50%)</t>
        </is>
      </c>
      <c r="W74" s="37" t="inlineStr">
        <is>
          <t>MA① 경영권 인수</t>
        </is>
      </c>
      <c r="X74" s="37" t="n"/>
      <c r="Y74" s="36" t="inlineStr">
        <is>
          <t>False</t>
        </is>
      </c>
      <c r="Z74" s="37" t="inlineStr">
        <is>
          <t>MA① 경영권 인수</t>
        </is>
      </c>
      <c r="AA74" s="37"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AB74" s="37" t="inlineStr">
        <is>
          <t>완료 (2021-12-02; Spackman FY2021 실적공시 'The disposal was completed on 2 December 2021.')</t>
        </is>
      </c>
      <c r="AC74" s="37" t="inlineStr">
        <is>
          <t>17,999,988,140원 (주식매매계약상 총대가, 현금; 카카오 2021 연결주석 사업결합 이전대가 17,999,988천원으로 일치)</t>
        </is>
      </c>
      <c r="AD74" s="37" t="inlineStr">
        <is>
          <t>원자료와 일치 (원자료 15.07 vs Variety 2021-09-16 보도 US$14.8 million(S$19.8 million), 차이 약 2%)</t>
        </is>
      </c>
      <c r="AE74" s="37" t="inlineStr">
        <is>
          <t>2021-09-14</t>
        </is>
      </c>
      <c r="AF74" s="37"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G74" s="37" t="inlineStr">
        <is>
          <t>같은 묶음 K012·K033·K035와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H74" s="37" t="inlineStr">
        <is>
          <t>㈜카카오엔터테인먼트(구 ㈜카카오페이지; 2021-03-01 ㈜카카오엠 흡수합병·사명 변경, 2021-09-01 ㈜멜론컴퍼니 흡수합병; ㈜카카오의 비상장 연결 종속회사)</t>
        </is>
      </c>
      <c r="AI74" s="37"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J74" s="37"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K74" s="37" t="inlineStr">
        <is>
          <t>핵심</t>
        </is>
      </c>
      <c r="AL74" s="37" t="inlineStr">
        <is>
          <t>카카오엔터는 2021-03 카카오엠 합병으로 드라마·영화 제작(음악/영상 현금창출단위, 영화사 월광·사나이픽처스 등)을 이미 영위하고 있었고, 영화사 집은 영화 기획·제작사라 같은 영상 제작 영역. 그룹 정점 ㈜카카오(플랫폼·광고·커머스 중심) 기준으로는 플랫폼에 공급되는 콘텐츠 제작이라 '인접'.</t>
        </is>
      </c>
      <c r="AM74" s="37" t="inlineStr">
        <is>
          <t>532,404,680,012원 (카카오엔터[구 카카오페이지] 별도 총자산, 2020-12-31; 감사보고서 20210401000629 — 같은 수치를 쓴 K055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N74" s="37" t="inlineStr">
        <is>
          <t>11,953,970,238,956원 (㈜카카오 연결 총자산, 2020-12-31 — 카카오 2021 반기보고서 20210817002037 요약재무정보)</t>
        </is>
      </c>
      <c r="AO74" s="37" t="inlineStr">
        <is>
          <t>계산: 3.38 (17,999,988,140원 ÷ 카카오엔터 별도 총자산 532,404,680,012원[2020-12-31, 합병 전]). 참고 계산: 카카오엔터 2021-12-31 연결 총자산 대비 0.48; ㈜카카오 2020-12-31 연결 총자산 대비 0.15</t>
        </is>
      </c>
      <c r="AP74" s="37" t="inlineStr">
        <is>
          <t>계산: 1.59 (17,999,988,140원 ÷ 카카오엔터 자기자본 1,129,269,048,038원[카카오엠 합병 반영, 공정위 공시 20210511000009 — K055 기록 재인용]). 참고 계산: ㈜카카오 2020-12-31 연결 자본총계 7,427,729,027,515원 대비 0.24</t>
        </is>
      </c>
      <c r="AQ74" s="37"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R74" s="37"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값(K055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S74" s="37" t="inlineStr">
        <is>
          <t>KRX:035720</t>
        </is>
      </c>
      <c r="AT74" s="37" t="inlineStr">
        <is>
          <t>인수 주체 카카오엔터는 비상장이라 상장 지배회사 ㈜카카오(KOSPI). 대상 영화사 집은 비상장. 매도자 측 모회사 Spackman Entertainment Group은 SGX Catalist 상장(SGX:40E)이라 매도자 주가 반응은 분석 가능.</t>
        </is>
      </c>
      <c r="AU74" s="37"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V74" s="37"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W74" s="37"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X74" s="37"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Y74" s="37" t="inlineStr">
        <is>
          <t>수집·검토 기록에 인수 뒤 손상이 적혀 있음</t>
        </is>
      </c>
      <c r="AZ74" s="37" t="inlineStr">
        <is>
          <t>2019: 13,647,382,401원; 2020: 2,399,852,240원</t>
        </is>
      </c>
      <c r="BA74" s="37" t="inlineStr">
        <is>
          <t>2022: 5,185백만원; 2023: 1,716백만원; 2025(최근): 1,053백만원 (참고 2021: 14,101백만원 — 인수 연도, 대부분 Spackman 보유 기간; 2024: 10,432백만원)</t>
        </is>
      </c>
      <c r="BB74" s="37" t="inlineStr">
        <is>
          <t>2019: 3,075,303,659원; 2020: -1,106,000,964원</t>
        </is>
      </c>
      <c r="BC74" s="37" t="inlineStr">
        <is>
          <t>2022: -169백만원; 2023: -598백만원; 2025(최근): -705백만원 (참고 2021: -666백만원; 2024: -97백만원)</t>
        </is>
      </c>
      <c r="BD74" s="37"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E74" s="37"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F74" s="36" t="inlineStr">
        <is>
          <t>완료</t>
        </is>
      </c>
      <c r="BG74" s="36" t="inlineStr">
        <is>
          <t>2026-10-26</t>
        </is>
      </c>
    </row>
    <row r="75" ht="72" customHeight="1">
      <c r="A75" s="36" t="inlineStr">
        <is>
          <t>K042</t>
        </is>
      </c>
      <c r="B75" s="36" t="inlineStr">
        <is>
          <t>Kakao</t>
        </is>
      </c>
      <c r="C75" s="36" t="inlineStr">
        <is>
          <t>2020-08-14</t>
        </is>
      </c>
      <c r="D75" s="37" t="inlineStr">
        <is>
          <t>Kross Pictures, Inc.</t>
        </is>
      </c>
      <c r="E75" s="36" t="n">
        <v>125</v>
      </c>
      <c r="F75" s="36" t="inlineStr">
        <is>
          <t>False</t>
        </is>
      </c>
      <c r="G75" s="36" t="n"/>
      <c r="H75" s="36" t="inlineStr">
        <is>
          <t>MA③</t>
        </is>
      </c>
      <c r="I75" s="36" t="inlineStr">
        <is>
          <t>MA③</t>
        </is>
      </c>
      <c r="J75" s="36" t="inlineStr">
        <is>
          <t>같음</t>
        </is>
      </c>
      <c r="K75" s="36" t="inlineStr">
        <is>
          <t>있음</t>
        </is>
      </c>
      <c r="L75" s="36" t="inlineStr">
        <is>
          <t>일치</t>
        </is>
      </c>
      <c r="M75" s="36" t="inlineStr">
        <is>
          <t>편입 후</t>
        </is>
      </c>
      <c r="N75" s="37" t="inlineStr">
        <is>
          <t>Content Production &amp; Investment</t>
        </is>
      </c>
      <c r="O75" s="37" t="inlineStr">
        <is>
          <t>Content Production Studio</t>
        </is>
      </c>
      <c r="P75" s="36" t="inlineStr">
        <is>
          <t>Closed</t>
        </is>
      </c>
      <c r="Q75" s="38" t="n">
        <v>4.89</v>
      </c>
      <c r="R75" s="37" t="inlineStr">
        <is>
          <t>Kakao Page Corp.</t>
        </is>
      </c>
      <c r="S75" s="37" t="inlineStr">
        <is>
          <t>-</t>
        </is>
      </c>
      <c r="T75" s="37" t="inlineStr">
        <is>
          <t>Kakao Page Corp. acquired 49% stake in  Kross Pictures for WON 5800 million on August 14, 2020.</t>
        </is>
      </c>
      <c r="U75" s="37" t="inlineStr">
        <is>
          <t>MA-1 그룹이 매수자</t>
        </is>
      </c>
      <c r="V75" s="37" t="inlineStr">
        <is>
          <t>소수지분(&lt;50%)</t>
        </is>
      </c>
      <c r="W75" s="37" t="inlineStr">
        <is>
          <t>MA③ 소수지분 매입</t>
        </is>
      </c>
      <c r="X75" s="37" t="n"/>
      <c r="Y75" s="36" t="inlineStr">
        <is>
          <t>False</t>
        </is>
      </c>
      <c r="Z75" s="37" t="inlineStr">
        <is>
          <t>MA③ 소수지분 매입</t>
        </is>
      </c>
      <c r="AA75" s="37" t="inlineStr">
        <is>
          <t>편입 후 (매수자 ㈜카카오페이지는 거래 당시 ㈜카카오의 연결 종속회사; 카카오페이지 2020 연결감사보고서 특수관계자 주석에 지배기업 ㈜카카오로 기재, 20210401000639)</t>
        </is>
      </c>
      <c r="AB75" s="37" t="inlineStr">
        <is>
          <t>완료 (2020-08-14 발표; 2020-12-31 카카오페이지 연결재무제표에 관계기업 49.00%, 취득원가 5,880,000천원으로 계상)</t>
        </is>
      </c>
      <c r="AC75" s="37" t="inlineStr">
        <is>
          <t>5,880,000,000원 (보통주 49% 취득원가; 별도로 같은 해 크로스픽쳐스 지분증권 4,000,000,000원을 당기손익-공정가치 금융자산으로 취득)</t>
        </is>
      </c>
      <c r="AD75" s="37" t="inlineStr">
        <is>
          <t>원자료와 일치 (5,880,000,000원 / 추정: 2020-08-14 무렵 원·달러 약 1,185원 = USD 약 4.96백만, 원자료 4.89와 ±10% 이내)</t>
        </is>
      </c>
      <c r="AE75" s="37" t="inlineStr">
        <is>
          <t>2020-08-14</t>
        </is>
      </c>
      <c r="AF75" s="37"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G75" s="37"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K067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H75" s="37" t="inlineStr">
        <is>
          <t>㈜카카오페이지(㈜카카오 자회사, 비상장; 2021-03 카카오M 흡수합병 후 ㈜카카오엔터테인먼트로 사명 변경)</t>
        </is>
      </c>
      <c r="AI75" s="37" t="inlineStr">
        <is>
          <t>"크로스픽쳐스와 함께 글로벌을 사로잡을 슈퍼IP를 만들어 나가겠다" (카카오페이지 이진수 대표, 아이뉴스24 보도 2020-08-14)</t>
        </is>
      </c>
      <c r="AJ75" s="37" t="inlineStr">
        <is>
          <t>웹툰·웹소설 유료 디지털 콘텐츠 플랫폼(카카오페이지) 운영 및 IP 유통</t>
        </is>
      </c>
      <c r="AK75" s="37" t="inlineStr">
        <is>
          <t>인접</t>
        </is>
      </c>
      <c r="AL75" s="37" t="inlineStr">
        <is>
          <t>웹툰·웹소설 플랫폼이 그 IP를 드라마·영화로 만드는 제작사(드라마 '마음의 소리','치즈인더트랩','닥터진' 제작)에 투자했으므로, 같은 IP 가치사슬의 하류 단계다. 그룹 정점 ㈜카카오 기준으로도 콘텐츠 부문에 붙은 인접 영역이다.</t>
        </is>
      </c>
      <c r="AM75" s="37" t="inlineStr">
        <is>
          <t>381,300,315,659원 (㈜카카오페이지 2019-12-31 별도 자산총계, 2019 감사보고서)</t>
        </is>
      </c>
      <c r="AN75" s="37" t="inlineStr">
        <is>
          <t>8,737,255,755,774원 (㈜카카오 2019-12-31 연결 자산총계, 2019 사업보고서 요약재무정보)</t>
        </is>
      </c>
      <c r="AO75" s="37" t="inlineStr">
        <is>
          <t>계산: 5,880,000,000 / 381,300,315,659 = 1.54</t>
        </is>
      </c>
      <c r="AP75" s="37" t="inlineStr">
        <is>
          <t>계산: 5,880,000,000 / 337,646,281,968(카카오페이지 2019-12-31 별도 자본총계) = 1.74</t>
        </is>
      </c>
      <c r="AQ75" s="37" t="inlineStr">
        <is>
          <t>계산: 약 31조 6,685억원 (㈜카카오 2020-08-13 종가 360,500원 × 발행주식총수 87,846,158주)</t>
        </is>
      </c>
      <c r="AR75" s="37"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S75" s="37" t="inlineStr">
        <is>
          <t>KRX:035720</t>
        </is>
      </c>
      <c r="AT75" s="37" t="inlineStr">
        <is>
          <t>인수 주체 ㈜카카오페이지는 비상장이므로 상장 지배회사 ㈜카카오를 쓴다. 대상회사 크로스픽쳐스(주)는 비상장.</t>
        </is>
      </c>
      <c r="AU75" s="37" t="inlineStr">
        <is>
          <t>2020-08-14 아이뉴스24 등 언론 보도(카카오페이지 발표). DART 지분취득 공시는 찾지 못함(카카오페이지의 2020년 타법인주식취득결정 공시는 Radish Media·디앤씨미디어 등만 있음).</t>
        </is>
      </c>
      <c r="AV75" s="37"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W75" s="37"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X75" s="37"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Y75" s="37" t="inlineStr">
        <is>
          <t>수집·검토 기록에 인수 뒤 손상이 적혀 있음</t>
        </is>
      </c>
      <c r="AZ75" s="37" t="inlineStr">
        <is>
          <t>미확인 (대상회사 감사보고서가 DART에 없고, 카카오페이지 2020 감사보고서 주석에도 관계기업 매출이 기재되지 않음)</t>
        </is>
      </c>
      <c r="BA75" s="37" t="inlineStr">
        <is>
          <t>2021(연결편입 이후 기간만): 2,329,031천원; 2022: 13,102,218천원; 2023: 4,724,690천원; 2024(청산 시점까지): 352,177천원</t>
        </is>
      </c>
      <c r="BB75" s="37" t="inlineStr">
        <is>
          <t>미확인 (위와 같음; 참고: 2020-12-31 순자산 1,429,567천원, 2020년 카카오페이지 지분법이익 930,255천원)</t>
        </is>
      </c>
      <c r="BC75" s="37" t="inlineStr">
        <is>
          <t>미확인 (공시 요약표에 영업이익 없음). 당기순이익: 2021(편입 이후): (1,165,890)천원; 2022: (3,295,202)천원; 2023: (1,092,106)천원; 2024(청산 시점까지): 5,491,336천원</t>
        </is>
      </c>
      <c r="BD75" s="37"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E75" s="37" t="inlineStr">
        <is>
          <t>미확인 (카카오 IR·어닝콜에서 크로스픽쳐스 언급을 찾지 못함; 작은 거래라 추가 검색을 생략)</t>
        </is>
      </c>
      <c r="BF75" s="36" t="inlineStr">
        <is>
          <t>부분</t>
        </is>
      </c>
      <c r="BG75" s="36" t="inlineStr">
        <is>
          <t>2026-10-31</t>
        </is>
      </c>
    </row>
    <row r="76" ht="72" customHeight="1">
      <c r="A76" s="36" t="inlineStr">
        <is>
          <t>K043</t>
        </is>
      </c>
      <c r="B76" s="36" t="inlineStr">
        <is>
          <t>Kakao</t>
        </is>
      </c>
      <c r="C76" s="36" t="inlineStr">
        <is>
          <t>2020-11-16</t>
        </is>
      </c>
      <c r="D76" s="37" t="inlineStr">
        <is>
          <t>Gaseung Development Co., Ltd.</t>
        </is>
      </c>
      <c r="E76" s="36" t="n">
        <v>112</v>
      </c>
      <c r="F76" s="36" t="inlineStr">
        <is>
          <t>False</t>
        </is>
      </c>
      <c r="G76" s="36" t="n"/>
      <c r="H76" s="36" t="inlineStr">
        <is>
          <t>MA①</t>
        </is>
      </c>
      <c r="I76" s="36" t="inlineStr">
        <is>
          <t>MA①</t>
        </is>
      </c>
      <c r="J76" s="36" t="inlineStr">
        <is>
          <t>같음</t>
        </is>
      </c>
      <c r="K76" s="36" t="inlineStr">
        <is>
          <t>없음 (확인)</t>
        </is>
      </c>
      <c r="L76" s="36" t="inlineStr">
        <is>
          <t>일치</t>
        </is>
      </c>
      <c r="M76" s="36" t="inlineStr">
        <is>
          <t>편입 후</t>
        </is>
      </c>
      <c r="N76" s="37" t="inlineStr">
        <is>
          <t>Gaming &amp; Sport</t>
        </is>
      </c>
      <c r="O76" s="37" t="inlineStr">
        <is>
          <t>Sports / Leisure</t>
        </is>
      </c>
      <c r="P76" s="36" t="inlineStr">
        <is>
          <t>Closed</t>
        </is>
      </c>
      <c r="Q76" s="38" t="n">
        <v>7.04</v>
      </c>
      <c r="R76" s="37" t="inlineStr">
        <is>
          <t>Kakao VX Inc.</t>
        </is>
      </c>
      <c r="S76" s="37" t="inlineStr">
        <is>
          <t>-</t>
        </is>
      </c>
      <c r="T76" s="37"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U76" s="37" t="inlineStr">
        <is>
          <t>MA-1 그룹이 매수자</t>
        </is>
      </c>
      <c r="V76" s="37" t="inlineStr">
        <is>
          <t>과반 인수(≥50%)</t>
        </is>
      </c>
      <c r="W76" s="37" t="inlineStr">
        <is>
          <t>MA① 경영권 인수</t>
        </is>
      </c>
      <c r="X76" s="37" t="n"/>
      <c r="Y76" s="36" t="inlineStr">
        <is>
          <t>False</t>
        </is>
      </c>
      <c r="Z76" s="37" t="inlineStr">
        <is>
          <t>MA① 경영권 인수</t>
        </is>
      </c>
      <c r="AA76" s="37"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AB76" s="37" t="inlineStr">
        <is>
          <t>완료 (2단계: 1차 50%·100,000좌 2020-12-21 취득, 2차 5%·10,000좌 2021-02-16 취득으로 55% 확보)</t>
        </is>
      </c>
      <c r="AC76" s="37" t="inlineStr">
        <is>
          <t>7,800,000,000원 (55%·110,000좌; 1차 100,000좌 6,000,000,000원[60,000원/좌] + 2차 10,000좌 1,800,000,000원[180,000원/좌]). 별도로 가승개발 대여금 10,000,000,000원 동시 취득 결정</t>
        </is>
      </c>
      <c r="AD76" s="37" t="inlineStr">
        <is>
          <t>원자료와 일치 (7.8십억원 ÷ 2020-11-16 USD/KRW 1,107.76 = 약 USD 7.04백만, Yahoo Finance KRW=X)</t>
        </is>
      </c>
      <c r="AE76" s="37" t="inlineStr">
        <is>
          <t>2020-11-16 (카카오VX 이사회 결의 2020-11-09, 공정거래법 공시 '타법인 주식 및 출자증권 취득결정' 2020-11-16)</t>
        </is>
      </c>
      <c r="AF76" s="37"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G76" s="37" t="inlineStr">
        <is>
          <t>K048(2021-02-22, 5% 추가 취득 1.8십억원)은 이 거래(K043, 55% 7.8십억원)의 2차 지분이다. K043 금액에 K048 금액이 이미 포함돼 있어 합산하면 1.8십억원이 이중 집계된다. K044(NXC→더블트리에셋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H76" s="37" t="inlineStr">
        <is>
          <t>㈜카카오브이엑스(카카오게임즈 100% 자회사, 비상장; 카카오의 손자회사)</t>
        </is>
      </c>
      <c r="AI76" s="37" t="inlineStr">
        <is>
          <t>"사업 확장" (카카오VX 공정거래법 공시 '타법인 주식 및 출자증권 취득결정' 취득목적, 20201116001233) / "사업 확장" (같은 날 가승개발 대여금 100억원 '비유동자산 취득결정' 취득목적, 20201116001348)</t>
        </is>
      </c>
      <c r="AJ76" s="37"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K76" s="37" t="inlineStr">
        <is>
          <t>인접</t>
        </is>
      </c>
      <c r="AL76" s="37" t="inlineStr">
        <is>
          <t>대상 가승개발은 골프장 개발·운영(건설 중, 매출 없음)으로 카카오VX의 스크린골프·골프 예약·골프장 위탁운영과 같은 골프 가치사슬·고객군에 붙어 있으나, 골프장 부지·시설을 직접 소유·개발하는 부동산형 사업은 새 영역이다. 그룹 정점 카카오(플랫폼·콘텐츠) 기준으로는 비핵심(스포츠·레저 부동산), 중간 지배회사 카카오게임즈(게임) 기준으로도 골프 부문 안의 인접 확장이다.</t>
        </is>
      </c>
      <c r="AM76" s="37" t="inlineStr">
        <is>
          <t>53,372,478,956원 (㈜카카오브이엑스 2019-12-31 자산총액, 별도 — 2020-11-16 비유동자산 취득결정 공시 기재값). 참고: 자기자본 12,584,937,633원(이사회 결의일 2020-11-09 기준, 타법인주식취득결정 공시)</t>
        </is>
      </c>
      <c r="AN76" s="37" t="inlineStr">
        <is>
          <t>8,737,255,755,774원 (㈜카카오 연결, 2019-12-31 — 카카오 2019 사업보고서 20200330004659; K045·K046 기록과 같은 값). 참고: 중간 상장 지배회사 카카오게임즈 연결 총자산 591,751,778,679원(2019-12-31, 카카오게임즈 2020 사업보고서 비교 재무상태표)</t>
        </is>
      </c>
      <c r="AO76" s="37" t="inlineStr">
        <is>
          <t>계산: 14.61 (7,800,000,000원 ÷ 카카오VX 2019말 자산총액 53,372,478,956원; 공정위 공시에 총자산대비 항목 없음). 대여금 100억원 포함 시 33.35</t>
        </is>
      </c>
      <c r="AP76" s="37" t="inlineStr">
        <is>
          <t>61.98</t>
        </is>
      </c>
      <c r="AQ76" s="37"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R76" s="37"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S76" s="37" t="inlineStr">
        <is>
          <t>KOSDAQ:293490</t>
        </is>
      </c>
      <c r="AT76" s="37"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U76" s="37" t="inlineStr">
        <is>
          <t>2020-11-16 DART 공정거래법 공시(카카오VX '타법인 주식 및 출자증권 취득결정'·'비유동자산 취득결정'). 공식 발표 전 보도는 찾지 못했고, 언론 보도는 딜사이트 2020-12-23이 확인된 가장 이른 기사</t>
        </is>
      </c>
      <c r="AV76" s="37"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매각(K044)</t>
        </is>
      </c>
      <c r="AW76" s="37"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55%(K048);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X76" s="37"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Y76" s="37" t="inlineStr">
        <is>
          <t>영업권 미인식, 카카오VX 별도 가승개발 투자주식 장부가 2021~2025 불변(K048 기록). 2025 골프부문 매각예정 손상은 개별 귀속 불명</t>
        </is>
      </c>
      <c r="AZ76" s="37" t="inlineStr">
        <is>
          <t>2018: 0원; 2019: 0원 (가승개발 별도, 카카오VX 공시의 발행회사 요약 재무상황)</t>
        </is>
      </c>
      <c r="BA76" s="37" t="inlineStr">
        <is>
          <t>2020: 없음(취득 이후분, '-'); 2021: 없음('-'); 2022: 없음('-'); 2025: 없음('-', 2025-10 연결 제외 시점까지) — 골프장 건설 중으로 매출 미발생(카카오게임즈 연결주석 종속기업 요약재무정보)</t>
        </is>
      </c>
      <c r="BB76" s="37" t="inlineStr">
        <is>
          <t>미확인 (영업이익 미공시. 참고 당기순이익 2018: -141백만원; 2019: -465백만원, 별도)</t>
        </is>
      </c>
      <c r="BC76" s="37" t="inlineStr">
        <is>
          <t>미확인 (영업이익 미공시. 참고 당기순이익 2020: 기재 없음(취득 이후분 '-'); 2021: -3,563,962천원; 2022: -4,273,363천원; 2023: -4,411,384천원; 2025: -3,273,550천원[연결 제외 시점까지])</t>
        </is>
      </c>
      <c r="BD76" s="37"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E76" s="37"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F76" s="36" t="inlineStr">
        <is>
          <t>부분</t>
        </is>
      </c>
      <c r="BG76" s="36" t="inlineStr">
        <is>
          <t>2026-10-26</t>
        </is>
      </c>
    </row>
    <row r="77" ht="72" customHeight="1">
      <c r="A77" s="36" t="inlineStr">
        <is>
          <t>K044</t>
        </is>
      </c>
      <c r="B77" s="36" t="inlineStr">
        <is>
          <t>Kakao</t>
        </is>
      </c>
      <c r="C77" s="36" t="inlineStr">
        <is>
          <t>2020-11-17</t>
        </is>
      </c>
      <c r="D77" s="37" t="inlineStr">
        <is>
          <t>Gaseung Development Co., Ltd.</t>
        </is>
      </c>
      <c r="E77" s="36" t="n">
        <v>119</v>
      </c>
      <c r="F77" s="36" t="inlineStr">
        <is>
          <t>False</t>
        </is>
      </c>
      <c r="G77" s="36" t="n"/>
      <c r="H77" s="36" t="inlineStr">
        <is>
          <t>MA⑥</t>
        </is>
      </c>
      <c r="I77" s="36" t="inlineStr">
        <is>
          <t>MA⑥</t>
        </is>
      </c>
      <c r="J77" s="36" t="inlineStr">
        <is>
          <t>같음</t>
        </is>
      </c>
      <c r="K77" s="36" t="inlineStr">
        <is>
          <t>해당 없음</t>
        </is>
      </c>
      <c r="L77" s="36" t="inlineStr">
        <is>
          <t>일치</t>
        </is>
      </c>
      <c r="M77" s="36" t="inlineStr">
        <is>
          <t>편입 전</t>
        </is>
      </c>
      <c r="N77" s="37" t="inlineStr">
        <is>
          <t>Gaming &amp; Sport</t>
        </is>
      </c>
      <c r="O77" s="37" t="inlineStr">
        <is>
          <t>Sports / Leisure</t>
        </is>
      </c>
      <c r="P77" s="36" t="inlineStr">
        <is>
          <t>Closed</t>
        </is>
      </c>
      <c r="Q77" s="38" t="n">
        <v>5.43</v>
      </c>
      <c r="R77" s="37" t="inlineStr">
        <is>
          <t>Double Tree Asset Co., Ltd.</t>
        </is>
      </c>
      <c r="S77" s="37" t="inlineStr">
        <is>
          <t>NXC Corporation</t>
        </is>
      </c>
      <c r="T77" s="37"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U77" s="37" t="inlineStr">
        <is>
          <t>MA-4 외부자 간 거래</t>
        </is>
      </c>
      <c r="V77" s="37" t="n"/>
      <c r="W77" s="37" t="inlineStr">
        <is>
          <t>MA⑥ 외부자 간 거래</t>
        </is>
      </c>
      <c r="X77" s="37" t="n"/>
      <c r="Y77" s="36" t="inlineStr">
        <is>
          <t>False</t>
        </is>
      </c>
      <c r="Z77" s="37" t="inlineStr">
        <is>
          <t>MA⑥ 외부자 간 거래</t>
        </is>
      </c>
      <c r="AA77" s="37"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편입(K043; 카카오게임즈 2020 사업보고서 20210318001118))</t>
        </is>
      </c>
      <c r="AB77" s="37" t="inlineStr">
        <is>
          <t>완료 (2020-11-12)</t>
        </is>
      </c>
      <c r="AC77" s="37" t="inlineStr">
        <is>
          <t>6,000,000,000원 (100,000좌·50%, 60,000원/좌)</t>
        </is>
      </c>
      <c r="AD77" s="37" t="inlineStr">
        <is>
          <t>원자료와 일치 (6.0십억원 ÷ 2020-11-12 USD/KRW 1,111.45 = 약 USD 5.40백만, 원자료 5.43과 ±1% 이내; Yahoo Finance KRW=X)</t>
        </is>
      </c>
      <c r="AE77" s="37" t="inlineStr">
        <is>
          <t>2020-11-17 (가승개발의 공정거래법 공시 '최대주주 등의 주식보유 변동', GS·넥슨 기업집단 각각 제출; 거래일 2020-11-12)</t>
        </is>
      </c>
      <c r="AF77" s="37"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인수(K043)의 브리지 단계다: 더블트리에셋은 이 100,000좌를 39일 뒤(2020-12-21) 같은 가격 60억원에 카카오VX에 넘겼다.</t>
        </is>
      </c>
      <c r="AG77" s="37" t="inlineStr">
        <is>
          <t>K043(카카오VX 55% 7.8십억원)의 선행 단계. 같은 100,000좌(50%)가 K044(NXC→더블트리에셋 6.0십억원)와 K043 1차분(더블트리에셋→카카오VX 6.0십억원)에 두 번 들어가 있으므로 그룹 M&amp;A 규모를 합산할 때 K044는 빼야 한다(이중 집계). 2차 5%도 승산→더블트리에셋(0.6십억원)→카카오VX(1.8십억원, K048)로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H77" s="37" t="inlineStr">
        <is>
          <t>㈜더블트리에셋 (카카오 계보 밖. 공시상 가승개발의 '기타' 주주, 비상장·DART 고유번호 없음, 업종·주주 미확인)</t>
        </is>
      </c>
      <c r="AI77" s="37" t="inlineStr">
        <is>
          <t>미확인 (매수자 더블트리에셋은 공시 의무가 없고 보도도 찾지 못함. 이어지는 매수인 카카오VX의 목적은 "사업 확장" — K043 참조)</t>
        </is>
      </c>
      <c r="AJ77" s="37" t="inlineStr">
        <is>
          <t>미확인 (더블트리에셋의 사업 내용 자료 없음)</t>
        </is>
      </c>
      <c r="AK77" s="37" t="inlineStr">
        <is>
          <t>미확인</t>
        </is>
      </c>
      <c r="AL77" s="37" t="inlineStr">
        <is>
          <t>매수자 사업을 확인하지 못해 판단 불가. 카카오 기준으로는 외부자 간 거래라 해당 없음. 다만 지분의 최종 매수자 카카오VX(골프 사업) 기준으로는 골프장 개발·운영이 인접 영역(K043)</t>
        </is>
      </c>
      <c r="AM77" s="37" t="inlineStr">
        <is>
          <t>미확인 (더블트리에셋 감사보고서·공시 없음)</t>
        </is>
      </c>
      <c r="AN77" s="37" t="inlineStr">
        <is>
          <t>해당 없음 (매수자가 속한 상장 지배회사 확인 안 됨)</t>
        </is>
      </c>
      <c r="AO77" s="37" t="inlineStr">
        <is>
          <t>미확인</t>
        </is>
      </c>
      <c r="AP77" s="37" t="inlineStr">
        <is>
          <t>미확인</t>
        </is>
      </c>
      <c r="AQ77" s="37" t="inlineStr">
        <is>
          <t>해당 없음 (매수자 비상장, 상장 지배회사 확인 안 됨)</t>
        </is>
      </c>
      <c r="AR77" s="37" t="inlineStr">
        <is>
          <t>매수자 규모 자료 없음. 참고: 매도자 NXC 별도 기준 가승개발 장부가 5,000,000천원, 처분이익 1,000,000천원(NXC 2020 감사보고서). 대상 가승개발 2019말 자산 15,208백만원·자본 9,144백만원(K043 공시)</t>
        </is>
      </c>
      <c r="AS77" s="37" t="inlineStr">
        <is>
          <t>해당 없음</t>
        </is>
      </c>
      <c r="AT77" s="37" t="inlineStr">
        <is>
          <t>매수자 더블트리에셋·매도자 NXC·대상 가승개발 모두 비상장(NXC의 자회사 넥슨은 TSE:3659 상장이나 매도 주체가 아님). 연결된 카카오VX 인수 반응은 K043의 KOSDAQ:293490(카카오게임즈)로 본다</t>
        </is>
      </c>
      <c r="AU77" s="37"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V77" s="37"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W77" s="37" t="inlineStr">
        <is>
          <t>2020-12-21: 더블트리에셋이 100,000좌(50%)를 카카오VX에 60억원(60,000원/좌)에 매각(K043 1차) → 가승개발 카카오게임즈 연결 편입; 2020-12-31: NXC는 지분 전량 매각 후에도 가승개발 인허가·이행보증(162.8억원·26.2억원) 제공 중; 2021-02-15~16: 승산 5%가 더블트리에셋(6억원)을 거쳐 카카오VX(18억원)로 이전(K048), 더블트리에셋 지분 0; 2021-04-09: NXC 2020 감사보고서에 가승개발 '당기 중 보유주식 전량 매각', 처분이익 10억원; 이후 가승개발 경과(2025-10 카카오VX의 카카오 계열 아이브이쥐 매각, 2026-07 잔여 45% 200억원 취득 계약)는 K043 참조</t>
        </is>
      </c>
      <c r="AX77" s="37" t="inlineStr">
        <is>
          <t>확인 안 됨 (매수자 더블트리에셋의 재무자료 없음. 39일 만에 같은 가격으로 재매각해 손상 여지는 작다. 이후 가승개발 관련 손상은 K043 참조 — 카카오게임즈 2020~2023·2025 사업보고서에서 개별 손상 미확인)</t>
        </is>
      </c>
      <c r="AY77" s="37" t="inlineStr">
        <is>
          <t>매수자가 그룹 계보 밖(MA⑥)이라 그룹의 손상을 따지지 않음</t>
        </is>
      </c>
      <c r="AZ77" s="37" t="inlineStr">
        <is>
          <t>2018: 0원; 2019: 0원 (가승개발 별도, 카카오VX 공시 20201116001233의 발행회사 요약 재무상황)</t>
        </is>
      </c>
      <c r="BA77" s="37" t="inlineStr">
        <is>
          <t>2020: 없음(카카오게임즈 연결 편입 이후분 '-'); 2021: 없음('-'); 2022: 없음('-'); 2025: 없음('-', 2025-10 카카오게임즈 연결 제외 시점까지) — 골프장 건설 중</t>
        </is>
      </c>
      <c r="BB77" s="37" t="inlineStr">
        <is>
          <t>미확인 (영업이익 미공시. 참고 당기순이익 2018: -141백만원; 2019: -465백만원, 별도)</t>
        </is>
      </c>
      <c r="BC77" s="37" t="inlineStr">
        <is>
          <t>미확인 (영업이익 미공시. 참고 당기순이익 2021: -3,563,962천원; 2022: -4,273,363천원; 2023: -4,411,384천원; 2025: -3,273,550천원[연결 제외 시점까지])</t>
        </is>
      </c>
      <c r="BD77" s="37"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K043과 같은 출처. 가승개발 자체 감사보고서는 DART에서 찾지 못함</t>
        </is>
      </c>
      <c r="BE77" s="37" t="inlineStr">
        <is>
          <t>해당 없음 (매수자·매도자 모두 비상장으로 IR·어닝콜 없음. 카카오게임즈 측 언급은 K043에서도 미확인)</t>
        </is>
      </c>
      <c r="BF77" s="36" t="inlineStr">
        <is>
          <t>부분</t>
        </is>
      </c>
      <c r="BG77" s="36" t="inlineStr">
        <is>
          <t>2026-10-26</t>
        </is>
      </c>
    </row>
    <row r="78" ht="72" customHeight="1">
      <c r="A78" s="36" t="inlineStr">
        <is>
          <t>K045</t>
        </is>
      </c>
      <c r="B78" s="36" t="inlineStr">
        <is>
          <t>Kakao</t>
        </is>
      </c>
      <c r="C78" s="36" t="inlineStr">
        <is>
          <t>2020-12-30</t>
        </is>
      </c>
      <c r="D78" s="37" t="inlineStr">
        <is>
          <t>My Valet</t>
        </is>
      </c>
      <c r="E78" s="36" t="n">
        <v>115</v>
      </c>
      <c r="F78" s="36" t="inlineStr">
        <is>
          <t>False</t>
        </is>
      </c>
      <c r="G78" s="36" t="n"/>
      <c r="H78" s="36" t="inlineStr">
        <is>
          <t>MA①</t>
        </is>
      </c>
      <c r="I78" s="36" t="inlineStr">
        <is>
          <t>MA①</t>
        </is>
      </c>
      <c r="J78" s="36" t="inlineStr">
        <is>
          <t>같음</t>
        </is>
      </c>
      <c r="K78" s="36" t="inlineStr">
        <is>
          <t>없음 (확인)</t>
        </is>
      </c>
      <c r="L78" s="36" t="inlineStr">
        <is>
          <t>기타</t>
        </is>
      </c>
      <c r="M78" s="36" t="inlineStr">
        <is>
          <t>편입 후</t>
        </is>
      </c>
      <c r="N78" s="37" t="inlineStr">
        <is>
          <t>Mobility &amp; Transportation</t>
        </is>
      </c>
      <c r="O78" s="37" t="inlineStr">
        <is>
          <t>Mobility / Transportation</t>
        </is>
      </c>
      <c r="P78" s="36" t="inlineStr">
        <is>
          <t>Effective</t>
        </is>
      </c>
      <c r="Q78" s="38" t="n">
        <v>6.43</v>
      </c>
      <c r="R78" s="37" t="inlineStr">
        <is>
          <t>Kakao Mobility Co., Ltd.</t>
        </is>
      </c>
      <c r="S78" s="37" t="inlineStr">
        <is>
          <t>-</t>
        </is>
      </c>
      <c r="T78" s="37" t="inlineStr">
        <is>
          <t>Kakao Mobility Co., Ltd. acquired My Valet for KRW 7 billion effective December 30, 2020.</t>
        </is>
      </c>
      <c r="U78" s="37" t="inlineStr">
        <is>
          <t>MA-1 그룹이 매수자</t>
        </is>
      </c>
      <c r="V78" s="37" t="inlineStr">
        <is>
          <t>지분율 미기재(대개 100%·사업양수)</t>
        </is>
      </c>
      <c r="W78" s="37" t="inlineStr">
        <is>
          <t>MA① 경영권 인수</t>
        </is>
      </c>
      <c r="X78" s="37" t="n"/>
      <c r="Y78" s="36" t="inlineStr">
        <is>
          <t>False</t>
        </is>
      </c>
      <c r="Z78" s="37" t="inlineStr">
        <is>
          <t>MA① 경영권 인수</t>
        </is>
      </c>
      <c r="AA78" s="37" t="inlineStr">
        <is>
          <t>편입 후 (인수 주체 카카오모빌리티는 카카오 연결 종속회사, 2020-12-31 카카오 지분 69.21%. 대상회사 마이발렛은 2020-12-01 카카오 계열 편입 — 공정거래법 현황공시)</t>
        </is>
      </c>
      <c r="AB78" s="37" t="inlineStr">
        <is>
          <t>완료 (2020 회계연도 중 지분 100% 취득·연결 편입 — 카카오모빌리티 2020 연결감사보고서 주석 33. 정확한 취득일은 미공시, 계열편입일 2020-12-01. 원자료 effective 2020-12-30)</t>
        </is>
      </c>
      <c r="AC78" s="37"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D78" s="37" t="inlineStr">
        <is>
          <t>4.30 (4,700,000천원 / 1,092.62원(KRW=X 2020-12-30 종가)). 원자료 6.43은 70억원 기준(70억원/1,092.62원=6.41)으로 공시 이전대가보다 49% 큼</t>
        </is>
      </c>
      <c r="AE78" s="37" t="inlineStr">
        <is>
          <t>미확인 (공식 발표 없음. 최초 공개 기록은 2020-12-16 DART '특수관계인으로부터 자금차입' 공시(기업집단 카카오 소속 ㈜마이발렛). 계열편입일 2020-12-01)</t>
        </is>
      </c>
      <c r="AF78" s="37"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G78" s="37"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H78" s="37" t="inlineStr">
        <is>
          <t>㈜카카오모빌리티(카카오 자회사, 비상장, 카카오 지분 69.21%)</t>
        </is>
      </c>
      <c r="AI78" s="37" t="inlineStr">
        <is>
          <t>미확인 (인수 목적을 밝힌 공시·보도자료를 찾지 못함). 참고: "주차 혁신솔루션 기업 방향성을 담기 위해 사명을 변경했다" (카카오모빌리티 관계자, 머니투데이 2022-06-01 — 상호 변경 사유)</t>
        </is>
      </c>
      <c r="AJ78" s="37" t="inlineStr">
        <is>
          <t>택시 호출·가맹택시(카카오T 블루)·대리운전·주차(카카오T 주차)·내비게이션을 운영하는 모빌리티 플랫폼(2020 연결 영업수익 정정 전 2,801억원·정정 후 1,947억원)</t>
        </is>
      </c>
      <c r="AK78" s="37" t="inlineStr">
        <is>
          <t>인접</t>
        </is>
      </c>
      <c r="AL78" s="37" t="inlineStr">
        <is>
          <t>마이발렛은 주차장 운영관리·발레파킹 솔루션 회사로, 카카오모빌리티가 이미 운영하던 카카오T 주차(주차 중개)와 같은 고객군·가치사슬에 붙은 오프라인 주차 운영·관제 영역이다. 이후 GS파크24(케이엠파크) 인수와 함께 주차를 별도 CGU('주차 관련 서비스')로 키운 수직계열화의 첫 단계로 볼 수 있다(머니투데이 2022-06-01 '수직계열화'). 그룹 정점(카카오) 기준으로는 모빌리티 신사업 안의 인접 확장.</t>
        </is>
      </c>
      <c r="AM78" s="37" t="inlineStr">
        <is>
          <t>274,929,202,371원 (카카오모빌리티 연결 총자산, 2019-12-31 — 2019 연결감사보고서)</t>
        </is>
      </c>
      <c r="AN78" s="37" t="inlineStr">
        <is>
          <t>8,737,255,755,774원 (㈜카카오 연결 총자산, 2019-12-31 — 카카오 2020 사업보고서 요약재무정보)</t>
        </is>
      </c>
      <c r="AO78" s="37" t="inlineStr">
        <is>
          <t>계산: 1.71 (4,700,000,000원 / 카카오모빌리티 연결 총자산 274,929,202,371원(2019-12-31)). 공시 없음. 참고: 카카오 연결 총자산 대비 0.05</t>
        </is>
      </c>
      <c r="AP78" s="37" t="inlineStr">
        <is>
          <t>계산: 2.18 (4,700,000,000원 / 카카오모빌리티 연결 자본총계 215,599,733,263원(2019-12-31)). 공시 없음</t>
        </is>
      </c>
      <c r="AQ78" s="37"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R78" s="37"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S78" s="37" t="inlineStr">
        <is>
          <t>KRX:035720</t>
        </is>
      </c>
      <c r="AT78" s="37"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U78" s="37"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V78" s="37"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W78" s="37"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X78" s="37"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Y78" s="37" t="inlineStr">
        <is>
          <t>영업권이 배분된 O2O플랫폼·주차 관련 현금창출단위 모두 2020~2025 손상 없음</t>
        </is>
      </c>
      <c r="AZ78" s="37" t="inlineStr">
        <is>
          <t>2018: 미확인; 2019: 미확인 (2019-12-31 자산 376백만원·자본 284백만원만 확인)</t>
        </is>
      </c>
      <c r="BA78" s="37" t="inlineStr">
        <is>
          <t>2020: 4,917백만원(연간; 카카오모빌리티 연결 편입 후분 1,174,334천원); 2021: 8,050백만원; 2024: 33,329백만원 (참고 2022: 15,408백만원; 2023: 22,885백만원)</t>
        </is>
      </c>
      <c r="BB78" s="37" t="inlineStr">
        <is>
          <t>2018: 미확인; 2019: 미확인</t>
        </is>
      </c>
      <c r="BC78" s="37" t="inlineStr">
        <is>
          <t>2020: -235백만원; 2021: 62백만원; 2024: 1,585백만원 (참고 2022: 424백만원; 2023: 794백만원. 당기순이익 2020 -314·2021 176·2022 221·2023 -748·2024 -254백만원)</t>
        </is>
      </c>
      <c r="BD78" s="37"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E78" s="37"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F78" s="36" t="inlineStr">
        <is>
          <t>부분</t>
        </is>
      </c>
      <c r="BG78" s="36" t="inlineStr">
        <is>
          <t>2026-10-26</t>
        </is>
      </c>
    </row>
    <row r="79" ht="72" customHeight="1">
      <c r="A79" s="36" t="inlineStr">
        <is>
          <t>K046</t>
        </is>
      </c>
      <c r="B79" s="36" t="inlineStr">
        <is>
          <t>Kakao</t>
        </is>
      </c>
      <c r="C79" s="36" t="inlineStr">
        <is>
          <t>2021-01-07</t>
        </is>
      </c>
      <c r="D79" s="37" t="inlineStr">
        <is>
          <t>E&amp;T Story Entertainment Co., Ltd.</t>
        </is>
      </c>
      <c r="E79" s="36" t="n">
        <v>13</v>
      </c>
      <c r="F79" s="36" t="inlineStr">
        <is>
          <t>True</t>
        </is>
      </c>
      <c r="G79" s="36" t="n"/>
      <c r="H79" s="36" t="inlineStr">
        <is>
          <t>MA②</t>
        </is>
      </c>
      <c r="I79" s="36" t="inlineStr">
        <is>
          <t>MA②</t>
        </is>
      </c>
      <c r="J79" s="36" t="inlineStr">
        <is>
          <t>같음</t>
        </is>
      </c>
      <c r="K79" s="36" t="inlineStr">
        <is>
          <t>없음 (확인)</t>
        </is>
      </c>
      <c r="L79" s="36" t="inlineStr">
        <is>
          <t>기타</t>
        </is>
      </c>
      <c r="M79" s="36" t="inlineStr">
        <is>
          <t>편입 후</t>
        </is>
      </c>
      <c r="N79" s="37" t="inlineStr">
        <is>
          <t>Music &amp; Fan Entertainment</t>
        </is>
      </c>
      <c r="O79" s="37" t="inlineStr">
        <is>
          <t>Music / Artist Management</t>
        </is>
      </c>
      <c r="P79" s="36" t="inlineStr">
        <is>
          <t>Closed</t>
        </is>
      </c>
      <c r="Q79" s="38" t="n">
        <v>300</v>
      </c>
      <c r="R79" s="37" t="inlineStr">
        <is>
          <t>Kakao Corp. (KOSE:A035720)</t>
        </is>
      </c>
      <c r="S79" s="37" t="inlineStr">
        <is>
          <t>-</t>
        </is>
      </c>
      <c r="T79" s="37" t="inlineStr">
        <is>
          <t>Kakao Corp. (KOSE:A035720) acquired remaining 40% stake in E&amp;T Story Entertainment Co., Ltd. from Park, Chan Woo for KRW 300 million on December 31, 2020. Under the terms, Kakao Corp. acquired 0.02 million shares at KRW 15,000 per share.</t>
        </is>
      </c>
      <c r="U79" s="37" t="inlineStr">
        <is>
          <t>MA-1 그룹이 매수자</t>
        </is>
      </c>
      <c r="V79" s="37" t="inlineStr">
        <is>
          <t>기존 자회사 잔여지분</t>
        </is>
      </c>
      <c r="W79" s="37" t="inlineStr">
        <is>
          <t>MA② 기존 지분 확대</t>
        </is>
      </c>
      <c r="X79" s="37" t="n"/>
      <c r="Y79" s="36" t="inlineStr">
        <is>
          <t>True</t>
        </is>
      </c>
      <c r="Z79" s="37" t="inlineStr">
        <is>
          <t>MA② 기존 지분 확대</t>
        </is>
      </c>
      <c r="AA79" s="37"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AB79" s="37" t="inlineStr">
        <is>
          <t>완료 (2020-12-31 주식 변동일)</t>
        </is>
      </c>
      <c r="AC79" s="37" t="inlineStr">
        <is>
          <t>300,000,000원 (보통주 20,000주 × 15,000원, 잔여지분 40%; 매도자 박찬우(대상회사 대표이사))</t>
        </is>
      </c>
      <c r="AD79" s="37" t="inlineStr">
        <is>
          <t>0.276 (300,000,000원 ÷ 1,086.42원/달러, Yahoo Finance KRW=X 2020-12-31 종가). 원자료 300.0은 약 1,087배 과대 — 원화 백만 단위 금액(300백만원)이 환산 없이 백만 달러 열에 들어간 단위 오류로 판단</t>
        </is>
      </c>
      <c r="AE79" s="37" t="inlineStr">
        <is>
          <t>2021-01-07</t>
        </is>
      </c>
      <c r="AF79" s="37"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K012는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G79" s="37"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H79" s="37" t="inlineStr">
        <is>
          <t>㈜카카오엠(신설 법인, 2018-08-08 설립·2018-11-01 카카오의 음악·영상 콘텐츠 사업 현물출자; 카카오 77.31%의 비상장 연결 종속회사) — 2021-03-01 ㈜카카오페이지에 흡수합병(존속법인 ㈜카카오엔터테인먼트)</t>
        </is>
      </c>
      <c r="AI79" s="37"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J79" s="37"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K79" s="37" t="inlineStr">
        <is>
          <t>핵심</t>
        </is>
      </c>
      <c r="AL79" s="37" t="inlineStr">
        <is>
          <t>대상회사는 방송연예인 매니지먼트사(카카오엠 연결주석 업종 '방송연예인매니지먼트')로 카카오엠의 보고부문 '매니지먼트'와 같은 영역. 그룹 정점(카카오) 기준으로는 플랫폼 회사가 엔터테인먼트 자회사를 통해 보유한 매니지먼트 사업의 지분 정리라 인접.</t>
        </is>
      </c>
      <c r="AM79" s="37" t="inlineStr">
        <is>
          <t>823,559,489,162원 (카카오엠 연결 총자산, 2019-12-31; 연결 자본총계 540,889,290,252원). 참고: 2020-12-31 1,083,761,946,075원</t>
        </is>
      </c>
      <c r="AN79" s="37" t="inlineStr">
        <is>
          <t>8,737,255,755,774원 (㈜카카오 연결 총자산, 2019-12-31)</t>
        </is>
      </c>
      <c r="AO79" s="37" t="inlineStr">
        <is>
          <t>계산: 0.036 (300,000,000원 / 카카오엠 연결 총자산 823,559,489,162원). 참고: 카카오 연결 총자산 대비 0.0034</t>
        </is>
      </c>
      <c r="AP79" s="37" t="inlineStr">
        <is>
          <t>계산: 0.055 (300,000,000원 / 카카오엠 연결 자본총계 540,889,290,252원, 2019-12-31)</t>
        </is>
      </c>
      <c r="AQ79" s="37"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R79" s="37"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S79" s="37" t="inlineStr">
        <is>
          <t>KRX:035720</t>
        </is>
      </c>
      <c r="AT79" s="37"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U79" s="37" t="inlineStr">
        <is>
          <t>2021-01-07: DART 공정거래법 공시 '최대주주 등의 주식보유 변동'(이앤티스토리엔터테인먼트, 변동일 2020-12-31). 이에 앞선 보도·거래소 공시는 찾지 못함</t>
        </is>
      </c>
      <c r="AV79" s="37"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W79" s="37"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X79" s="37"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Y79" s="37" t="inlineStr">
        <is>
          <t>이앤티스토리 영업권 113,800천원이 2018~2020 그대로, 2021 청산</t>
        </is>
      </c>
      <c r="AZ79" s="37" t="inlineStr">
        <is>
          <t>2019: 1,723,693천원 (카카오엠 연결주석 종속기업 요약재무; 공정거래법 대규모기업집단현황공시 별도 기준은 1,820백만원); 2020: 1,726,592천원 (카카오엠 2020 연결주석 종속기업 요약재무)</t>
        </is>
      </c>
      <c r="BA79" s="37" t="inlineStr">
        <is>
          <t>2021: 0원 (연결제외 시점까지 매출 없음, 청산); 2022 이후: 해당 없음 (2021 청산)</t>
        </is>
      </c>
      <c r="BB79" s="37"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BC79" s="37" t="inlineStr">
        <is>
          <t>2021: 미확인 (연결제외 시점까지 당기순손실 38,051천원); 2022 이후: 해당 없음 (2021 청산)</t>
        </is>
      </c>
      <c r="BD79" s="37"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E79" s="37"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F79" s="36" t="inlineStr">
        <is>
          <t>완료</t>
        </is>
      </c>
      <c r="BG79" s="36" t="inlineStr">
        <is>
          <t>2026-10-26</t>
        </is>
      </c>
    </row>
    <row r="80" ht="72" customHeight="1">
      <c r="A80" s="36" t="inlineStr">
        <is>
          <t>K047</t>
        </is>
      </c>
      <c r="B80" s="36" t="inlineStr">
        <is>
          <t>Kakao</t>
        </is>
      </c>
      <c r="C80" s="36" t="inlineStr">
        <is>
          <t>2021-01-22</t>
        </is>
      </c>
      <c r="D80" s="37" t="inlineStr">
        <is>
          <t>Samyang CNC Co.,Ltd.</t>
        </is>
      </c>
      <c r="E80" s="36" t="n">
        <v>68</v>
      </c>
      <c r="F80" s="36" t="inlineStr">
        <is>
          <t>False</t>
        </is>
      </c>
      <c r="G80" s="36" t="n"/>
      <c r="H80" s="36" t="inlineStr">
        <is>
          <t>MA②</t>
        </is>
      </c>
      <c r="I80" s="36" t="inlineStr">
        <is>
          <t>MA②</t>
        </is>
      </c>
      <c r="J80" s="36" t="inlineStr">
        <is>
          <t>같음</t>
        </is>
      </c>
      <c r="K80" s="36" t="inlineStr">
        <is>
          <t>있음</t>
        </is>
      </c>
      <c r="L80" s="36" t="inlineStr">
        <is>
          <t>일치</t>
        </is>
      </c>
      <c r="M80" s="36" t="inlineStr">
        <is>
          <t>편입 후</t>
        </is>
      </c>
      <c r="N80" s="37" t="inlineStr">
        <is>
          <t>Story IP Platforms</t>
        </is>
      </c>
      <c r="O80" s="37" t="inlineStr">
        <is>
          <t>Story / Webtoon / Web Novel Platform</t>
        </is>
      </c>
      <c r="P80" s="36" t="inlineStr">
        <is>
          <t>Closed</t>
        </is>
      </c>
      <c r="Q80" s="38" t="n">
        <v>21.7</v>
      </c>
      <c r="R80" s="37" t="inlineStr">
        <is>
          <t>Kakao Page Corp.</t>
        </is>
      </c>
      <c r="S80" s="37" t="inlineStr">
        <is>
          <t>-</t>
        </is>
      </c>
      <c r="T80" s="37" t="inlineStr">
        <is>
          <t>Kakao Page Corp. acquired the remaining 30% stake in Samyang CNC Co.,Ltd. for KRW 24 billion on January 15, 2021. Kakao Page Corp. acquired 3000 shares of Samyang CNC for KRW 8 million per share.</t>
        </is>
      </c>
      <c r="U80" s="37" t="inlineStr">
        <is>
          <t>MA-1 그룹이 매수자</t>
        </is>
      </c>
      <c r="V80" s="37" t="inlineStr">
        <is>
          <t>기존 자회사 잔여지분</t>
        </is>
      </c>
      <c r="W80" s="37" t="inlineStr">
        <is>
          <t>MA② 기존 지분 확대</t>
        </is>
      </c>
      <c r="X80" s="37" t="n"/>
      <c r="Y80" s="36" t="inlineStr">
        <is>
          <t>False</t>
        </is>
      </c>
      <c r="Z80" s="37" t="inlineStr">
        <is>
          <t>MA② 기존 지분 확대</t>
        </is>
      </c>
      <c r="AA80" s="37" t="inlineStr">
        <is>
          <t>편입 후 (매수자 ㈜카카오페이지는 ㈜카카오의 연결 종속회사, 대상 삼양씨앤씨는 2018-03-02부터 카카오 계열·카카오페이지 연결 종속회사)</t>
        </is>
      </c>
      <c r="AB80" s="37" t="inlineStr">
        <is>
          <t>완료 (2021-01-15)</t>
        </is>
      </c>
      <c r="AC80" s="37" t="inlineStr">
        <is>
          <t>24,000,000,000원 (3,000주 × 8,000,000원)</t>
        </is>
      </c>
      <c r="AD80" s="37" t="inlineStr">
        <is>
          <t>원자료와 일치 (24,000,000,000원 ÷ 2021-01-15 USD/KRW 1,094.90[Yahoo Finance KRW=X 일별 종가] = USD 21.92백만; 원자료 21.7과 차이 약 1%)</t>
        </is>
      </c>
      <c r="AE80" s="37" t="inlineStr">
        <is>
          <t>2021-01-22</t>
        </is>
      </c>
      <c r="AF80" s="37"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G80" s="37" t="inlineStr">
        <is>
          <t>K031(2018-11-30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H80" s="37" t="inlineStr">
        <is>
          <t>㈜카카오페이지(㈜카카오의 자회사, 비상장; 2021-03-01 카카오M 흡수합병 후 ㈜카카오엔터테인먼트)</t>
        </is>
      </c>
      <c r="AI80" s="37" t="inlineStr">
        <is>
          <t>미확인 (이 거래의 공시는 공정거래법상 삼양씨앤씨 '최대주주등의주식보유변동'뿐이며 취득목적 항목이 없다. 보도자료·기사도 찾지 못함)</t>
        </is>
      </c>
      <c r="AJ80" s="37"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K80" s="37" t="inlineStr">
        <is>
          <t>인접</t>
        </is>
      </c>
      <c r="AL80" s="37" t="inlineStr">
        <is>
          <t>삼양씨앤씨는 웹소설·웹툰 CP(콘텐츠 제작·공급)로 카카오페이지 플랫폼에 콘텐츠를 공급하는 가치사슬 상류. 그룹 정점 ㈜카카오 기준으로도 콘텐츠 부문 공급사 지분 확대로 인접.</t>
        </is>
      </c>
      <c r="AM80" s="37" t="inlineStr">
        <is>
          <t>532,404,680,012원 (㈜카카오페이지 별도, 2020-12-31; 2020 감사보고서)</t>
        </is>
      </c>
      <c r="AN80" s="37" t="inlineStr">
        <is>
          <t>11,953,970,238,956원 (㈜카카오 연결, 2020-12-31; 2020 사업보고서 요약재무정보)</t>
        </is>
      </c>
      <c r="AO80" s="37" t="inlineStr">
        <is>
          <t>계산: 4.51 (24,000,000,000원 ÷ 카카오페이지 별도 자산총계 532,404,680,012원[2020-12-31])</t>
        </is>
      </c>
      <c r="AP80" s="37" t="inlineStr">
        <is>
          <t>계산: 6.35 (24,000,000,000원 ÷ 카카오페이지 별도 자본총계 377,885,032,058원[2020-12-31])</t>
        </is>
      </c>
      <c r="AQ80" s="37" t="inlineStr">
        <is>
          <t>계산: 40,179,907,092,000원 (㈜카카오, 2021-01-21 종가 454,000원 × 발행주식총수 88,501,998주[2020-12-31]; 종가는 Yahoo 조정종가 90,800원 × 5[2021-04 5:1 분할 환원])</t>
        </is>
      </c>
      <c r="AR80" s="37"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S80" s="37" t="inlineStr">
        <is>
          <t>KRX:035720</t>
        </is>
      </c>
      <c r="AT80" s="37" t="inlineStr">
        <is>
          <t>인수 주체 ㈜카카오페이지는 비상장이므로 상장 지배회사 ㈜카카오 종목. 대상회사 삼양씨앤씨도 비상장.</t>
        </is>
      </c>
      <c r="AU80" s="37" t="inlineStr">
        <is>
          <t>2021-01-22 (DART, 삼양씨앤씨 '최대주주등의주식보유변동' 공정거래법 공시; 거래일 2021-01-15). 사전 보도는 찾지 못함</t>
        </is>
      </c>
      <c r="AV80" s="37"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70%(K031, 2,353,933,612원); 2019: 매출 13,247백만원·영업이익 3,393백만원; 2020: 매출 17,818백만원·영업이익 5,085백만원(성장 추세); 2020: 카카오페이지가 디앤씨미디어·투유드림·KW북스·래디쉬 등 스토리 IP 회사 지분을 연이어 취득</t>
        </is>
      </c>
      <c r="AW80" s="37"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X80" s="37"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80" s="37" t="inlineStr">
        <is>
          <t>수집·검토 기록에 인수 뒤 손상이 적혀 있음</t>
        </is>
      </c>
      <c r="AZ80" s="37" t="inlineStr">
        <is>
          <t>2019: 13,247백만원; 2020: 17,818백만원</t>
        </is>
      </c>
      <c r="BA80" s="37" t="inlineStr">
        <is>
          <t>2021: 16,840백만원; 2022: 14,468백만원; 2025: 6,642백만원(최근) (2023: 9,970; 2024: 8,539)</t>
        </is>
      </c>
      <c r="BB80" s="37" t="inlineStr">
        <is>
          <t>2019: 3,393백만원; 2020: 5,085백만원</t>
        </is>
      </c>
      <c r="BC80" s="37" t="inlineStr">
        <is>
          <t>2021: 5,232백만원; 2022: 1,924백만원; 2025: -70백만원(최근; 2023 -1,449, 2024 -1,858)</t>
        </is>
      </c>
      <c r="BD80" s="37"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E80" s="37" t="inlineStr">
        <is>
          <t>미확인 (카카오페이지·카카오엔터테인먼트는 비상장이라 자체 실적발표가 없고, ㈜카카오 실적 자료·컨퍼런스콜 기사 검색에서 삼양씨앤씨 개별 언급을 찾지 못함)</t>
        </is>
      </c>
      <c r="BF80" s="36" t="inlineStr">
        <is>
          <t>부분</t>
        </is>
      </c>
      <c r="BG80" s="36" t="inlineStr">
        <is>
          <t>2026-10-26</t>
        </is>
      </c>
    </row>
    <row r="81" ht="72" customHeight="1">
      <c r="A81" s="36" t="inlineStr">
        <is>
          <t>K048</t>
        </is>
      </c>
      <c r="B81" s="36" t="inlineStr">
        <is>
          <t>Kakao</t>
        </is>
      </c>
      <c r="C81" s="36" t="inlineStr">
        <is>
          <t>2021-02-22</t>
        </is>
      </c>
      <c r="D81" s="37" t="inlineStr">
        <is>
          <t>Gaseung Development Co., Ltd.</t>
        </is>
      </c>
      <c r="E81" s="36" t="n">
        <v>151</v>
      </c>
      <c r="F81" s="36" t="inlineStr">
        <is>
          <t>False</t>
        </is>
      </c>
      <c r="G81" s="36" t="n"/>
      <c r="H81" s="36" t="inlineStr">
        <is>
          <t>MA②</t>
        </is>
      </c>
      <c r="I81" s="36" t="inlineStr">
        <is>
          <t>MA②</t>
        </is>
      </c>
      <c r="J81" s="36" t="inlineStr">
        <is>
          <t>같음</t>
        </is>
      </c>
      <c r="K81" s="36" t="inlineStr">
        <is>
          <t>없음 (확인)</t>
        </is>
      </c>
      <c r="L81" s="36" t="inlineStr">
        <is>
          <t>일치</t>
        </is>
      </c>
      <c r="M81" s="36" t="inlineStr">
        <is>
          <t>편입 후</t>
        </is>
      </c>
      <c r="N81" s="37" t="inlineStr">
        <is>
          <t>Gaming &amp; Sport</t>
        </is>
      </c>
      <c r="O81" s="37" t="inlineStr">
        <is>
          <t>Sports / Leisure</t>
        </is>
      </c>
      <c r="P81" s="36" t="inlineStr">
        <is>
          <t>Closed</t>
        </is>
      </c>
      <c r="Q81" s="38" t="n">
        <v>1.62</v>
      </c>
      <c r="R81" s="37" t="inlineStr">
        <is>
          <t>Kakao VX Inc.</t>
        </is>
      </c>
      <c r="S81" s="37" t="inlineStr">
        <is>
          <t>-</t>
        </is>
      </c>
      <c r="T81" s="37"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U81" s="37" t="inlineStr">
        <is>
          <t>MA-1 그룹이 매수자</t>
        </is>
      </c>
      <c r="V81" s="37" t="inlineStr">
        <is>
          <t>추가지분</t>
        </is>
      </c>
      <c r="W81" s="37" t="inlineStr">
        <is>
          <t>MA② 기존 지분 확대</t>
        </is>
      </c>
      <c r="X81" s="37" t="n"/>
      <c r="Y81" s="36" t="inlineStr">
        <is>
          <t>False</t>
        </is>
      </c>
      <c r="Z81" s="37" t="inlineStr">
        <is>
          <t>MA② 기존 지분 확대</t>
        </is>
      </c>
      <c r="AA81" s="37"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AB81" s="37" t="inlineStr">
        <is>
          <t>완료 (2021-02-16)</t>
        </is>
      </c>
      <c r="AC81" s="37"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D81" s="37" t="inlineStr">
        <is>
          <t>원자료와 일치 (1,800,000,000원 ÷ 1,102.24원/USD, Yahoo Finance KRW=X 2021-02-16 종가 = 1.63; 원자료 1.62. 회계상 취득원가 2,074,257,080원으로 환산하면 1.88)</t>
        </is>
      </c>
      <c r="AE81" s="37" t="inlineStr">
        <is>
          <t>2020-11-16</t>
        </is>
      </c>
      <c r="AF81" s="37"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G81" s="37" t="inlineStr">
        <is>
          <t>K043과 같은 인수의 2단계(K043 = 2020-11-16 공시된 55%·78억원 전체 결정, 1차 50%는 2020-12-21 ㈜더블트리에셋으로부터 60억원·60,000원/좌에 취득, DART 20201228000353). 이중 집계 주의: K043 원자료 value 7.04(=78억원)에 이 2차 5% 대금 18억원이 이미 들어 있으므로 K043과 K048을 합산하면 2차분이 두 번 잡힘. K044(원자료: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H81" s="37" t="inlineStr">
        <is>
          <t>㈜카카오브이엑스(카카오VX; ㈜카카오게임즈의 주요 종속회사, 비상장 — ㈜카카오의 손자회사)</t>
        </is>
      </c>
      <c r="AI81" s="37" t="inlineStr">
        <is>
          <t>"사업 확장" (타법인주식및출자증권취득결정 공시 '취득목적', 2020-11-16) / "실외골프장 사업까지 야심찬 도전이 시작된 셈이다" (딜사이트 2020-12 보도, 기자 평가)</t>
        </is>
      </c>
      <c r="AJ81" s="37"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K81" s="37" t="inlineStr">
        <is>
          <t>인접</t>
        </is>
      </c>
      <c r="AL81" s="37" t="inlineStr">
        <is>
          <t>대상은 매출이 없는 골프장 개발·건설 회사(주요사업 '골프장 운영 건설사업'). 카카오VX는 이미 골프장 위탁운영으로 골프장매출(2020년 11.3%)을 내고 있어 같은 골퍼 고객군·골프 가치사슬 안에서 위탁운영에서 골프장 보유·개발로 넓히는 거래이므로 인접. 그룹 정점 ㈜카카오(플랫폼·콘텐츠) 기준이나 직계 상장 지배회사 카카오게임즈(게임) 기준으로는 비핵심</t>
        </is>
      </c>
      <c r="AM81" s="37" t="inlineStr">
        <is>
          <t>124,818,383,702원 (㈜카카오브이엑스 별도, 2020-12-31 — 2차 취득(2021-02-16) 직전 회계연도말; 연결 기준 167,403,648,177원). 공시(2020-11-16)에는 총자산 값 없음</t>
        </is>
      </c>
      <c r="AN81" s="37" t="inlineStr">
        <is>
          <t>11,953,970,238,956원 (㈜카카오 연결, 2020-12-31 — 카카오 2020 사업보고서 20210318001373; K063 기록과 같은 출처·값)</t>
        </is>
      </c>
      <c r="AO81" s="37" t="inlineStr">
        <is>
          <t>계산: 1.44 (1,800,000,000원 ÷ 카카오VX 별도 자산총계 124,818,383,702원, 2020-12-31). 회계상 취득원가 2,074,257,080원 기준이면 1.66</t>
        </is>
      </c>
      <c r="AP81" s="37"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기준(K043)</t>
        </is>
      </c>
      <c r="AQ81" s="37"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R81" s="37"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S81" s="37" t="inlineStr">
        <is>
          <t>KOSDAQ:293490</t>
        </is>
      </c>
      <c r="AT81" s="37"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U81" s="37"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V81" s="37"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발표(K016);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K044상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W81" s="37"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X81" s="37"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Y81" s="37" t="inlineStr">
        <is>
          <t>카카오VX 별도 가승개발 투자주식 장부가 8,074,257천원이 2021~2025 불변</t>
        </is>
      </c>
      <c r="AZ81" s="37"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BA81" s="37" t="inlineStr">
        <is>
          <t>2021: 0원; 2022: 0원; 2025: 0원(2023·2024도 0원) — 매출 없음(종속기업 요약재무의 매출 '-' 표기, 같은 표에 연간 당기순손익이 숫자로 있음)</t>
        </is>
      </c>
      <c r="BB81" s="37" t="inlineStr">
        <is>
          <t>영업이익 미확인. 대신 당기순이익 2019: -465백만원; 2020: 미확인(2020 연결감사보고서 종속기업 요약재무에 '-' 표기)</t>
        </is>
      </c>
      <c r="BC81" s="37" t="inlineStr">
        <is>
          <t>영업이익 미확인. 대신 당기순이익 2021: -3,564백만원; 2022: -4,273백만원; 2025: -4,620백만원(2023: -4,411, 2024: -4,032백만원)</t>
        </is>
      </c>
      <c r="BD81" s="37"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E81" s="37"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F81" s="36" t="inlineStr">
        <is>
          <t>완료</t>
        </is>
      </c>
      <c r="BG81" s="36" t="inlineStr">
        <is>
          <t>2026-10-26</t>
        </is>
      </c>
    </row>
    <row r="82" ht="72" customHeight="1">
      <c r="A82" s="36" t="inlineStr">
        <is>
          <t>K049</t>
        </is>
      </c>
      <c r="B82" s="36" t="inlineStr">
        <is>
          <t>Kakao</t>
        </is>
      </c>
      <c r="C82" s="36" t="inlineStr">
        <is>
          <t>2021-03-17</t>
        </is>
      </c>
      <c r="D82" s="37" t="inlineStr">
        <is>
          <t>Feelyeon Management Co. Ltd.</t>
        </is>
      </c>
      <c r="E82" s="36" t="n">
        <v>103</v>
      </c>
      <c r="F82" s="36" t="inlineStr">
        <is>
          <t>False</t>
        </is>
      </c>
      <c r="G82" s="36" t="inlineStr">
        <is>
          <t>K049</t>
        </is>
      </c>
      <c r="H82" s="36" t="inlineStr">
        <is>
          <t>MA①</t>
        </is>
      </c>
      <c r="I82" s="36" t="inlineStr">
        <is>
          <t>MA①</t>
        </is>
      </c>
      <c r="J82" s="36" t="inlineStr">
        <is>
          <t>같음</t>
        </is>
      </c>
      <c r="K82" s="36" t="inlineStr">
        <is>
          <t>있음</t>
        </is>
      </c>
      <c r="L82" s="36" t="inlineStr">
        <is>
          <t>일치</t>
        </is>
      </c>
      <c r="M82" s="36" t="inlineStr">
        <is>
          <t>편입 후</t>
        </is>
      </c>
      <c r="N82" s="37" t="inlineStr">
        <is>
          <t>Music &amp; Fan Entertainment</t>
        </is>
      </c>
      <c r="O82" s="37" t="inlineStr">
        <is>
          <t>Music / Artist Management</t>
        </is>
      </c>
      <c r="P82" s="36" t="inlineStr">
        <is>
          <t>Closed</t>
        </is>
      </c>
      <c r="Q82" s="38" t="n">
        <v>9.9</v>
      </c>
      <c r="R82" s="37" t="inlineStr">
        <is>
          <t>Kakao Corp. (KOSE:A035720)</t>
        </is>
      </c>
      <c r="S82" s="37" t="inlineStr">
        <is>
          <t>-</t>
        </is>
      </c>
      <c r="T82" s="37" t="inlineStr">
        <is>
          <t>Kakao Corp. (KOSE:A035720) acquired 80% stake in Feelyeon Management Co. Ltd for KRW 11.2 billion in the year 2020.</t>
        </is>
      </c>
      <c r="U82" s="37" t="inlineStr">
        <is>
          <t>MA-1 그룹이 매수자</t>
        </is>
      </c>
      <c r="V82" s="37" t="inlineStr">
        <is>
          <t>과반 인수(≥50%)</t>
        </is>
      </c>
      <c r="W82" s="37" t="inlineStr">
        <is>
          <t>MA① 경영권 인수</t>
        </is>
      </c>
      <c r="X82" s="37" t="n"/>
      <c r="Y82" s="36" t="inlineStr">
        <is>
          <t>False</t>
        </is>
      </c>
      <c r="Z82" s="37" t="inlineStr">
        <is>
          <t>MA① 경영권 인수</t>
        </is>
      </c>
      <c r="AA82" s="37" t="inlineStr">
        <is>
          <t>편입 후 (인수 주체 ㈜카카오페이지는 거래 당시 ㈜카카오의 연결 종속회사. 카카오 2020 사업보고서 연결주석 (주8) '㈜카카오페이지의 종속기업', 2020말 카카오 지분 63.28%, 접수번호 20210318001373·20210401000639)</t>
        </is>
      </c>
      <c r="AB82" s="37" t="inlineStr">
        <is>
          <t>완료 (2020년 3분기 중 지배력 획득. 정확한 거래종결일 미확인. 공정위 계열편입일 2020-10-05)</t>
        </is>
      </c>
      <c r="AC82" s="37" t="inlineStr">
        <is>
          <t>11,202,750,000원 (보통주 3,447주, 지분 80.01%, 전액 현금 이전대가, 주당 약 3,250,000원)</t>
        </is>
      </c>
      <c r="AD82" s="37" t="inlineStr">
        <is>
          <t>원자료와 일치 (11,202.75백만원 ÷ 원자료 9.9 = 약 1,132원/달러로 2020년 3분기 환율 범위와 맞음)</t>
        </is>
      </c>
      <c r="AE82" s="37" t="inlineStr">
        <is>
          <t>2020-11-16 (공식 발표·보도자료 없음. 최초로 확인된 공개 문서인 카카오 2020년 3분기 분기보고서 제출일, 접수번호 20201116001873)</t>
        </is>
      </c>
      <c r="AF82" s="37"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G82" s="37"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K050(㈜인타임 70%)과 K051(Page Lab, 2.98백만달러)은 같은 시기 카카오페이지의 웹소설 CP 연쇄 인수에 속한다. 추정: K051은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H82" s="37" t="inlineStr">
        <is>
          <t>㈜카카오페이지(카카오 자회사, 비상장. 2021-03 카카오M과 합병해 ㈜카카오엔터테인먼트로 사명 변경)</t>
        </is>
      </c>
      <c r="AI82" s="37" t="inlineStr">
        <is>
          <t>미확인 (주요사항보고서·보도자료 없음. 후속 거래 공시의 목적 문장으로 대신: "웹툰 및 웹소설 인프라 확대" (2021-06-11 필연매니지먼트 타법인주식취득결정, 스튜디오하바나 인수 목적))</t>
        </is>
      </c>
      <c r="AJ82" s="37"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2" s="37" t="inlineStr">
        <is>
          <t>인접</t>
        </is>
      </c>
      <c r="AL82" s="37"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2" s="37" t="inlineStr">
        <is>
          <t>377,571,627,784원 (㈜카카오페이지 연결, 2019-12-31 직전 회계연도말; 카카오페이지 2020 연결감사보고서 비교 표시)</t>
        </is>
      </c>
      <c r="AN82" s="37" t="inlineStr">
        <is>
          <t>8,737,255,755,774원 (㈜카카오 연결, 2019-12-31; 카카오 2020 사업보고서 요약재무정보)</t>
        </is>
      </c>
      <c r="AO82" s="37" t="inlineStr">
        <is>
          <t>계산: 11,202,750,000 / 377,571,627,784 (카카오페이지 2019말 연결 총자산) = 2.97% (카카오 연결 총자산 대비 0.13%)</t>
        </is>
      </c>
      <c r="AP82" s="37" t="inlineStr">
        <is>
          <t>계산: 11,202,750,000 / 315,857,129,372 (카카오페이지 2019말 연결 자본총계, 비지배지분 포함) = 3.55%</t>
        </is>
      </c>
      <c r="AQ82" s="37"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2" s="37"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2" s="37" t="inlineStr">
        <is>
          <t>KRX:035720</t>
        </is>
      </c>
      <c r="AT82" s="37"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U82" s="37" t="inlineStr">
        <is>
          <t>2020-11-16 카카오 2020년 3분기 분기보고서(DART)에 '당분기 중 지배력 획득을 통한 종속기업으로 편입'으로 처음 기재. 그보다 앞선 보도·조회공시는 찾지 못함.</t>
        </is>
      </c>
      <c r="AV82" s="37"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W82" s="37"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X82" s="37"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Y82" s="37" t="inlineStr">
        <is>
          <t>수집·검토 기록에 인수 뒤 손상이 적혀 있음</t>
        </is>
      </c>
      <c r="AZ82" s="37" t="inlineStr">
        <is>
          <t>2018: 미확인; 2019: 미확인 (참고: 인수 연도 2020 연간 6,442백만원, 별도)</t>
        </is>
      </c>
      <c r="BA82" s="37" t="inlineStr">
        <is>
          <t>2021: 8,384백만원; 2022: 10,639백만원; 2025: 8,072백만원 (참고 2023: 7,900백만원; 2024: 8,449백만원)</t>
        </is>
      </c>
      <c r="BB82" s="37" t="inlineStr">
        <is>
          <t>2018: 미확인; 2019: 미확인 (참고: 인수 연도 2020 연간 437백만원, 별도)</t>
        </is>
      </c>
      <c r="BC82" s="37" t="inlineStr">
        <is>
          <t>2021: 919백만원; 2022: 178백만원; 2025: 688백만원 (참고 2023: -113백만원; 2024: 351백만원, 당기순이익 2024 -2,942백만원)</t>
        </is>
      </c>
      <c r="BD82" s="37"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E82" s="37" t="inlineStr">
        <is>
          <t>미확인 (카카오 2020년 3분기 실적 보도자료(2020-11-05)에 카카오페이지의 CP 인수 언급 없음. 카카오 IR에는 어닝콜 녹취록이 없고, 이 거래를 다룬 어닝콜 기사도 찾지 못함)</t>
        </is>
      </c>
      <c r="BF82" s="36" t="inlineStr">
        <is>
          <t>부분</t>
        </is>
      </c>
      <c r="BG82" s="36" t="inlineStr">
        <is>
          <t>2026-10-26</t>
        </is>
      </c>
    </row>
    <row r="83" ht="72" customHeight="1">
      <c r="A83" s="36" t="inlineStr">
        <is>
          <t>K050</t>
        </is>
      </c>
      <c r="B83" s="36" t="inlineStr">
        <is>
          <t>Kakao</t>
        </is>
      </c>
      <c r="C83" s="36" t="inlineStr">
        <is>
          <t>2021-03-17</t>
        </is>
      </c>
      <c r="D83" s="37" t="inlineStr">
        <is>
          <t>In Time Co. Ltd</t>
        </is>
      </c>
      <c r="E83" s="36" t="n">
        <v>83</v>
      </c>
      <c r="F83" s="36" t="inlineStr">
        <is>
          <t>False</t>
        </is>
      </c>
      <c r="G83" s="36" t="inlineStr">
        <is>
          <t>K049</t>
        </is>
      </c>
      <c r="H83" s="36" t="inlineStr">
        <is>
          <t>MA①</t>
        </is>
      </c>
      <c r="I83" s="36" t="inlineStr">
        <is>
          <t>MA①</t>
        </is>
      </c>
      <c r="J83" s="36" t="inlineStr">
        <is>
          <t>같음</t>
        </is>
      </c>
      <c r="K83" s="36" t="inlineStr">
        <is>
          <t>있음</t>
        </is>
      </c>
      <c r="L83" s="36" t="inlineStr">
        <is>
          <t>일치</t>
        </is>
      </c>
      <c r="M83" s="36" t="inlineStr">
        <is>
          <t>편입 후</t>
        </is>
      </c>
      <c r="N83" s="37" t="inlineStr">
        <is>
          <t>Story IP Platforms</t>
        </is>
      </c>
      <c r="O83" s="37" t="inlineStr">
        <is>
          <t>Story / Webtoon / Web Novel Platform</t>
        </is>
      </c>
      <c r="P83" s="36" t="inlineStr">
        <is>
          <t>Closed</t>
        </is>
      </c>
      <c r="Q83" s="38" t="n">
        <v>14.84</v>
      </c>
      <c r="R83" s="37" t="inlineStr">
        <is>
          <t>Kakao Corp. (KOSE:A035720)</t>
        </is>
      </c>
      <c r="S83" s="37" t="inlineStr">
        <is>
          <t>-</t>
        </is>
      </c>
      <c r="T83" s="37" t="inlineStr">
        <is>
          <t>Kakao Corp. (KOSE:A035720) acquired Intime Co., Ltd. for KRW 16.8 billion in the year 2020.</t>
        </is>
      </c>
      <c r="U83" s="37" t="inlineStr">
        <is>
          <t>MA-1 그룹이 매수자</t>
        </is>
      </c>
      <c r="V83" s="37" t="inlineStr">
        <is>
          <t>지분율 미기재(대개 100%·사업양수)</t>
        </is>
      </c>
      <c r="W83" s="37" t="inlineStr">
        <is>
          <t>MA① 경영권 인수</t>
        </is>
      </c>
      <c r="X83" s="37" t="n"/>
      <c r="Y83" s="36" t="inlineStr">
        <is>
          <t>False</t>
        </is>
      </c>
      <c r="Z83" s="37" t="inlineStr">
        <is>
          <t>MA① 경영권 인수</t>
        </is>
      </c>
      <c r="AA83" s="37" t="inlineStr">
        <is>
          <t>편입 후 (인수 주체 ㈜카카오페이지는 거래 당시 ㈜카카오의 연결 종속회사. 카카오 2020 사업보고서 연결주석 (주8) '㈜카카오페이지의 종속기업', 2020말 카카오 지분 63.28%, 접수번호 20210318001373·20210401000639)</t>
        </is>
      </c>
      <c r="AB83" s="37" t="inlineStr">
        <is>
          <t>완료 (2020년 3분기 중 지배력 획득. 정확한 거래종결일 미확인. 공정위 계열편입일 2020-11-02, 카카오페이지 측 기타비상무이사 선임 2020-09-28)</t>
        </is>
      </c>
      <c r="AC83" s="37" t="inlineStr">
        <is>
          <t>16,800,000,000원 (보통주 28,000주, 지분 70.00%, 전액 현금 이전대가, 주당 600,000원)</t>
        </is>
      </c>
      <c r="AD83" s="37" t="inlineStr">
        <is>
          <t>원자료와 일치 (16,800백만원 ÷ 원자료 14.84 = 약 1,132원/달러로 2020년 3분기 환율 범위와 맞음)</t>
        </is>
      </c>
      <c r="AE83" s="37" t="inlineStr">
        <is>
          <t>2020-11-16 (공식 발표·보도자료 없음. 최초로 확인된 공개 문서인 카카오 2020년 3분기 분기보고서 제출일, 접수번호 20201116001873)</t>
        </is>
      </c>
      <c r="AF83" s="37"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G83" s="37" t="inlineStr">
        <is>
          <t>같은 event_group K049(㈜필연매니지먼트 80.01%)·K051(Page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K049(필연,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H83" s="37" t="inlineStr">
        <is>
          <t>㈜카카오페이지(카카오 자회사, 비상장. 2021-03 카카오M과 합병해 ㈜카카오엔터테인먼트로 사명 변경)</t>
        </is>
      </c>
      <c r="AI83" s="37"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J83" s="37"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3" s="37" t="inlineStr">
        <is>
          <t>인접</t>
        </is>
      </c>
      <c r="AL83" s="37"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3" s="37" t="inlineStr">
        <is>
          <t>377,571,627,784원 (㈜카카오페이지 연결, 2019-12-31 직전 회계연도말; 카카오페이지 2020 연결감사보고서 비교 표시)</t>
        </is>
      </c>
      <c r="AN83" s="37" t="inlineStr">
        <is>
          <t>8,737,255,755,774원 (㈜카카오 연결, 2019-12-31; 카카오 2020 사업보고서 요약재무정보)</t>
        </is>
      </c>
      <c r="AO83" s="37" t="inlineStr">
        <is>
          <t>계산: 16,800,000,000 / 377,571,627,784 (카카오페이지 2019말 연결 총자산) = 4.45% (카카오 연결 총자산 대비 0.19%)</t>
        </is>
      </c>
      <c r="AP83" s="37" t="inlineStr">
        <is>
          <t>계산: 16,800,000,000 / 315,857,129,372 (카카오페이지 2019말 연결 자본총계, 비지배지분 포함) = 5.32%</t>
        </is>
      </c>
      <c r="AQ83" s="37"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3" s="37"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3" s="37" t="inlineStr">
        <is>
          <t>KRX:035720</t>
        </is>
      </c>
      <c r="AT83" s="37"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U83" s="37" t="inlineStr">
        <is>
          <t>2020-11-16 카카오 2020년 3분기 분기보고서(DART)에 '당분기 중 지배력 획득을 통한 종속기업으로 편입'으로 처음 기재. 그보다 앞선 보도·조회공시는 찾지 못함.</t>
        </is>
      </c>
      <c r="AV83" s="37"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W83" s="37"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X83" s="37"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Y83" s="37" t="inlineStr">
        <is>
          <t>수집·검토 기록에 인수 뒤 손상이 적혀 있음</t>
        </is>
      </c>
      <c r="AZ83" s="37" t="inlineStr">
        <is>
          <t>2018: 미확인; 2019: 미확인 (참고: 인수 연도 2020 연간 7,977백만원, 별도)</t>
        </is>
      </c>
      <c r="BA83" s="37" t="inlineStr">
        <is>
          <t>2021: 7,679백만원; 2022: 7,516백만원; 2025: 5,529백만원 (참고 2023: 7,211백만원; 2024: 6,953백만원)</t>
        </is>
      </c>
      <c r="BB83" s="37" t="inlineStr">
        <is>
          <t>2018: 미확인; 2019: 미확인 (참고: 인수 연도 2020 연간 394백만원, 별도)</t>
        </is>
      </c>
      <c r="BC83" s="37" t="inlineStr">
        <is>
          <t>2021: 30백만원; 2022: -211백만원; 2025: 462백만원 (참고 2023: 358백만원; 2024: 379백만원)</t>
        </is>
      </c>
      <c r="BD83" s="37"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E83" s="37" t="inlineStr">
        <is>
          <t>미확인 (카카오 2020년 3분기 실적 보도자료(2020-11-05)에 카카오페이지의 CP 인수 언급 없음. 카카오 IR에는 어닝콜 녹취록이 없고, 이 거래를 다룬 어닝콜 기사도 찾지 못함)</t>
        </is>
      </c>
      <c r="BF83" s="36" t="inlineStr">
        <is>
          <t>부분</t>
        </is>
      </c>
      <c r="BG83" s="36" t="inlineStr">
        <is>
          <t>2026-10-26</t>
        </is>
      </c>
    </row>
    <row r="84" ht="72" customHeight="1">
      <c r="A84" s="36" t="inlineStr">
        <is>
          <t>K051</t>
        </is>
      </c>
      <c r="B84" s="36" t="inlineStr">
        <is>
          <t>Kakao</t>
        </is>
      </c>
      <c r="C84" s="36" t="inlineStr">
        <is>
          <t>2021-03-17</t>
        </is>
      </c>
      <c r="D84" s="37" t="inlineStr">
        <is>
          <t>Page Lab Inc.</t>
        </is>
      </c>
      <c r="E84" s="36" t="n">
        <v>139</v>
      </c>
      <c r="F84" s="36" t="inlineStr">
        <is>
          <t>False</t>
        </is>
      </c>
      <c r="G84" s="36" t="inlineStr">
        <is>
          <t>K049</t>
        </is>
      </c>
      <c r="H84" s="36" t="inlineStr">
        <is>
          <t>MA①</t>
        </is>
      </c>
      <c r="I84" s="36" t="inlineStr">
        <is>
          <t>MA①</t>
        </is>
      </c>
      <c r="J84" s="36" t="inlineStr">
        <is>
          <t>같음</t>
        </is>
      </c>
      <c r="K84" s="36" t="inlineStr">
        <is>
          <t>없음 (확인)</t>
        </is>
      </c>
      <c r="L84" s="36" t="inlineStr">
        <is>
          <t>일치</t>
        </is>
      </c>
      <c r="M84" s="36" t="inlineStr">
        <is>
          <t>편입 후</t>
        </is>
      </c>
      <c r="N84" s="37" t="inlineStr">
        <is>
          <t>Content Production &amp; Investment</t>
        </is>
      </c>
      <c r="O84" s="37" t="inlineStr">
        <is>
          <t>Content Production Studio</t>
        </is>
      </c>
      <c r="P84" s="36" t="inlineStr">
        <is>
          <t>Closed</t>
        </is>
      </c>
      <c r="Q84" s="38" t="n">
        <v>2.98</v>
      </c>
      <c r="R84" s="37" t="inlineStr">
        <is>
          <t>Kakao Corp. (KOSE:A035720)</t>
        </is>
      </c>
      <c r="S84" s="37" t="inlineStr">
        <is>
          <t>-</t>
        </is>
      </c>
      <c r="T84" s="37" t="inlineStr">
        <is>
          <t>Kakao Corp. (KOSE:A035720) acquired Page Lab Inc. for KRW 3.4 billion in the year 2020.</t>
        </is>
      </c>
      <c r="U84" s="37" t="inlineStr">
        <is>
          <t>MA-1 그룹이 매수자</t>
        </is>
      </c>
      <c r="V84" s="37" t="inlineStr">
        <is>
          <t>지분율 미기재(대개 100%·사업양수)</t>
        </is>
      </c>
      <c r="W84" s="37" t="inlineStr">
        <is>
          <t>MA① 경영권 인수</t>
        </is>
      </c>
      <c r="X84" s="37" t="n"/>
      <c r="Y84" s="36" t="inlineStr">
        <is>
          <t>False</t>
        </is>
      </c>
      <c r="Z84" s="37" t="inlineStr">
        <is>
          <t>MA① 경영권 인수</t>
        </is>
      </c>
      <c r="AA84" s="37"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AB84" s="37" t="inlineStr">
        <is>
          <t>완료 (2020-09-01 계열편입; 카카오 2020 3분기보고서에 '당분기 중 지배력 획득을 통한 종속기업으로 편입'. 정확한 주식 취득일은 미확인)</t>
        </is>
      </c>
      <c r="AC84" s="37" t="inlineStr">
        <is>
          <t>3,370,000,000원 (지분 79.00%, 632주 취득 이전대가 3,370,000천원 — 카카오페이지 2020 연결감사보고서 사업결합 주석)</t>
        </is>
      </c>
      <c r="AD84" s="37"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E84" s="37" t="inlineStr">
        <is>
          <t>2020-11-16 (공식 발표 없음. 최초로 확인된 공개 문서인 카카오 2020 3분기보고서 제출일. 거래 자체는 2020-09-01 계열편입)</t>
        </is>
      </c>
      <c r="AF84" s="37"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G84" s="37" t="inlineStr">
        <is>
          <t>K049(㈜필연매니지먼트 80.01%, 11,202,750천원)·K050(㈜인타임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H84" s="37" t="inlineStr">
        <is>
          <t>㈜카카오페이지(카카오 자회사, 비상장; 2021-03 카카오M 흡수합병 후 ㈜카카오엔터테인먼트)</t>
        </is>
      </c>
      <c r="AI84" s="37" t="inlineStr">
        <is>
          <t>미확인 (인수 목적을 밝힌 공시·보도자료 없음. 소규모 비상장 자회사 간 거래라 주요사항보고서 대상이 아님)</t>
        </is>
      </c>
      <c r="AJ84" s="37"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K84" s="37" t="inlineStr">
        <is>
          <t>인접</t>
        </is>
      </c>
      <c r="AL84" s="37" t="inlineStr">
        <is>
          <t>대상 ㈜파괴연구소는 광고 콘텐츠(유튜브 기반 영상 광고) 제작·광고 대행 회사로, 웹툰·웹소설 플랫폼 운영과는 다른 업이지만 콘텐츠 마케팅·영상 콘텐츠라는 같은 가치사슬에 붙어 있음(풋옵션 행사가격이 유튜브 구독자 수에 연동). 그룹 정점 ㈜카카오 기준으로는 광고(톡비즈 광고)가 주력 매출원이므로 광고 대행·광고 콘텐츠는 핵심에 가까운 인접 영역.</t>
        </is>
      </c>
      <c r="AM84" s="37" t="inlineStr">
        <is>
          <t>377,571,627,784원 (㈜카카오페이지 연결, 2019-12-31 — 카카오페이지 2020 연결감사보고서 재무상태표 전기 금액)</t>
        </is>
      </c>
      <c r="AN84" s="37" t="inlineStr">
        <is>
          <t>8,737,255,755,774원 (㈜카카오 연결, 2019-12-31 — 카카오 2020 사업보고서 요약재무정보)</t>
        </is>
      </c>
      <c r="AO84" s="37" t="inlineStr">
        <is>
          <t>계산: 0.89 (3,370,000,000원 / 카카오페이지 연결 총자산 377,571,627,784원, 2019-12-31). 참고: 카카오 연결 총자산 대비 0.04</t>
        </is>
      </c>
      <c r="AP84" s="37" t="inlineStr">
        <is>
          <t>계산: 1.07 (3,370,000,000원 / 카카오페이지 연결 자본총계 315,857,129,372원, 2019-12-31)</t>
        </is>
      </c>
      <c r="AQ84" s="37"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R84" s="37"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S84" s="37" t="inlineStr">
        <is>
          <t>KRX:035720</t>
        </is>
      </c>
      <c r="AT84" s="37"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U84" s="37" t="inlineStr">
        <is>
          <t>2020-11-16 카카오 2020 3분기보고서(연결대상 종속회사 신규 편입 목록에 ㈜파괴연구소). 이어 2020-11-26 파괴연구소가 대규모기업집단현황공시(분기별)를 처음 제출. 이보다 앞선 언론 보도는 찾지 못함</t>
        </is>
      </c>
      <c r="AV84" s="37"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W84" s="37"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X84" s="37"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Y84" s="37" t="inlineStr">
        <is>
          <t>영업권 2,003,346천원이 2020~2025 기초=기말, 2025 손상검사 회수가능액이 장부금액 초과</t>
        </is>
      </c>
      <c r="AZ84" s="37" t="inlineStr">
        <is>
          <t>2018: 해당 없음 (2019-06-27 설립 전); 2019: 미확인 (외부감사 비대상이라 감사보고서 없음, 공정위 공시도 계열편입 뒤인 2020년부터)</t>
        </is>
      </c>
      <c r="BA84" s="37" t="inlineStr">
        <is>
          <t>2020(인수 연도): 1,632백만원; 2021: 3,271백만원; 2022: 4,360백만원; 2023: 7,097백만원; 2024: 7,562백만원; 2025(최근): 6,306백만원</t>
        </is>
      </c>
      <c r="BB84" s="37" t="inlineStr">
        <is>
          <t>2018: 해당 없음 (설립 전); 2019: 미확인</t>
        </is>
      </c>
      <c r="BC84" s="37" t="inlineStr">
        <is>
          <t>2020(인수 연도): -1,369백만원; 2021: -886백만원; 2022: -336백만원; 2023: 1,736백만원; 2024: 1,382백만원; 2025(최근): 495백만원</t>
        </is>
      </c>
      <c r="BD84" s="37"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E84" s="37" t="inlineStr">
        <is>
          <t>미확인 (카카오 IR 실적발표 자료·어닝콜 기사에서 파괴연구소 언급은 찾지 못함. 거래 규모가 작아 IR에서 따로 다뤄졌을 가능성은 낮음. IR 자료 원문 전수 검토는 하지 않음)</t>
        </is>
      </c>
      <c r="BF84" s="36" t="inlineStr">
        <is>
          <t>부분</t>
        </is>
      </c>
      <c r="BG84" s="36" t="inlineStr">
        <is>
          <t>2026-10-26</t>
        </is>
      </c>
    </row>
    <row r="85" ht="72" customHeight="1">
      <c r="A85" s="36" t="inlineStr">
        <is>
          <t>K052</t>
        </is>
      </c>
      <c r="B85" s="36" t="inlineStr">
        <is>
          <t>Kakao</t>
        </is>
      </c>
      <c r="C85" s="36" t="inlineStr">
        <is>
          <t>2021-03-18</t>
        </is>
      </c>
      <c r="D85" s="37" t="inlineStr">
        <is>
          <t>DelCar</t>
        </is>
      </c>
      <c r="E85" s="36" t="n">
        <v>111</v>
      </c>
      <c r="F85" s="36" t="inlineStr">
        <is>
          <t>False</t>
        </is>
      </c>
      <c r="G85" s="36" t="n"/>
      <c r="H85" s="36" t="inlineStr">
        <is>
          <t>MA①</t>
        </is>
      </c>
      <c r="I85" s="36" t="inlineStr">
        <is>
          <t>MA①</t>
        </is>
      </c>
      <c r="J85" s="36" t="inlineStr">
        <is>
          <t>같음</t>
        </is>
      </c>
      <c r="K85" s="36" t="inlineStr">
        <is>
          <t>없음 (확인)</t>
        </is>
      </c>
      <c r="L85" s="36" t="inlineStr">
        <is>
          <t>일치</t>
        </is>
      </c>
      <c r="M85" s="36" t="inlineStr">
        <is>
          <t>편입 후</t>
        </is>
      </c>
      <c r="N85" s="37" t="inlineStr">
        <is>
          <t>Mobility &amp; Transportation</t>
        </is>
      </c>
      <c r="O85" s="37" t="inlineStr">
        <is>
          <t>Mobility / Transportation</t>
        </is>
      </c>
      <c r="P85" s="36" t="inlineStr">
        <is>
          <t>Closed</t>
        </is>
      </c>
      <c r="Q85" s="38" t="n">
        <v>7.11</v>
      </c>
      <c r="R85" s="37" t="inlineStr">
        <is>
          <t>Kakao Mobility Co., Ltd.</t>
        </is>
      </c>
      <c r="S85" s="37" t="inlineStr">
        <is>
          <t>-</t>
        </is>
      </c>
      <c r="T85" s="37" t="inlineStr">
        <is>
          <t>Kakao Mobility Co., Ltd. acquired DelCar app for around 8 billion won on March 18, 2021.</t>
        </is>
      </c>
      <c r="U85" s="37" t="inlineStr">
        <is>
          <t>MA-1 그룹이 매수자</t>
        </is>
      </c>
      <c r="V85" s="37" t="inlineStr">
        <is>
          <t>지분율 미기재(대개 100%·사업양수)</t>
        </is>
      </c>
      <c r="W85" s="37" t="inlineStr">
        <is>
          <t>MA① 경영권 인수</t>
        </is>
      </c>
      <c r="X85" s="37" t="n"/>
      <c r="Y85" s="36" t="inlineStr">
        <is>
          <t>False</t>
        </is>
      </c>
      <c r="Z85" s="37" t="inlineStr">
        <is>
          <t>MA① 경영권 인수</t>
        </is>
      </c>
      <c r="AA85" s="37"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AB85" s="37" t="inlineStr">
        <is>
          <t>완료 (2021-09-01 딜카 서비스 자산 양도·이관. 계약 2021-03-17, 공정위 기업결합 승인 발표 2021-07-22)</t>
        </is>
      </c>
      <c r="AC85" s="37" t="inlineStr">
        <is>
          <t>8,000,000,000원 (이전대가 8,000,000천원 전액 현금, 카카오모빌리티 2021 연결감사보고서 사업결합 주석 '렌터카 부문'·'렌터카 사업')</t>
        </is>
      </c>
      <c r="AD85" s="37" t="inlineStr">
        <is>
          <t>원자료와 일치 (8,000백만원 ÷ 1,121~1,130원/USD(Yahoo KRW=X 2021-03-17~18) = 7.08~7.14)</t>
        </is>
      </c>
      <c r="AE85" s="37" t="inlineStr">
        <is>
          <t>2021-03-18</t>
        </is>
      </c>
      <c r="AF85" s="37"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G85" s="37"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K062(플러스티브이)와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H85" s="37" t="inlineStr">
        <is>
          <t>㈜카카오모빌리티(㈜카카오의 연결 종속회사, 비상장)</t>
        </is>
      </c>
      <c r="AI85" s="37"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J85" s="37"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K85" s="37" t="inlineStr">
        <is>
          <t>인접</t>
        </is>
      </c>
      <c r="AL85" s="37" t="inlineStr">
        <is>
          <t>렌터카·카셰어링 중개는 카카오모빌리티가 인수 전 하지 않던 이동 수단이지만, 같은 카카오 T 이용자군에 붙는 MaaS 가치사슬 영역이다. 이후 사업보고서도 렌터카를 '모빌리티 서비스(버스, 기차, 항공, 렌터카, 택시 등을 포함한 MaaS)'로 분류한다. 그룹 정점 ㈜카카오 기준으로도 모빌리티 신사업의 하위 확장이라 인접.</t>
        </is>
      </c>
      <c r="AM85" s="37" t="inlineStr">
        <is>
          <t>322,640,739,499원 (카카오모빌리티 연결, 2020-12-31, 2020 연결감사보고서. 비상장사라 2021 분기 재무 미공시)</t>
        </is>
      </c>
      <c r="AN85" s="37" t="inlineStr">
        <is>
          <t>11,953,970,238,956원 (㈜카카오 연결, 2020-12-31, 2020 사업보고서 요약재무정보)</t>
        </is>
      </c>
      <c r="AO85" s="37" t="inlineStr">
        <is>
          <t>계산: 2.48 (8,000,000,000원 ÷ 카카오모빌리티 2020-12-31 연결 자산총계 322,640,739,499원). 참고: ㈜카카오 연결 자산총계 대비 0.067</t>
        </is>
      </c>
      <c r="AP85" s="37" t="inlineStr">
        <is>
          <t>계산: 4.41 (8,000,000,000원 ÷ 카카오모빌리티 2020-12-31 연결 자본총계 181,218,335,028원)</t>
        </is>
      </c>
      <c r="AQ85" s="37" t="inlineStr">
        <is>
          <t>계산: 42,923,469,030,000원 (약 42.9조원) = ㈜카카오 2021-03-17 실제 종가 485,000원 (Yahoo 조정 종가 97,000원 × 5, 2021-04 액면분할 5:1 소급분 환원) × 2020-12-31 발행주식총수 88,501,998주 (2020 사업보고서)</t>
        </is>
      </c>
      <c r="AR85" s="37"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S85" s="37" t="inlineStr">
        <is>
          <t>KRX:035720</t>
        </is>
      </c>
      <c r="AT85" s="37" t="inlineStr">
        <is>
          <t>인수 주체 카카오모빌리티는 비상장이므로 상장 지배회사 ㈜카카오. 매도자 현대캐피탈㈜도 비상장이고 대상은 사업부(딜카)라 대상 측 종목코드 해당 없음.</t>
        </is>
      </c>
      <c r="AU85" s="37" t="inlineStr">
        <is>
          <t>2021-03-18 (중앙일보 보도, 더팩트 2021-03-20 재인용: 카카오T가 '렌터카 중개'에 뛰어든다; 같은 날 18:02 아이뉴스24 '카카오모빌리티, 딜카 인수' 보도). 공식 공시는 없음(비상장 자회사의 소규모 영업양수).</t>
        </is>
      </c>
      <c r="AV85" s="37"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W85" s="37"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X85" s="37"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Y85" s="37" t="inlineStr">
        <is>
          <t>O2O플랫폼서비스 현금창출단위 2021~2025 손상 없음</t>
        </is>
      </c>
      <c r="AZ85" s="37" t="inlineStr">
        <is>
          <t>미확인 (현대캐피탈 딜카 사업부 매출은 현대캐피탈 공시·보도에서 별도 공개된 자료를 찾지 못함)</t>
        </is>
      </c>
      <c r="BA85" s="37"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BB85" s="37" t="inlineStr">
        <is>
          <t>미확인 (사업부 손익 비공개)</t>
        </is>
      </c>
      <c r="BC85" s="37" t="inlineStr">
        <is>
          <t>미확인 (렌터카 사업·모빌리티 서비스 부문 영업손익 미공시)</t>
        </is>
      </c>
      <c r="BD85" s="37"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E85" s="37" t="inlineStr">
        <is>
          <t>미확인 (카카오 2021 1분기 실적 보도·byline 어닝콜 기사(2021-05-06)에서 딜카·렌터카 언급을 찾지 못함. 카카오 IR 실적 PDF·어닝콜 음성은 확인하지 못함)</t>
        </is>
      </c>
      <c r="BF85" s="36" t="inlineStr">
        <is>
          <t>부분</t>
        </is>
      </c>
      <c r="BG85" s="36" t="inlineStr">
        <is>
          <t>2026-10-26</t>
        </is>
      </c>
    </row>
    <row r="86" ht="72" customHeight="1">
      <c r="A86" s="36" t="inlineStr">
        <is>
          <t>K053</t>
        </is>
      </c>
      <c r="B86" s="36" t="inlineStr">
        <is>
          <t>Kakao</t>
        </is>
      </c>
      <c r="C86" s="36" t="inlineStr">
        <is>
          <t>2021-04-14</t>
        </is>
      </c>
      <c r="D86" s="37" t="inlineStr">
        <is>
          <t>Awins Co., Ltd.</t>
        </is>
      </c>
      <c r="E86" s="36" t="n">
        <v>178</v>
      </c>
      <c r="F86" s="36" t="inlineStr">
        <is>
          <t>False</t>
        </is>
      </c>
      <c r="G86" s="36" t="n"/>
      <c r="H86" s="36" t="inlineStr">
        <is>
          <t>MA②</t>
        </is>
      </c>
      <c r="I86" s="36" t="inlineStr">
        <is>
          <t>MA②</t>
        </is>
      </c>
      <c r="J86" s="36" t="inlineStr">
        <is>
          <t>같음</t>
        </is>
      </c>
      <c r="K86" s="36" t="inlineStr">
        <is>
          <t>있음</t>
        </is>
      </c>
      <c r="L86" s="36" t="inlineStr">
        <is>
          <t>일치</t>
        </is>
      </c>
      <c r="M86" s="36" t="inlineStr">
        <is>
          <t>편입 후</t>
        </is>
      </c>
      <c r="N86" s="37" t="inlineStr">
        <is>
          <t>Music &amp; Fan Entertainment</t>
        </is>
      </c>
      <c r="O86" s="37" t="inlineStr">
        <is>
          <t>Music / Artist Management</t>
        </is>
      </c>
      <c r="P86" s="36" t="inlineStr">
        <is>
          <t>Closed</t>
        </is>
      </c>
      <c r="Q86" s="38" t="n">
        <v>0.148</v>
      </c>
      <c r="R86" s="37" t="inlineStr">
        <is>
          <t>Kids Note, Inc.</t>
        </is>
      </c>
      <c r="S86" s="37" t="inlineStr">
        <is>
          <t>-</t>
        </is>
      </c>
      <c r="T86" s="37"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U86" s="37" t="inlineStr">
        <is>
          <t>MA-1 그룹이 매수자</t>
        </is>
      </c>
      <c r="V86" s="37" t="inlineStr">
        <is>
          <t>추가지분</t>
        </is>
      </c>
      <c r="W86" s="37" t="inlineStr">
        <is>
          <t>MA② 기존 지분 확대</t>
        </is>
      </c>
      <c r="X86" s="37" t="n"/>
      <c r="Y86" s="36" t="inlineStr">
        <is>
          <t>False</t>
        </is>
      </c>
      <c r="Z86" s="37" t="inlineStr">
        <is>
          <t>MA② 기존 지분 확대</t>
        </is>
      </c>
      <c r="AA86" s="37"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86" s="37" t="inlineStr">
        <is>
          <t>완료 (2021-04-09 거래일, 장외취득)</t>
        </is>
      </c>
      <c r="AC86" s="37" t="inlineStr">
        <is>
          <t>165,000,000원 (1,500주 x 110,000원)</t>
        </is>
      </c>
      <c r="AD86" s="37" t="inlineStr">
        <is>
          <t>원자료와 일치 (원자료 0.148; 165백만원 / 약 1,115원 = 약 0.148)</t>
        </is>
      </c>
      <c r="AE86" s="37" t="inlineStr">
        <is>
          <t>2021-04-08</t>
        </is>
      </c>
      <c r="AF86" s="37"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G86" s="37" t="inlineStr">
        <is>
          <t>K040(2020-03,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H86" s="37" t="inlineStr">
        <is>
          <t>㈜키즈노트(카카오인베스트먼트 자회사, 카카오 손자회사, 비상장)</t>
        </is>
      </c>
      <c r="AI86" s="37" t="inlineStr">
        <is>
          <t>"취득주식의 발행회사와 사업연계를 통한 시너지 모색" (공정거래법 특수관계인으로부터 주식의 취득 공시)</t>
        </is>
      </c>
      <c r="AJ86" s="37" t="inlineStr">
        <is>
          <t>어린이집·유치원 스마트 알림장 앱 '키즈노트' 운영(플랫폼매출·광고매출). 키즈노트 자체 매출은 2019년 별도 62.9억원이고, 2020 연결 영업수익 307.2억원의 대부분은 2019-12 편입한 에이윈즈의 상품매출</t>
        </is>
      </c>
      <c r="AK86" s="37" t="inlineStr">
        <is>
          <t>인접</t>
        </is>
      </c>
      <c r="AL86" s="37"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86" s="37" t="inlineStr">
        <is>
          <t>21,096,651,799원 (키즈노트 2020-12-31 연결 자산총계)</t>
        </is>
      </c>
      <c r="AN86" s="37" t="inlineStr">
        <is>
          <t>11,953,970,238,956원 (㈜카카오 2020-12-31 연결 자산총계)</t>
        </is>
      </c>
      <c r="AO86" s="37" t="inlineStr">
        <is>
          <t>계산: 165,000,000 / 21,096,651,799 = 0.78 (키즈노트 연결 기준; 카카오 연결 대비 0.001)</t>
        </is>
      </c>
      <c r="AP86" s="37" t="inlineStr">
        <is>
          <t>계산 불가 (키즈노트 2020말 연결 자본총계 (7,831,161,243)원으로 음수)</t>
        </is>
      </c>
      <c r="AQ86" s="37" t="inlineStr">
        <is>
          <t>계산: 49조 5,207억원 (㈜카카오 2021-04-09 종가 558,000원[Yahoo 조정종가 111,600원 x 5; 4/12~14는 액면분할로 매매정지] x 발행주식총수 88,746,712주[2020 사업보고서 기재값])</t>
        </is>
      </c>
      <c r="AR86" s="37" t="inlineStr">
        <is>
          <t>키즈노트 총자산·자본은 2020 연결감사보고서의 당기(2020말) 열, 카카오 총자산·주식수는 2020 사업보고서, 시가총액은 발표 직전 실제 거래일(2021-04-09) 기준</t>
        </is>
      </c>
      <c r="AS86" s="37" t="inlineStr">
        <is>
          <t>KRX:035720</t>
        </is>
      </c>
      <c r="AT86" s="37" t="inlineStr">
        <is>
          <t>인수 주체 ㈜키즈노트가 비상장이므로 상장 지배회사 ㈜카카오(KOSPI 035720)를 쓴다. 대상회사 에이윈즈는 비상장. 거래 규모가 카카오 총자산의 0.01% 미만이라 주가 이벤트 분석의 의미는 거의 없다</t>
        </is>
      </c>
      <c r="AU86" s="37" t="inlineStr">
        <is>
          <t>2021-04-14 DART 공정거래법 공시 '특수관계인으로부터주식의취득'(키즈노트). 사전 보도는 찾지 못함</t>
        </is>
      </c>
      <c r="AV86" s="37"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82.45%(K040, 1차 풋옵션 행사로 보임); 2020: 풋옵션이 소멸하고 콜옵션(주당 110,000원, 2023-05-15까지)으로 바뀜; 에이윈즈 매출 2019 176억원(순이익 2.0억원), 2020 225억원(순손실 4.9억원)</t>
        </is>
      </c>
      <c r="AW86" s="37" t="inlineStr">
        <is>
          <t>2021-04-09: 키즈노트가 박희동으로부터 1,500주(165백만원)를 추가 취득해 23,987주·87.95%(K053,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86" s="37" t="inlineStr">
        <is>
          <t>있음 (키즈노트 별도재무제표의 에이윈즈 투자주식 손상: 2021년 2,720,054,617원, 2022년 1,079,839,506원으로 장부금액 0. 키즈노트 2022 감사보고서 20230404003005)</t>
        </is>
      </c>
      <c r="AY86" s="37" t="inlineStr">
        <is>
          <t>수집·검토 기록에 인수 뒤 손상이 적혀 있음</t>
        </is>
      </c>
      <c r="AZ86" s="37" t="inlineStr">
        <is>
          <t>2019: 17,597,434,882원; 2020: 22,483,460,389원</t>
        </is>
      </c>
      <c r="BA86" s="37" t="inlineStr">
        <is>
          <t>2021: 20,529,345,435원; 2022: 8,731,502,523원; 2023(처분 전까지): 18,079,194원</t>
        </is>
      </c>
      <c r="BB86" s="37" t="inlineStr">
        <is>
          <t>2019: 추정: 약 3.42억원 (풋옵션 1차 수량 공식으로 역산; 순이익 203,409,758원); 2020: 미확인 (순손실 488,251,647원)</t>
        </is>
      </c>
      <c r="BC86" s="37" t="inlineStr">
        <is>
          <t>2021: (130,393,059)원; 2022: (2,166,021,155)원; 2023(처분 전까지): (758,091,787)원</t>
        </is>
      </c>
      <c r="BD86" s="37"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E86" s="37" t="inlineStr">
        <is>
          <t>미확인 (카카오 연결 규모에 비해 거래가 매우 작다. 카카오 IR 실적자료는 열어 보지 않았고, 웹 검색에서도 어닝콜·IR 언급은 나오지 않았다)</t>
        </is>
      </c>
      <c r="BF86" s="36" t="inlineStr">
        <is>
          <t>부분</t>
        </is>
      </c>
      <c r="BG86" s="36" t="inlineStr">
        <is>
          <t>2026-10-31</t>
        </is>
      </c>
    </row>
    <row r="87" ht="72" customHeight="1">
      <c r="A87" s="36" t="inlineStr">
        <is>
          <t>K054</t>
        </is>
      </c>
      <c r="B87" s="36" t="inlineStr">
        <is>
          <t>Kakao</t>
        </is>
      </c>
      <c r="C87" s="36" t="inlineStr">
        <is>
          <t>2021-04-30</t>
        </is>
      </c>
      <c r="D87" s="37" t="inlineStr">
        <is>
          <t>Krispy Studio Corporation</t>
        </is>
      </c>
      <c r="E87" s="36" t="n">
        <v>147</v>
      </c>
      <c r="F87" s="36" t="inlineStr">
        <is>
          <t>False</t>
        </is>
      </c>
      <c r="G87" s="36" t="n"/>
      <c r="H87" s="36" t="inlineStr">
        <is>
          <t>MA⑥</t>
        </is>
      </c>
      <c r="I87" s="36" t="inlineStr">
        <is>
          <t>MA①</t>
        </is>
      </c>
      <c r="J87" s="36" t="inlineStr">
        <is>
          <t>변경</t>
        </is>
      </c>
      <c r="K87" s="36" t="inlineStr">
        <is>
          <t>없음 (확인)</t>
        </is>
      </c>
      <c r="L87" s="36" t="inlineStr">
        <is>
          <t>일치</t>
        </is>
      </c>
      <c r="M87" s="36" t="inlineStr">
        <is>
          <t>편입 후</t>
        </is>
      </c>
      <c r="N87" s="37" t="inlineStr">
        <is>
          <t>Content Production &amp; Investment</t>
        </is>
      </c>
      <c r="O87" s="37" t="inlineStr">
        <is>
          <t>Content Production Studio</t>
        </is>
      </c>
      <c r="P87" s="36" t="inlineStr">
        <is>
          <t>Announced</t>
        </is>
      </c>
      <c r="Q87" s="38" t="n">
        <v>1.79</v>
      </c>
      <c r="R87" s="37" t="inlineStr">
        <is>
          <t>Clove Club Co., Ltd.</t>
        </is>
      </c>
      <c r="S87" s="37" t="inlineStr">
        <is>
          <t>-</t>
        </is>
      </c>
      <c r="T87" s="37" t="inlineStr">
        <is>
          <t>Clove Club Co., Ltd agreed to acquire Krispy Studio Corporation for KRW 2 billion on April 23, 2021. The deal is subject to approval from board. The deal is expected to be completed by April 23, 2021.</t>
        </is>
      </c>
      <c r="U87" s="37" t="inlineStr">
        <is>
          <t>MA-4 외부자 간 거래</t>
        </is>
      </c>
      <c r="V87" s="37" t="n"/>
      <c r="W87" s="37" t="inlineStr">
        <is>
          <t>MA⑥ 외부자 간 거래</t>
        </is>
      </c>
      <c r="X87" s="37" t="n"/>
      <c r="Y87" s="36" t="inlineStr">
        <is>
          <t>False</t>
        </is>
      </c>
      <c r="Z87" s="37" t="inlineStr">
        <is>
          <t>MA① 경영권 인수</t>
        </is>
      </c>
      <c r="AA87" s="37"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AB87" s="37" t="inlineStr">
        <is>
          <t>완료 (2021-04-23 취득; 카카오 2021 사업보고서에 ㈜클로브클럽 '당기 중 지배력 획득을 통한 종속기업으로 편입')</t>
        </is>
      </c>
      <c r="AC87" s="37" t="inlineStr">
        <is>
          <t>2,000,004,000원 (㈜클로브클럽 보통주 6,000주, 100%, 현금 취득)</t>
        </is>
      </c>
      <c r="AD87" s="37" t="inlineStr">
        <is>
          <t>원자료와 일치</t>
        </is>
      </c>
      <c r="AE87" s="37" t="inlineStr">
        <is>
          <t>2021-04-30</t>
        </is>
      </c>
      <c r="AF87" s="37"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G87" s="37"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H87" s="37" t="inlineStr">
        <is>
          <t>㈜그레이고(구 크리스피스튜디오㈜; ㈜카카오엔터테인먼트가 84.46% 보유한 카카오 손자회사, 비상장)</t>
        </is>
      </c>
      <c r="AI87" s="37"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J87" s="37"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K87" s="37" t="inlineStr">
        <is>
          <t>핵심</t>
        </is>
      </c>
      <c r="AL87" s="37" t="inlineStr">
        <is>
          <t>대상 클로브클럽은 캐주얼 의류 브랜드 '클로브' 운영사(의류 도소매)로, 그레이고의 패션 IP 커머스와 같은 영역이다. 그룹 정점 ㈜카카오 기준으로는 플랫폼·콘텐츠 밖의 의류 브랜드라 비핵심에 가깝고, 카카오엔터테인먼트(콘텐츠·매니지먼트) 기준으로는 연예인 IP를 활용하는 인접 영역이다.</t>
        </is>
      </c>
      <c r="AM87" s="37" t="inlineStr">
        <is>
          <t>9,635백만원 (그레이고 2020-12-31, 카카오 2020 사업보고서 연결대상 종속회사 개황의 최근사업연도말 자산총액). 공시상 자기자본은 9,278,161,253원(2020년말 별도)</t>
        </is>
      </c>
      <c r="AN87" s="37" t="inlineStr">
        <is>
          <t>11,953,970,238,956원 (㈜카카오 2020-12-31 연결 자산총계, 2020 사업보고서)</t>
        </is>
      </c>
      <c r="AO87" s="37" t="inlineStr">
        <is>
          <t>계산: 2,000,004,000원 / 9,635백만원 = 20.76</t>
        </is>
      </c>
      <c r="AP87" s="37" t="inlineStr">
        <is>
          <t>21.56</t>
        </is>
      </c>
      <c r="AQ87" s="37" t="inlineStr">
        <is>
          <t>계산: 117,500원(2021-04-22 ㈜카카오 종가) × 443,857,175주(2021-03-31 발행주식총수, 액면 100원 환산) = 약 52조 1,532억원. 인수 주체가 비상장이라 ㈜카카오 기준</t>
        </is>
      </c>
      <c r="AR87" s="37"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S87" s="37" t="inlineStr">
        <is>
          <t>KRX:035720</t>
        </is>
      </c>
      <c r="AT87" s="37"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U87" s="37" t="inlineStr">
        <is>
          <t>2021-04-30 공정거래법 타법인주식및출자증권취득결정 공시(DART). 언론 보도는 2021-06-09 아이뉴스24가 처음 확인된다. 이사회 결의와 취득은 2021-04-23로 공시보다 앞선다.</t>
        </is>
      </c>
      <c r="AV87" s="37"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W87" s="37"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X87" s="37"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Y87" s="37" t="inlineStr">
        <is>
          <t>그레이고 연결 클로브클럽 영업권 1,076,641천원 손상 없이 유지(2023·2024)</t>
        </is>
      </c>
      <c r="AZ87" s="37" t="inlineStr">
        <is>
          <t>2020: 1,139백만원 (2020년 설립이라 그 전 연도 없음)</t>
        </is>
      </c>
      <c r="BA87" s="37" t="inlineStr">
        <is>
          <t>2021: 미확인; 2022: 7,507백만원; 2023: 8,156백만원; 2024: 6,818백만원</t>
        </is>
      </c>
      <c r="BB87" s="37" t="inlineStr">
        <is>
          <t>미확인 (공시 요약재무에 영업이익 없음. 참고: 2020 당기순이익 200백만원)</t>
        </is>
      </c>
      <c r="BC87" s="37" t="inlineStr">
        <is>
          <t>미확인 (참고 당기순이익: 2022: 115백만원; 2023: 317백만원; 2024: -352백만원)</t>
        </is>
      </c>
      <c r="BD87" s="37"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E87" s="37" t="inlineStr">
        <is>
          <t>미확인 (거래 규모가 작아 카카오 IR 자료·어닝콜에서 언급을 찾지 못했고, 예산 때문에 IR 자료 전체를 검색하지는 않음)</t>
        </is>
      </c>
      <c r="BF87" s="36" t="inlineStr">
        <is>
          <t>부분</t>
        </is>
      </c>
      <c r="BG87" s="36" t="inlineStr">
        <is>
          <t>2026-10-31</t>
        </is>
      </c>
    </row>
    <row r="88" ht="72" customHeight="1">
      <c r="A88" s="36" t="inlineStr">
        <is>
          <t>K055</t>
        </is>
      </c>
      <c r="B88" s="36" t="inlineStr">
        <is>
          <t>Kakao</t>
        </is>
      </c>
      <c r="C88" s="36" t="inlineStr">
        <is>
          <t>2021-05-11</t>
        </is>
      </c>
      <c r="D88" s="37" t="inlineStr">
        <is>
          <t>Radish Media, Inc.</t>
        </is>
      </c>
      <c r="E88" s="36" t="n">
        <v>26</v>
      </c>
      <c r="F88" s="36" t="inlineStr">
        <is>
          <t>True</t>
        </is>
      </c>
      <c r="G88" s="36" t="inlineStr">
        <is>
          <t>K055</t>
        </is>
      </c>
      <c r="H88" s="36" t="inlineStr">
        <is>
          <t>MA②</t>
        </is>
      </c>
      <c r="I88" s="36" t="inlineStr">
        <is>
          <t>MA②</t>
        </is>
      </c>
      <c r="J88" s="36" t="inlineStr">
        <is>
          <t>같음</t>
        </is>
      </c>
      <c r="K88" s="36" t="inlineStr">
        <is>
          <t>있음</t>
        </is>
      </c>
      <c r="L88" s="36" t="inlineStr">
        <is>
          <t>일치</t>
        </is>
      </c>
      <c r="M88" s="36" t="inlineStr">
        <is>
          <t>편입 후</t>
        </is>
      </c>
      <c r="N88" s="37" t="inlineStr">
        <is>
          <t>Story IP Platforms</t>
        </is>
      </c>
      <c r="O88" s="37" t="inlineStr">
        <is>
          <t>Story / Webtoon / Web Novel Platform</t>
        </is>
      </c>
      <c r="P88" s="36" t="inlineStr">
        <is>
          <t>Closed</t>
        </is>
      </c>
      <c r="Q88" s="38" t="n">
        <v>161.43</v>
      </c>
      <c r="R88" s="37" t="inlineStr">
        <is>
          <t>Kakao Page Corp.</t>
        </is>
      </c>
      <c r="S88" s="37" t="inlineStr">
        <is>
          <t>SBVA; Bertelsmann Digital Media Investments, Inc.; Lowercase Capital; Greylock Partners; UTA Ventures</t>
        </is>
      </c>
      <c r="T88" s="37"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U88" s="37" t="inlineStr">
        <is>
          <t>MA-1 그룹이 매수자</t>
        </is>
      </c>
      <c r="V88" s="37" t="inlineStr">
        <is>
          <t>기존 자회사 잔여지분</t>
        </is>
      </c>
      <c r="W88" s="37" t="inlineStr">
        <is>
          <t>MA② 기존 지분 확대</t>
        </is>
      </c>
      <c r="X88" s="37" t="n"/>
      <c r="Y88" s="36" t="inlineStr">
        <is>
          <t>False</t>
        </is>
      </c>
      <c r="Z88" s="37" t="inlineStr">
        <is>
          <t>MA② 기존 지분 확대</t>
        </is>
      </c>
      <c r="AA88" s="37"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88" s="37" t="inlineStr">
        <is>
          <t>완료 (2021-08-03; 2021-05 개시한 공개매수가 사전 응모분 52,319,121주보다 큰 구주 87,472,742주 규모로 종결 — K058. 대금 지급 예정일 2021-06-30 → 2021-07-25(2021-07-05 공시) → 실제 2021-08-03)</t>
        </is>
      </c>
      <c r="AC88" s="37" t="inlineStr">
        <is>
          <t>USD 160,645,074.15 = 180,806,030,957원 (공개매수 사전 응모 의사를 밝힌 주주분 52,319,121주, 주당 약 USD 3.0705, 2021-05-07 매매기준율 1,125.50원 환산). 같은 공개매수의 최종 규모는 K058: 구주 87,472,742주 USD 268,583,738.72, 실제 취득 2021-08-03 87,874,153주(옵션 포함) 309,780백만원</t>
        </is>
      </c>
      <c r="AD88" s="37" t="inlineStr">
        <is>
          <t>원자료와 일치 (공시 USD 160.65)</t>
        </is>
      </c>
      <c r="AE88" s="37" t="inlineStr">
        <is>
          <t>2021-05-11</t>
        </is>
      </c>
      <c r="AF88" s="37"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G88" s="37" t="inlineStr">
        <is>
          <t>같은 묶음 관계: K055와 K058은 같은 Radish 공개매수다(이중 집계). K055는 2021-05-11 발표 시점의 사전 응모분(USD 160.6백만), K058은 2021-07-05 확정된 구주 전체(USD 268.6백만, K055분과 카카오인베스트먼트분 포함)여서 둘을 합하면 USD 160.6백만이 중복된다. Radish 인수 금액은 K058(실제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인수(K056·K059·K060)와 함께 발표됐고, 후행 거래는 K066(Radish의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H88" s="37" t="inlineStr">
        <is>
          <t>㈜카카오엔터테인먼트 (구 ㈜카카오페이지·㈜포도트리, 2021-03-01 ㈜카카오엠 흡수합병과 함께 사명 변경; ㈜카카오의 비상장 연결 종속회사)</t>
        </is>
      </c>
      <c r="AI88" s="37" t="inlineStr">
        <is>
          <t>"영미권 시장진출 강화에 대한 교두보 마련" (공정위 공시 취득목적) / "타파스와 래디쉬 인수를 통해 글로벌 콘텐츠 기업으로 또 한번 진화하는 계기" (카카오엔터 보도자료, 이진수 대표)</t>
        </is>
      </c>
      <c r="AJ88" s="37"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8" s="37" t="inlineStr">
        <is>
          <t>핵심</t>
        </is>
      </c>
      <c r="AL88" s="37"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88" s="37"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88" s="37" t="inlineStr">
        <is>
          <t>11,953,970,238,956원 (㈜카카오 연결, 2020-12-31; 카카오 거래소 공시 2021-07-05 기재값)</t>
        </is>
      </c>
      <c r="AO88" s="37" t="inlineStr">
        <is>
          <t>계산: 33.96 (180,806,030,957원 ÷ 카카오엔터 별도 총자산 532,404,680,012원[2020-12-31, 카카오엠 합병 전]). 참고 계산: 카카오 연결 총자산 대비 1.51%</t>
        </is>
      </c>
      <c r="AP88" s="37" t="inlineStr">
        <is>
          <t>16.01</t>
        </is>
      </c>
      <c r="AQ88" s="37" t="inlineStr">
        <is>
          <t>계산: 51,487,432,300,000원 (㈜카카오, 발표 직전 거래일 2021-05-10 종가 116,000원 × 발행주식 443,857,175주[2021-05-17 1분기보고서 제출일 현재]; 2021-04 5:1 액면분할 이후라 Yahoo Finance 종가에 분할 소급 조정 없음)</t>
        </is>
      </c>
      <c r="AR88" s="37"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S88" s="37" t="inlineStr">
        <is>
          <t>KRX:035720</t>
        </is>
      </c>
      <c r="AT88" s="37"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인수(K056)도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U88" s="37"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2021-07-05(K058)가 처음이다.</t>
        </is>
      </c>
      <c r="AV88" s="37"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88" s="37"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88" s="37"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8" s="37" t="inlineStr">
        <is>
          <t>수집·검토 기록에 인수 뒤 손상이 적혀 있음</t>
        </is>
      </c>
      <c r="AZ88" s="37" t="inlineStr">
        <is>
          <t>2019: 2,226백만원; 2020: 21,839백만원 (Radish, US GAAP 원화환산)</t>
        </is>
      </c>
      <c r="BA88" s="37" t="inlineStr">
        <is>
          <t>2021(2021-08-03 편입 이후, Wuxiaworld 12월분 포함): 9,070,513천원; 2022(Tapas Media 합병 후 Tapas Entertainment 연결): 49,109,882천원; 2023: 71,139,270천원; 최근 2025: 59,698,545천원 (참고 2024: 68,025,580천원)</t>
        </is>
      </c>
      <c r="BB88" s="37" t="inlineStr">
        <is>
          <t>미확인 (공시 요약재무에 영업이익 없음. 당기순이익: 2019 −7,711백만원; 2020 −83,744백만원)</t>
        </is>
      </c>
      <c r="BC88" s="37" t="inlineStr">
        <is>
          <t>미확인 (영업이익 비공개). 대리지표 당기순손익: 2021(편입 이후) −12,193,252천원; 2022 −228,203,755천원; 2023 −425,234,093천원; 2024 −35,805,234천원; 2025 −14,664,486천원</t>
        </is>
      </c>
      <c r="BD88" s="37"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E88" s="37"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F88" s="36" t="inlineStr">
        <is>
          <t>완료</t>
        </is>
      </c>
      <c r="BG88" s="36" t="inlineStr">
        <is>
          <t>2026-10-26</t>
        </is>
      </c>
    </row>
    <row r="89" ht="72" customHeight="1">
      <c r="A89" s="36" t="inlineStr">
        <is>
          <t>K056</t>
        </is>
      </c>
      <c r="B89" s="36" t="inlineStr">
        <is>
          <t>Kakao</t>
        </is>
      </c>
      <c r="C89" s="36" t="inlineStr">
        <is>
          <t>2021-05-11</t>
        </is>
      </c>
      <c r="D89" s="37" t="inlineStr">
        <is>
          <t>Tapas Media, Inc.</t>
        </is>
      </c>
      <c r="E89" s="36" t="n">
        <v>34</v>
      </c>
      <c r="F89" s="36" t="inlineStr">
        <is>
          <t>True</t>
        </is>
      </c>
      <c r="G89" s="36" t="inlineStr">
        <is>
          <t>K055</t>
        </is>
      </c>
      <c r="H89" s="36" t="inlineStr">
        <is>
          <t>MA②</t>
        </is>
      </c>
      <c r="I89" s="36" t="inlineStr">
        <is>
          <t>MA②</t>
        </is>
      </c>
      <c r="J89" s="36" t="inlineStr">
        <is>
          <t>같음</t>
        </is>
      </c>
      <c r="K89" s="36" t="inlineStr">
        <is>
          <t>있음</t>
        </is>
      </c>
      <c r="L89" s="36" t="inlineStr">
        <is>
          <t>일치</t>
        </is>
      </c>
      <c r="M89" s="36" t="inlineStr">
        <is>
          <t>편입 후</t>
        </is>
      </c>
      <c r="N89" s="37" t="inlineStr">
        <is>
          <t>Story IP Platforms</t>
        </is>
      </c>
      <c r="O89" s="37" t="inlineStr">
        <is>
          <t>Story / Webtoon / Web Novel Platform</t>
        </is>
      </c>
      <c r="P89" s="36" t="inlineStr">
        <is>
          <t>Closed</t>
        </is>
      </c>
      <c r="Q89" s="38" t="n">
        <v>83.34</v>
      </c>
      <c r="R89" s="37" t="inlineStr">
        <is>
          <t>Kakao Page Corp.</t>
        </is>
      </c>
      <c r="S89" s="37" t="inlineStr">
        <is>
          <t>SBI Investments Ltd.; E&amp;Investment, Inc.; Medici Investment Co., Ltd.; ID Ventures</t>
        </is>
      </c>
      <c r="T89" s="37"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U89" s="37" t="inlineStr">
        <is>
          <t>MA-1 그룹이 매수자</t>
        </is>
      </c>
      <c r="V89" s="37" t="inlineStr">
        <is>
          <t>기존 자회사 잔여지분</t>
        </is>
      </c>
      <c r="W89" s="37" t="inlineStr">
        <is>
          <t>MA② 기존 지분 확대</t>
        </is>
      </c>
      <c r="X89" s="37" t="n"/>
      <c r="Y89" s="36" t="inlineStr">
        <is>
          <t>False</t>
        </is>
      </c>
      <c r="Z89" s="37" t="inlineStr">
        <is>
          <t>MA② 기존 지분 확대</t>
        </is>
      </c>
      <c r="AA89" s="37"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89" s="37" t="inlineStr">
        <is>
          <t>완료 (2021-07-09; 2021-06-30 예정이던 김창원 지분 단독 매입은 2021-07-05 이사회의 구주 일괄 인수(K059)에 흡수돼 함께 종결 — 계산: 7월 구주 11,309,981주 = 발행주식 18,773,501주 − 카카오엔터 기존 보유 7,463,520주로 김창원 3,720,000주 포함. 김창원 몫의 최종 단가는 공시되지 않음)</t>
        </is>
      </c>
      <c r="AC89" s="37" t="inlineStr">
        <is>
          <t>USD 82,938,830.66 = 93,348백만원 (김창원 보유 3,720,000주, 주당 USD 22.2954·25,093원, 2021-05-07 매매기준율 1,125.50원 환산). 이 주식은 K059의 구주 11,309,981주(USD 239,785,464.79)에 포함되며, 실제 일괄 취득은 2021-07-09 12,346,655주(옵션 포함) 294,614백만원</t>
        </is>
      </c>
      <c r="AD89" s="37" t="inlineStr">
        <is>
          <t>원자료와 일치 (공시 USD 82.94)</t>
        </is>
      </c>
      <c r="AE89" s="37" t="inlineStr">
        <is>
          <t>2021-05-11</t>
        </is>
      </c>
      <c r="AF89" s="37"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행(K056)의 공시상 거래상대방은 김창원뿐이므로 VC 4곳은 K059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G89" s="37" t="inlineStr">
        <is>
          <t>같은 묶음 관계: K056은 K059(2021-07-05 구주 11,309,981주, USD 239.79백만)의 일부다(이중 집계). 김창원 3,720,000주가 K059 구주에 포함되므로 K056과 K059를 합하면 USD 82.9백만이 중복된다. K060(예스24 1,019,462주, USD 21.6백만)도 K059의 일부다. Tapas 인수 금액은 K059(실제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인수(K055·K058)와 함께 발표됐다. 대상회사 영업이익은 공개되지 않는다. 이벤트 분석 주의: 카카오 시가총액 대비 0.18%이고 Radish 발표와 겹친다.</t>
        </is>
      </c>
      <c r="AH89" s="37" t="inlineStr">
        <is>
          <t>㈜카카오엔터테인먼트 (구 ㈜카카오페이지·㈜포도트리, 2021-03-01 ㈜카카오엠 흡수합병과 함께 사명 변경; ㈜카카오의 비상장 연결 종속회사)</t>
        </is>
      </c>
      <c r="AI89" s="37" t="inlineStr">
        <is>
          <t>"영미권 시장진출 강화에 대한 교두보 마련" (공정위 공시 취득목적) / "타파스와 래디쉬 인수를 통해 글로벌 콘텐츠 기업으로 또 한번 진화하는 계기" (카카오엔터 보도자료, 이진수 대표)</t>
        </is>
      </c>
      <c r="AJ89" s="37"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9" s="37" t="inlineStr">
        <is>
          <t>핵심</t>
        </is>
      </c>
      <c r="AL89" s="37"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89" s="37"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89" s="37" t="inlineStr">
        <is>
          <t>11,953,970,238,956원 (㈜카카오 연결, 2020-12-31; 카카오 거래소 공시 2021-07-05 기재값)</t>
        </is>
      </c>
      <c r="AO89" s="37" t="inlineStr">
        <is>
          <t>계산: 17.53 (93,348백만원 ÷ 카카오엔터 별도 총자산 532,404,680,012원[2020-12-31, 카카오엠 합병 전]). 참고 계산: 카카오 연결 총자산 대비 0.78%</t>
        </is>
      </c>
      <c r="AP89" s="37" t="inlineStr">
        <is>
          <t>계산: 8.27 (93,348백만원 ÷ 자기자본 1,129,269,048,038원[같은 날 K055 공정위 공시 기재값]). 이 공시(특수관계인으로부터 주식의 취득)에는 비율 항목이 없음</t>
        </is>
      </c>
      <c r="AQ89" s="37" t="inlineStr">
        <is>
          <t>계산: 51,487,432,300,000원 (㈜카카오, 발표 직전 거래일 2021-05-10 종가 116,000원 × 발행주식 443,857,175주[2021-05-17 1분기보고서 제출일 현재]; 2021-04 5:1 액면분할 이후라 Yahoo Finance 종가에 분할 소급 조정 없음)</t>
        </is>
      </c>
      <c r="AR89" s="37"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S89" s="37" t="inlineStr">
        <is>
          <t>KRX:035720</t>
        </is>
      </c>
      <c r="AT89" s="37" t="inlineStr">
        <is>
          <t>인수 주체 카카오엔터는 비상장이라 상장 지배회사 ㈜카카오(유가증권시장)를 쓴다. 대상 Tapas Media는 미국 비상장으로 종목코드가 없다. 상장 주주로는 예스24(코스닥 053280, 5.43%)가 있었다(K060). 발표일 2021-05-11 카카오 종가 114,500원(전일 116,000원 대비 −1.3%). Radish 인수(K055)가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89" s="37"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V89" s="37"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89" s="37"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89" s="37"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9" s="37" t="inlineStr">
        <is>
          <t>수집·검토 기록에 인수 뒤 손상이 적혀 있음</t>
        </is>
      </c>
      <c r="AZ89" s="37" t="inlineStr">
        <is>
          <t>2019: 4,249백만원; 2020: 16,234백만원 (Tapas, 카카오 거래소 공시 2021-07-05 요약재무)</t>
        </is>
      </c>
      <c r="BA89" s="37" t="inlineStr">
        <is>
          <t>2021(2021-07-09 편입 이후): 16,975,067천원; 2022(Radish에 흡수합병된 Tapas Entertainment 연결, Radish·Wuxiaworld 포함): 49,109,882천원; 2023: 71,139,270천원; 최근 2025: 59,698,545천원 (참고 2024: 68,025,580천원)</t>
        </is>
      </c>
      <c r="BB89" s="37" t="inlineStr">
        <is>
          <t>미확인 (공시 요약재무에 영업이익 없음. 당기순이익: 2019 −2,169백만원; 2020 −856백만원)</t>
        </is>
      </c>
      <c r="BC89" s="37" t="inlineStr">
        <is>
          <t>미확인 (영업이익 비공개). 대리지표 당기순손익: 2021(편입 이후) −11,328,496천원; 2022 −228,203,755천원; 2023 −425,234,093천원; 2024 −35,805,234천원; 2025 −14,664,486천원</t>
        </is>
      </c>
      <c r="BD89" s="37"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E89" s="37"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F89" s="36" t="inlineStr">
        <is>
          <t>완료</t>
        </is>
      </c>
      <c r="BG89" s="36" t="inlineStr">
        <is>
          <t>2026-10-26</t>
        </is>
      </c>
    </row>
    <row r="90" ht="72" customHeight="1">
      <c r="A90" s="36" t="inlineStr">
        <is>
          <t>K057</t>
        </is>
      </c>
      <c r="B90" s="36" t="inlineStr">
        <is>
          <t>Kakao</t>
        </is>
      </c>
      <c r="C90" s="36" t="inlineStr">
        <is>
          <t>2021-05-27</t>
        </is>
      </c>
      <c r="D90" s="37" t="inlineStr">
        <is>
          <t>INISOFT Co.,Ltd.</t>
        </is>
      </c>
      <c r="E90" s="36" t="n">
        <v>65</v>
      </c>
      <c r="F90" s="36" t="inlineStr">
        <is>
          <t>False</t>
        </is>
      </c>
      <c r="G90" s="36" t="n"/>
      <c r="H90" s="36" t="inlineStr">
        <is>
          <t>MA①</t>
        </is>
      </c>
      <c r="I90" s="36" t="inlineStr">
        <is>
          <t>MA①</t>
        </is>
      </c>
      <c r="J90" s="36" t="inlineStr">
        <is>
          <t>같음</t>
        </is>
      </c>
      <c r="K90" s="36" t="inlineStr">
        <is>
          <t>있음</t>
        </is>
      </c>
      <c r="L90" s="36" t="inlineStr">
        <is>
          <t>일치</t>
        </is>
      </c>
      <c r="M90" s="36" t="inlineStr">
        <is>
          <t>편입 후</t>
        </is>
      </c>
      <c r="N90" s="37" t="inlineStr">
        <is>
          <t>Media Platforms</t>
        </is>
      </c>
      <c r="O90" s="37" t="inlineStr">
        <is>
          <t>OTT / Streaming Platform</t>
        </is>
      </c>
      <c r="P90" s="36" t="inlineStr">
        <is>
          <t>Closed</t>
        </is>
      </c>
      <c r="Q90" s="38" t="n">
        <v>22.36</v>
      </c>
      <c r="R90" s="37" t="inlineStr">
        <is>
          <t>Kakao Corp. (KOSE:A035720)</t>
        </is>
      </c>
      <c r="S90" s="37" t="inlineStr">
        <is>
          <t>-</t>
        </is>
      </c>
      <c r="T90" s="37" t="inlineStr">
        <is>
          <t>Kakao Corp. (KOSE:A035720) acquired INISOFT Co.,Ltd. for KRW 25 billion on May 27, 2021.</t>
        </is>
      </c>
      <c r="U90" s="37" t="inlineStr">
        <is>
          <t>MA-1 그룹이 매수자</t>
        </is>
      </c>
      <c r="V90" s="37" t="inlineStr">
        <is>
          <t>지분율 미기재(대개 100%·사업양수)</t>
        </is>
      </c>
      <c r="W90" s="37" t="inlineStr">
        <is>
          <t>MA① 경영권 인수</t>
        </is>
      </c>
      <c r="X90" s="37" t="n"/>
      <c r="Y90" s="36" t="inlineStr">
        <is>
          <t>False</t>
        </is>
      </c>
      <c r="Z90" s="37" t="inlineStr">
        <is>
          <t>MA① 경영권 인수</t>
        </is>
      </c>
      <c r="AA90" s="37" t="inlineStr">
        <is>
          <t>편입 후 (매수자 ㈜카카오엔터테인먼트는 ㈜카카오의 연결 종속회사; 대상 ㈜아이앤아이소프트는 2021년 3분기 지배력 획득으로 카카오 연결 편입, 공정위 계열편입일 2021-09-01)</t>
        </is>
      </c>
      <c r="AB90" s="37"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C90" s="37" t="inlineStr">
        <is>
          <t>25,958,400,000원 (이전대가, 99.8% 249,600주; 카카오 2021 사업보고서 사업결합 주석). 보도 금액 250억원(100%)</t>
        </is>
      </c>
      <c r="AD90" s="37" t="inlineStr">
        <is>
          <t>원자료와 일치</t>
        </is>
      </c>
      <c r="AE90" s="37" t="inlineStr">
        <is>
          <t>2021-05-27</t>
        </is>
      </c>
      <c r="AF90" s="37"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G90" s="37"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H90" s="37" t="inlineStr">
        <is>
          <t>㈜카카오엔터테인먼트(구 ㈜카카오페이지; 2021-03-01 ㈜카카오엠 흡수합병·사명 변경; ㈜카카오의 비상장 연결 종속회사)</t>
        </is>
      </c>
      <c r="AI90" s="37" t="inlineStr">
        <is>
          <t>"Kakao Entertainment's acquisition will mark the first step in developing its own OTT platform" (언론 보도의 업계 분석 인용, KED Global 2021-05-27; 회사 공식 목적 문구는 미확인)</t>
        </is>
      </c>
      <c r="AJ90" s="37"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K90" s="37" t="inlineStr">
        <is>
          <t>인접</t>
        </is>
      </c>
      <c r="AL90" s="37" t="inlineStr">
        <is>
          <t>대상은 DRM 보호 동영상 스트리밍·재생 기술 공급사로, 카카오엔터테인먼트의 Media 부문(카카오TV 등 영상 콘텐츠 유통)과 자체 OTT 구상에 쓰일 기술 인프라라 같은 가치사슬의 인접 영역. 콘텐츠 제작·유통 자체는 아님. 그룹 정점 ㈜카카오 기준으로도 플랫폼·콘텐츠 사업에 붙은 기술 영역이라 인접.</t>
        </is>
      </c>
      <c r="AM90" s="37" t="inlineStr">
        <is>
          <t>547,148,385,484원 (2020-12-31 ㈜카카오페이지 연결 총자산; 카카오엠 합병 전 기준, 2020 연결감사보고서)</t>
        </is>
      </c>
      <c r="AN90" s="37" t="inlineStr">
        <is>
          <t>11,953,970,238,956원 (㈜카카오 2020-12-31 연결 총자산)</t>
        </is>
      </c>
      <c r="AO90" s="37"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P90" s="37"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Q90" s="37" t="inlineStr">
        <is>
          <t>계산: 약 53조 1,130억원 (㈜카카오 2021-05-26 종가 119,500원 × 발행주식총수 444,460,230주)</t>
        </is>
      </c>
      <c r="AR90" s="37"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S90" s="37" t="inlineStr">
        <is>
          <t>KRX:035720</t>
        </is>
      </c>
      <c r="AT90" s="37" t="inlineStr">
        <is>
          <t>인수 주체 카카오엔터테인먼트는 비상장이라 상장 지배회사 ㈜카카오(KOSPI 035720). 대상 아이앤아이소프트는 비상장.</t>
        </is>
      </c>
      <c r="AU90" s="37" t="inlineStr">
        <is>
          <t>2021-05-27 KED Global(한국경제) 'investment banking sources' 인용 보도 — 카카오엔터테인먼트가 INISOFT 지분 100%를 250억원에 인수. DART 공시·회사 보도자료는 확인 안 됨.</t>
        </is>
      </c>
      <c r="AV90" s="37"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W90" s="37"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X90" s="37" t="inlineStr">
        <is>
          <t>있음 (카카오엔터테인먼트 연결 영업권 CGU ㈜아이앤아이소프트: 2023년 6,288,049천원, 2024년 5,886,129천원 손상, 2024년말 잔액 0; 카카오엔터테인먼트 2023·2024 사업보고서)</t>
        </is>
      </c>
      <c r="AY90" s="37" t="inlineStr">
        <is>
          <t>수집·검토 기록에 인수 뒤 손상이 적혀 있음</t>
        </is>
      </c>
      <c r="AZ90" s="37"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A90" s="37" t="inlineStr">
        <is>
          <t>2021: 58.9억원; 2022: 52.4억원; 2025: 28.1억원</t>
        </is>
      </c>
      <c r="BB90" s="37"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C90" s="37" t="inlineStr">
        <is>
          <t>2021: 30.2억원; 2022: 21.7억원; 2025: 5.0억원</t>
        </is>
      </c>
      <c r="BD90" s="37"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E90" s="37"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F90" s="36" t="inlineStr">
        <is>
          <t>부분</t>
        </is>
      </c>
      <c r="BG90" s="36" t="inlineStr">
        <is>
          <t>2026-10-26</t>
        </is>
      </c>
    </row>
    <row r="91" ht="72" customHeight="1">
      <c r="A91" s="36" t="inlineStr">
        <is>
          <t>K058</t>
        </is>
      </c>
      <c r="B91" s="36" t="inlineStr">
        <is>
          <t>Kakao</t>
        </is>
      </c>
      <c r="C91" s="36" t="inlineStr">
        <is>
          <t>2021-07-05</t>
        </is>
      </c>
      <c r="D91" s="37" t="inlineStr">
        <is>
          <t>Radish Media, Inc.</t>
        </is>
      </c>
      <c r="E91" s="36" t="n">
        <v>16</v>
      </c>
      <c r="F91" s="36" t="inlineStr">
        <is>
          <t>True</t>
        </is>
      </c>
      <c r="G91" s="36" t="inlineStr">
        <is>
          <t>K058</t>
        </is>
      </c>
      <c r="H91" s="36" t="inlineStr">
        <is>
          <t>MA②</t>
        </is>
      </c>
      <c r="I91" s="36" t="inlineStr">
        <is>
          <t>MA②</t>
        </is>
      </c>
      <c r="J91" s="36" t="inlineStr">
        <is>
          <t>같음</t>
        </is>
      </c>
      <c r="K91" s="36" t="inlineStr">
        <is>
          <t>있음</t>
        </is>
      </c>
      <c r="L91" s="36" t="inlineStr">
        <is>
          <t>일치</t>
        </is>
      </c>
      <c r="M91" s="36" t="inlineStr">
        <is>
          <t>편입 후</t>
        </is>
      </c>
      <c r="N91" s="37" t="inlineStr">
        <is>
          <t>Story IP Platforms</t>
        </is>
      </c>
      <c r="O91" s="37" t="inlineStr">
        <is>
          <t>Story / Webtoon / Web Novel Platform</t>
        </is>
      </c>
      <c r="P91" s="36" t="inlineStr">
        <is>
          <t>Announced</t>
        </is>
      </c>
      <c r="Q91" s="38" t="n">
        <v>269.31</v>
      </c>
      <c r="R91" s="37" t="inlineStr">
        <is>
          <t>Kakao Page Corp.</t>
        </is>
      </c>
      <c r="S91" s="37" t="inlineStr">
        <is>
          <t>-</t>
        </is>
      </c>
      <c r="T91" s="37"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U91" s="37" t="inlineStr">
        <is>
          <t>MA-1 그룹이 매수자</t>
        </is>
      </c>
      <c r="V91" s="37" t="inlineStr">
        <is>
          <t>추가지분</t>
        </is>
      </c>
      <c r="W91" s="37" t="inlineStr">
        <is>
          <t>MA② 기존 지분 확대</t>
        </is>
      </c>
      <c r="X91" s="37" t="n"/>
      <c r="Y91" s="36" t="inlineStr">
        <is>
          <t>True</t>
        </is>
      </c>
      <c r="Z91" s="37" t="inlineStr">
        <is>
          <t>MA② 기존 지분 확대</t>
        </is>
      </c>
      <c r="AA91" s="37"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91" s="37"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C91" s="37"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D91" s="37" t="inlineStr">
        <is>
          <t>원자료와 일치 (공시 구주 USD 268.58; 실제 지급 309,780백만원 ÷ 2021-08-03 1,149.56원 = USD 269.48, 계산)</t>
        </is>
      </c>
      <c r="AE91" s="37" t="inlineStr">
        <is>
          <t>2021-05-11 (같은 공개매수의 최초 발표 = K055. 이 행의 최종 규모는 2021-07-05 카카오 거래소 공시·카카오엔터 이사회 결의로 처음 공개)</t>
        </is>
      </c>
      <c r="AF91" s="37" t="inlineStr">
        <is>
          <t>기준 분류 유지(MA②), 단계적 경영권 인수(K055와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K055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G91" s="37" t="inlineStr">
        <is>
          <t>같은 묶음 관계: K058이 Radish 인수의 대표 행이다. K055(2021-05-11 사전 응모분 52,319,121주, USD 160.6백만)는 이 구주 87,472,742주에 포함되므로 K055와 K058을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K066의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K066(Radish의 Wuxiaworld 인수). 대상회사 영업이익은 공개되지 않는다.</t>
        </is>
      </c>
      <c r="AH91" s="37" t="inlineStr">
        <is>
          <t>㈜카카오엔터테인먼트 (구 ㈜카카오페이지·㈜포도트리, 2021-03-01 ㈜카카오엠 흡수합병과 함께 사명 변경; ㈜카카오의 비상장 연결 종속회사)</t>
        </is>
      </c>
      <c r="AI91" s="37" t="inlineStr">
        <is>
          <t>"영미권 시장 진출 강화에 따른 교두보 마련" (카카오 거래소 공시 취득목적, 2021-07-05) / "영미권 시장진출 강화에 대한 교두보 마련" (카카오엔터 공정위 공시, 2021-05-11·07-05)</t>
        </is>
      </c>
      <c r="AJ91" s="37"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1" s="37" t="inlineStr">
        <is>
          <t>핵심</t>
        </is>
      </c>
      <c r="AL91" s="37"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91" s="37"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91" s="37" t="inlineStr">
        <is>
          <t>11,953,970,238,956원 (㈜카카오 연결, 2020-12-31; 카카오 거래소 공시 2021-07-05 기재값)</t>
        </is>
      </c>
      <c r="AO91" s="37"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P91" s="37" t="inlineStr">
        <is>
          <t>계산: 26.97 (구주 304,708,251,578원 ÷ 카카오엔터 자기자본 1,129,945,726,868원[2021-07-05 공정위 공시]). 참고: 신주 102,105,000,000원은 공시상 자기자본대비 9.04%</t>
        </is>
      </c>
      <c r="AQ91" s="37" t="inlineStr">
        <is>
          <t>계산: 70,891,406,685,000원 (㈜카카오, 공시 직전 거래일 2021-07-02 종가 159,500원 × 발행주식 444,460,230주[2021-06-30 반기보고서]). 같은 공개매수의 최초 발표(2021-05-11) 기준은 K055의 51,487,432,300,000원</t>
        </is>
      </c>
      <c r="AR91" s="37"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S91" s="37" t="inlineStr">
        <is>
          <t>KRX:035720</t>
        </is>
      </c>
      <c r="AT91" s="37" t="inlineStr">
        <is>
          <t>인수 주체 카카오엔터는 비상장이라 상장 지배회사 ㈜카카오(유가증권시장)를 쓴다. 대상 Radish Media는 미국 비상장. 2021-07-05 카카오 종가 157,000원(07-02 159,500원 대비 −1.6%), Tapas 일괄 인수 공시(K059)와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검토한다(K055 참고).</t>
        </is>
      </c>
      <c r="AU91" s="37" t="inlineStr">
        <is>
          <t>2021-04-05: 래디쉬 경영권 인수 논의(약 4,000억원) 첫 보도(뉴스토마토 15:28·테크42; 회사 '몇가지 절차가 남았고'). 2021-05-11: 공개매수 계획이 카카오엔터 보도자료·공정위 공시로 처음 알려짐(K055). 2021-07-05: 최종 구주 규모(87,472,742주)와 신주 USD 90백만이 카카오 거래소 공시로 처음 공개. 2021-08-23: 신주 주식수·1차 일정 정정.</t>
        </is>
      </c>
      <c r="AV91" s="37"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91" s="37"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91" s="37"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1" s="37" t="inlineStr">
        <is>
          <t>수집·검토 기록에 인수 뒤 손상이 적혀 있음</t>
        </is>
      </c>
      <c r="AZ91" s="37" t="inlineStr">
        <is>
          <t>2019: 2,226백만원; 2020: 21,839백만원 (Radish, US GAAP 원화환산)</t>
        </is>
      </c>
      <c r="BA91" s="37" t="inlineStr">
        <is>
          <t>2021(2021-08-03 편입 이후, Wuxiaworld 12월분 포함): 9,070,513천원; 2022(Tapas Media 합병 후 Tapas Entertainment 연결): 49,109,882천원; 2023: 71,139,270천원; 최근 2025: 59,698,545천원 (참고 2024: 68,025,580천원)</t>
        </is>
      </c>
      <c r="BB91" s="37" t="inlineStr">
        <is>
          <t>미확인 (공시 요약재무에 영업이익 없음. 당기순이익: 2019 −7,711백만원; 2020 −83,744백만원)</t>
        </is>
      </c>
      <c r="BC91" s="37" t="inlineStr">
        <is>
          <t>미확인 (영업이익 비공개). 대리지표 당기순손익: 2021(편입 이후) −12,193,252천원; 2022 −228,203,755천원; 2023 −425,234,093천원; 2024 −35,805,234천원; 2025 −14,664,486천원</t>
        </is>
      </c>
      <c r="BD91" s="37"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E91" s="37"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F91" s="36" t="inlineStr">
        <is>
          <t>완료</t>
        </is>
      </c>
      <c r="BG91" s="36" t="inlineStr">
        <is>
          <t>2026-10-26</t>
        </is>
      </c>
    </row>
    <row r="92" ht="72" customHeight="1">
      <c r="A92" s="36" t="inlineStr">
        <is>
          <t>K059</t>
        </is>
      </c>
      <c r="B92" s="36" t="inlineStr">
        <is>
          <t>Kakao</t>
        </is>
      </c>
      <c r="C92" s="36" t="inlineStr">
        <is>
          <t>2021-07-05</t>
        </is>
      </c>
      <c r="D92" s="37" t="inlineStr">
        <is>
          <t>Tapas Media, Inc.</t>
        </is>
      </c>
      <c r="E92" s="36" t="n">
        <v>18</v>
      </c>
      <c r="F92" s="36" t="inlineStr">
        <is>
          <t>True</t>
        </is>
      </c>
      <c r="G92" s="36" t="inlineStr">
        <is>
          <t>K058</t>
        </is>
      </c>
      <c r="H92" s="36" t="inlineStr">
        <is>
          <t>MA②</t>
        </is>
      </c>
      <c r="I92" s="36" t="inlineStr">
        <is>
          <t>MA②</t>
        </is>
      </c>
      <c r="J92" s="36" t="inlineStr">
        <is>
          <t>같음</t>
        </is>
      </c>
      <c r="K92" s="36" t="inlineStr">
        <is>
          <t>있음</t>
        </is>
      </c>
      <c r="L92" s="36" t="inlineStr">
        <is>
          <t>일치</t>
        </is>
      </c>
      <c r="M92" s="36" t="inlineStr">
        <is>
          <t>편입 후</t>
        </is>
      </c>
      <c r="N92" s="37" t="inlineStr">
        <is>
          <t>Story IP Platforms</t>
        </is>
      </c>
      <c r="O92" s="37" t="inlineStr">
        <is>
          <t>Story / Webtoon / Web Novel Platform</t>
        </is>
      </c>
      <c r="P92" s="36" t="inlineStr">
        <is>
          <t>Closed</t>
        </is>
      </c>
      <c r="Q92" s="38" t="n">
        <v>239.76</v>
      </c>
      <c r="R92" s="37" t="inlineStr">
        <is>
          <t>Kakao Page Corp.</t>
        </is>
      </c>
      <c r="S92" s="37" t="inlineStr">
        <is>
          <t>-</t>
        </is>
      </c>
      <c r="T92" s="37"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U92" s="37" t="inlineStr">
        <is>
          <t>MA-1 그룹이 매수자</t>
        </is>
      </c>
      <c r="V92" s="37" t="inlineStr">
        <is>
          <t>추가지분</t>
        </is>
      </c>
      <c r="W92" s="37" t="inlineStr">
        <is>
          <t>MA② 기존 지분 확대</t>
        </is>
      </c>
      <c r="X92" s="37" t="n"/>
      <c r="Y92" s="36" t="inlineStr">
        <is>
          <t>False</t>
        </is>
      </c>
      <c r="Z92" s="37" t="inlineStr">
        <is>
          <t>MA② 기존 지분 확대</t>
        </is>
      </c>
      <c r="AA92" s="37"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2" s="37"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C92" s="37"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D92" s="37" t="inlineStr">
        <is>
          <t>원자료와 일치 (공시 구주 USD 239.79; 참고: 실제 지급 294,614백만원 ÷ 2021-07-09 1,146.28원 = USD 257.0, 계산 — 옵션 포함분 때문에 약 7% 큼)</t>
        </is>
      </c>
      <c r="AE92" s="37" t="inlineStr">
        <is>
          <t>2021-05-11 (Tapas 100% 확보를 처음 발표 — 카카오엔터 보도자료. 구주 일괄 인수 규모는 2021-07-05 이사회 결의·카카오 거래소 공시로 처음 공개)</t>
        </is>
      </c>
      <c r="AF92" s="37"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K056), 예스24(1,019,462주, K060), 그 밖의 주주 6,570,519주(계산, 명단 비공개 — 원자료가 K056에 붙인 매도자 VC 4곳 SBI Investment Korea·E&amp;Investment[EN Investment]·Medici Investment·ID Ventures는 2018-03 Tapas 추가 시리즈A 투자자로 확인되므로 이들이 포함된 것으로 추정; TechCrunch 2018-03-22).</t>
        </is>
      </c>
      <c r="AG92" s="37" t="inlineStr">
        <is>
          <t>같은 묶음 관계: K059가 Tapas 인수의 대표 행이다. K056(김창원 3,720,000주, USD 82.9백만)과 K060(예스24 1,019,462주, USD 21.6백만)은 모두 이 구주 11,309,981주에 들어 있어 K056·K059·K060을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H92" s="37" t="inlineStr">
        <is>
          <t>㈜카카오엔터테인먼트 (구 ㈜카카오페이지·㈜포도트리, 2021-03-01 ㈜카카오엠 흡수합병과 함께 사명 변경; ㈜카카오의 비상장 연결 종속회사)</t>
        </is>
      </c>
      <c r="AI92" s="37"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J92" s="37"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2" s="37" t="inlineStr">
        <is>
          <t>핵심</t>
        </is>
      </c>
      <c r="AL92" s="37"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2" s="37"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2" s="37" t="inlineStr">
        <is>
          <t>11,953,970,238,956원 (㈜카카오 연결, 2020-12-31; 카카오 거래소 공시 2021-07-05 기재값)</t>
        </is>
      </c>
      <c r="AO92" s="37"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P92" s="37" t="inlineStr">
        <is>
          <t>계산: 24.08 (구주 272,036,609,804원 ÷ 카카오엔터 자기자본 1,129,945,726,868원[2021-07-05 공정위 공시])</t>
        </is>
      </c>
      <c r="AQ92" s="37" t="inlineStr">
        <is>
          <t>계산: 70,891,406,685,000원 (㈜카카오, 공시 직전 거래일 2021-07-02 종가 159,500원 × 발행주식 444,460,230주[2021-06-30 반기보고서]). 최초 발표(2021-05-11) 기준은 51,487,432,300,000원(2021-05-10 종가 116,000원 × 443,857,175주)</t>
        </is>
      </c>
      <c r="AR92" s="37"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S92" s="37" t="inlineStr">
        <is>
          <t>KRX:035720</t>
        </is>
      </c>
      <c r="AT92" s="37" t="inlineStr">
        <is>
          <t>인수 주체 카카오엔터는 비상장이라 상장 지배회사 ㈜카카오(유가증권시장)를 쓴다. 대상 Tapas Media는 미국 비상장. 상장 매도 주주 예스24(코스닥 053280)의 반응은 K060 참고. 2021-07-05 카카오 종가 157,000원(07-02 159,500원 대비 −1.6%), Radish 공시(K058)와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92" s="37"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알려짐(K056). 2021-07-05: 구주 11,309,981주·신주 USD 90백만 규모가 카카오 거래소 공시로 처음 공개. 2021-07-06: 예스24 처분 공시(K060).</t>
        </is>
      </c>
      <c r="AV92" s="37"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2" s="37"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2" s="37"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2" s="37" t="inlineStr">
        <is>
          <t>수집·검토 기록에 인수 뒤 손상이 적혀 있음</t>
        </is>
      </c>
      <c r="AZ92" s="37" t="inlineStr">
        <is>
          <t>2019: 4,249백만원; 2020: 16,234백만원 (Tapas, 카카오 거래소 공시 2021-07-05 요약재무)</t>
        </is>
      </c>
      <c r="BA92" s="37" t="inlineStr">
        <is>
          <t>2021(2021-07-09 편입 이후): 16,975,067천원; 2022(Radish에 흡수합병된 Tapas Entertainment 연결, Radish·Wuxiaworld 포함): 49,109,882천원; 2023: 71,139,270천원; 최근 2025: 59,698,545천원 (참고 2024: 68,025,580천원)</t>
        </is>
      </c>
      <c r="BB92" s="37" t="inlineStr">
        <is>
          <t>미확인 (공시 요약재무에 영업이익 없음. 당기순이익: 2019 −2,169백만원; 2020 −856백만원)</t>
        </is>
      </c>
      <c r="BC92" s="37" t="inlineStr">
        <is>
          <t>미확인 (영업이익 비공개). 대리지표 당기순손익: 2021(편입 이후) −11,328,496천원; 2022 −228,203,755천원; 2023 −425,234,093천원; 2024 −35,805,234천원; 2025 −14,664,486천원</t>
        </is>
      </c>
      <c r="BD92" s="37"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E92" s="37"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F92" s="36" t="inlineStr">
        <is>
          <t>완료</t>
        </is>
      </c>
      <c r="BG92" s="36" t="inlineStr">
        <is>
          <t>2026-10-26</t>
        </is>
      </c>
    </row>
    <row r="93" ht="72" customHeight="1">
      <c r="A93" s="36" t="inlineStr">
        <is>
          <t>K060</t>
        </is>
      </c>
      <c r="B93" s="36" t="inlineStr">
        <is>
          <t>Kakao</t>
        </is>
      </c>
      <c r="C93" s="36" t="inlineStr">
        <is>
          <t>2021-07-06</t>
        </is>
      </c>
      <c r="D93" s="37" t="inlineStr">
        <is>
          <t>Tapas Media, Inc.</t>
        </is>
      </c>
      <c r="E93" s="36" t="n">
        <v>67</v>
      </c>
      <c r="F93" s="36" t="inlineStr">
        <is>
          <t>False</t>
        </is>
      </c>
      <c r="G93" s="36" t="n"/>
      <c r="H93" s="36" t="inlineStr">
        <is>
          <t>MA⑦</t>
        </is>
      </c>
      <c r="I93" s="36" t="inlineStr">
        <is>
          <t>MA②</t>
        </is>
      </c>
      <c r="J93" s="36" t="inlineStr">
        <is>
          <t>변경</t>
        </is>
      </c>
      <c r="K93" s="36" t="inlineStr">
        <is>
          <t>있음</t>
        </is>
      </c>
      <c r="L93" s="36" t="inlineStr">
        <is>
          <t>일치</t>
        </is>
      </c>
      <c r="M93" s="36" t="inlineStr">
        <is>
          <t>편입 후</t>
        </is>
      </c>
      <c r="N93" s="37" t="inlineStr">
        <is>
          <t>Story IP Platforms</t>
        </is>
      </c>
      <c r="O93" s="37" t="inlineStr">
        <is>
          <t>Story / Webtoon / Web Novel Platform</t>
        </is>
      </c>
      <c r="P93" s="36" t="inlineStr">
        <is>
          <t>Closed</t>
        </is>
      </c>
      <c r="Q93" s="38" t="n">
        <v>21.82</v>
      </c>
      <c r="R93" s="37" t="inlineStr">
        <is>
          <t>-</t>
        </is>
      </c>
      <c r="S93" s="37" t="inlineStr">
        <is>
          <t>-</t>
        </is>
      </c>
      <c r="T93" s="37"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U93" s="37" t="inlineStr">
        <is>
          <t>MA-5 매수자 미기재</t>
        </is>
      </c>
      <c r="V93" s="37" t="n"/>
      <c r="W93" s="37" t="inlineStr">
        <is>
          <t>MA⑦ 매수자 미기재</t>
        </is>
      </c>
      <c r="X93" s="37" t="n"/>
      <c r="Y93" s="36" t="inlineStr">
        <is>
          <t>False</t>
        </is>
      </c>
      <c r="Z93" s="37" t="inlineStr">
        <is>
          <t>MA② 기존 지분 확대</t>
        </is>
      </c>
      <c r="AA93" s="37"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3" s="37" t="inlineStr">
        <is>
          <t>완료 (2021-07-23; 예스24 정정공시 '거래종결에 따른 매각대금 입금 및 처분일자 확정'. 처분예정일 2021-07-12 → 07-30(2021-07-13 정정) → 실제 07-23. 매수자 카카오엔터 기준 취득일은 2021-07-09)</t>
        </is>
      </c>
      <c r="AC93" s="37" t="inlineStr">
        <is>
          <t>24,793,120,465원 (예스24 보유 TAPAS MEDIA 1,019,462주 전량, 주당 USD 21.20, 송금일 기준환율 1,147.10원 적용 — 약 USD 21.61백만; 최초 공시는 2021-07-06 최초고지환율 1,130.30원으로 24,428,348,444원)</t>
        </is>
      </c>
      <c r="AD93" s="37" t="inlineStr">
        <is>
          <t>원자료와 일치 (원자료 21.82 vs 공시 기준 약 USD 21.61, 계산: 24,793,120,465원 ÷ 1,147.10원)</t>
        </is>
      </c>
      <c r="AE93" s="37" t="inlineStr">
        <is>
          <t>2021-07-06 (예스24 이사회 결의·처분 공시. 이 거래를 포함한 Tapas 100% 인수는 2021-05-11 발표, 구주 일괄 인수는 2021-07-05 카카오 공시)</t>
        </is>
      </c>
      <c r="AF93" s="37" t="inlineStr">
        <is>
          <t>분류 수정: MA⑦ 매수자 미기재 → MA② 기존 지분 확대(단계적 경영권 인수, K059의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G93" s="37" t="inlineStr">
        <is>
          <t>같은 묶음 관계: K060은 K059 구주 11,309,981주 중 예스24 몫 1,019,462주다(이중 집계, USD 21.6백만). Tapas 인수 금액은 K059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K059와 같다.</t>
        </is>
      </c>
      <c r="AH93" s="37" t="inlineStr">
        <is>
          <t>㈜카카오엔터테인먼트 (구 ㈜카카오페이지·㈜포도트리, 2021-03-01 ㈜카카오엠 흡수합병과 함께 사명 변경; ㈜카카오의 비상장 연결 종속회사)</t>
        </is>
      </c>
      <c r="AI93" s="37" t="inlineStr">
        <is>
          <t>"타법인의 발행회사 인수에 따른 구주 매각." (예스24 공시 처분목적 — 매도자 측) / "영미권 시장 진출 강화에 따른 교두보 마련" (카카오 거래소 공시 취득목적 — 매수자 측, 2021-07-05)</t>
        </is>
      </c>
      <c r="AJ93" s="37"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3" s="37" t="inlineStr">
        <is>
          <t>핵심</t>
        </is>
      </c>
      <c r="AL93" s="37"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3" s="37"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3" s="37" t="inlineStr">
        <is>
          <t>11,953,970,238,956원 (㈜카카오 연결, 2020-12-31; 카카오 거래소 공시 2021-07-05 기재값)</t>
        </is>
      </c>
      <c r="AO93" s="37" t="inlineStr">
        <is>
          <t>계산: 4.66 (24,793,120,465원 ÷ 카카오엔터 별도 총자산 532,404,680,012원[2020-12-31]). 참고 계산: 카카오 연결 총자산 대비 0.21%. (예스24 공시의 14.5%→14.7%는 매도자 예스24의 자기자본대비)</t>
        </is>
      </c>
      <c r="AP93" s="37" t="inlineStr">
        <is>
          <t>계산: 2.19 (24,793,120,465원 ÷ 카카오엔터 자기자본 1,129,945,726,868원[2021-07-05 공정위 공시])</t>
        </is>
      </c>
      <c r="AQ93" s="37" t="inlineStr">
        <is>
          <t>계산: 69,780,256,110,000원 (㈜카카오, 예스24 공시 직전 거래일 2021-07-05 종가 157,000원 × 발행주식 444,460,230주[2021-06-30 반기보고서])</t>
        </is>
      </c>
      <c r="AR93" s="37"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S93" s="37" t="inlineStr">
        <is>
          <t>KRX:035720</t>
        </is>
      </c>
      <c r="AT93" s="37"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U93" s="37"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V93" s="37"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3" s="37"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3" s="37"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3" s="37" t="inlineStr">
        <is>
          <t>수집·검토 기록에 인수 뒤 손상이 적혀 있음</t>
        </is>
      </c>
      <c r="AZ93" s="37" t="inlineStr">
        <is>
          <t>2019: 4,249백만원; 2020: 16,234백만원 (Tapas, 카카오 거래소 공시 2021-07-05 요약재무)</t>
        </is>
      </c>
      <c r="BA93" s="37" t="inlineStr">
        <is>
          <t>2021(2021-07-09 편입 이후): 16,975,067천원; 2022(Radish에 흡수합병된 Tapas Entertainment 연결, Radish·Wuxiaworld 포함): 49,109,882천원; 2023: 71,139,270천원; 최근 2025: 59,698,545천원 (참고 2024: 68,025,580천원)</t>
        </is>
      </c>
      <c r="BB93" s="37" t="inlineStr">
        <is>
          <t>미확인 (공시 요약재무에 영업이익 없음. 당기순이익: 2019 −2,169백만원; 2020 −856백만원)</t>
        </is>
      </c>
      <c r="BC93" s="37" t="inlineStr">
        <is>
          <t>미확인 (영업이익 비공개). 대리지표 당기순손익: 2021(편입 이후) −11,328,496천원; 2022 −228,203,755천원; 2023 −425,234,093천원; 2024 −35,805,234천원; 2025 −14,664,486천원</t>
        </is>
      </c>
      <c r="BD93" s="37"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E93" s="37"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F93" s="36" t="inlineStr">
        <is>
          <t>완료</t>
        </is>
      </c>
      <c r="BG93" s="36" t="inlineStr">
        <is>
          <t>2026-10-26</t>
        </is>
      </c>
    </row>
    <row r="94" ht="72" customHeight="1">
      <c r="A94" s="36" t="inlineStr">
        <is>
          <t>K061</t>
        </is>
      </c>
      <c r="B94" s="36" t="inlineStr">
        <is>
          <t>Kakao</t>
        </is>
      </c>
      <c r="C94" s="36" t="inlineStr">
        <is>
          <t>2021-08-31</t>
        </is>
      </c>
      <c r="D94" s="37" t="inlineStr">
        <is>
          <t>GSPark24.Co.,Ltd</t>
        </is>
      </c>
      <c r="E94" s="36" t="n">
        <v>185</v>
      </c>
      <c r="F94" s="36" t="inlineStr">
        <is>
          <t>False</t>
        </is>
      </c>
      <c r="G94" s="36" t="n"/>
      <c r="H94" s="36" t="inlineStr">
        <is>
          <t>MA⑥</t>
        </is>
      </c>
      <c r="I94" s="36" t="inlineStr">
        <is>
          <t>MA⑥</t>
        </is>
      </c>
      <c r="J94" s="36" t="inlineStr">
        <is>
          <t>같음</t>
        </is>
      </c>
      <c r="K94" s="36" t="inlineStr">
        <is>
          <t>해당 없음</t>
        </is>
      </c>
      <c r="L94" s="36" t="inlineStr">
        <is>
          <t>기타</t>
        </is>
      </c>
      <c r="M94" s="36" t="inlineStr">
        <is>
          <t>편입 전</t>
        </is>
      </c>
      <c r="N94" s="37" t="inlineStr">
        <is>
          <t>Logistics &amp; Space Infrastructure</t>
        </is>
      </c>
      <c r="O94" s="37" t="inlineStr">
        <is>
          <t>Real Estate / Space / Facility</t>
        </is>
      </c>
      <c r="P94" s="36" t="inlineStr">
        <is>
          <t>Effective</t>
        </is>
      </c>
      <c r="Q94" s="38" t="n">
        <v>0.022</v>
      </c>
      <c r="R94" s="37" t="inlineStr">
        <is>
          <t>GS Retail Co., Ltd. (KOSE:A007070)</t>
        </is>
      </c>
      <c r="S94" s="37" t="inlineStr">
        <is>
          <t>PARK24 Co., Ltd. (TSE:4666)</t>
        </is>
      </c>
      <c r="T94" s="37" t="inlineStr">
        <is>
          <t>GS Retail Co., Ltd. (KOSE:A007070) entered into an agreement to acquire 50% stake in GSPark24.Co.,Ltd from PARK24 Co., Ltd. (TSE:4666) for KRW 25 million on August 31, 2021. The transaction is expected to close on September 15, 2021.</t>
        </is>
      </c>
      <c r="U94" s="37" t="inlineStr">
        <is>
          <t>MA-4 외부자 간 거래</t>
        </is>
      </c>
      <c r="V94" s="37" t="n"/>
      <c r="W94" s="37" t="inlineStr">
        <is>
          <t>MA⑥ 외부자 간 거래</t>
        </is>
      </c>
      <c r="X94" s="37" t="n"/>
      <c r="Y94" s="36" t="inlineStr">
        <is>
          <t>False</t>
        </is>
      </c>
      <c r="Z94" s="37" t="inlineStr">
        <is>
          <t>MA⑥ 외부자 간 거래</t>
        </is>
      </c>
      <c r="AA94" s="37"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AB94" s="37" t="inlineStr">
        <is>
          <t>완료 (2021-09-15 주권교부, DART 20210917000017)</t>
        </is>
      </c>
      <c r="AC94" s="37" t="inlineStr">
        <is>
          <t>25,000,000,000원 (보통주 2,300,000주 × 10,870원, 지분 50.0%; PARK24 공시는 25,000百万ウォン(約2,350百万円))</t>
        </is>
      </c>
      <c r="AD94" s="37" t="inlineStr">
        <is>
          <t>USD 21.58 million (25,000백만원 ÷ 1,158.41원/USD, 2021-08-31 Yahoo Finance KRW=X 종가). 원자료 value 0.022는 약 1/1000로 틀림</t>
        </is>
      </c>
      <c r="AE94" s="37" t="inlineStr">
        <is>
          <t>2021-08-31</t>
        </is>
      </c>
      <c r="AF94" s="37"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G94" s="37" t="inlineStr">
        <is>
          <t>같은 묶음 계보: K003(2013-06 GS칼텍스→GS에너지 50% 이전, 원자료 기록)→2018-12-20 GS에너지→GS리테일 50% 이전(165억원, 원자료 행 없음)→K061(2021-09 PARK24 보유 50%를 GS리테일이 매입해 100%)→K065(2021-12-08 발표, 2022-06-08 카카오모빌리티 100% 인수, 원자료 650억원). K065 원자료는 매도자에 PARK24를 함께 적었으나 K061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K065 650억원은 원자료 값이며 이 유닛에서는 확인하지 않음.</t>
        </is>
      </c>
      <c r="AH94" s="37" t="inlineStr">
        <is>
          <t>㈜GS리테일(GS그룹 상장 계열사, ㈜GS 자회사; 카카오 계열 아님)</t>
        </is>
      </c>
      <c r="AI94" s="37"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J94" s="37" t="inlineStr">
        <is>
          <t>편의점·슈퍼마켓·호텔 등 체인 사업(PARK24 공시의 GS Retail 사업내용: 'コンビニエンスストア・スーパーマーケット・ホテル等のチェーン展開'), 2021-07-01 GS홈쇼핑 흡수합병으로 홈쇼핑 추가</t>
        </is>
      </c>
      <c r="AK94" s="37" t="inlineStr">
        <is>
          <t>비핵심</t>
        </is>
      </c>
      <c r="AL94" s="37" t="inlineStr">
        <is>
          <t>주차장 운영(육상 운송지원 서비스업)은 GS리테일의 유통 본업과 다른 영역이며, GS리테일은 2018년부터 50% 공동기업으로만 보유했다. 언론은 물류배송 거점 등 모빌리티 플랫폼 육성 의도로 해석했으나 회사는 목적을 밝히지 않았다(전자신문 2021-10-04). 카카오 그룹 기준으로는 이 거래 당시 무관하며, 이후 카카오모빌리티(카카오T 주차) 인수로 그룹 모빌리티 사업의 인접 영역이 된다.</t>
        </is>
      </c>
      <c r="AM94" s="37" t="inlineStr">
        <is>
          <t>7,288,371백만원 (GS리테일 연결, 2021-06-30 반기말; 2021-07-01 GS홈쇼핑 합병 전 수치. 2020-12-31 연결 7,177,767백만원)</t>
        </is>
      </c>
      <c r="AN94" s="37" t="inlineStr">
        <is>
          <t>acq_total_assets와 같음 (매수자 GS리테일 자체가 상장사이며 카카오 계열이 아님. 상위 지주사는 ㈜GS)</t>
        </is>
      </c>
      <c r="AO94" s="37" t="inlineStr">
        <is>
          <t>계산: 0.34 (25,000백만원 ÷ 2021-06-30 연결 총자산 7,288,371백만원)</t>
        </is>
      </c>
      <c r="AP94" s="37" t="inlineStr">
        <is>
          <t>계산: 0.94 (25,000백만원 ÷ 2021-06-30 연결 자본총계 2,665,960백만원)</t>
        </is>
      </c>
      <c r="AQ94" s="37" t="inlineStr">
        <is>
          <t>계산: 3,623,240,101,200원 (약 3.62조원) = 2021-08-30 종가 34,600원 × 발행주식총수 104,717,922주</t>
        </is>
      </c>
      <c r="AR94" s="37"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S94" s="37" t="inlineStr">
        <is>
          <t>KRX:007070</t>
        </is>
      </c>
      <c r="AT94" s="37" t="inlineStr">
        <is>
          <t>인수 주체 GS리테일이 유가증권시장 상장사. 대상회사 지에스파크이십사㈜는 비상장. 매도자 PARK24(TSE:4666)도 같은 날 공시해 매도자 측 반응 분석 가능. 카카오 계열 종목과는 무관한 거래.</t>
        </is>
      </c>
      <c r="AU94" s="37"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V94" s="37" t="inlineStr">
        <is>
          <t>2006-03: GS PARK24 설립(PARK24·GS 합작, 'GSタイムズ' 브랜드 24시간 무인 시간제 주차장); 2013-06: GS칼텍스 보유 50%를 GS에너지로 이전(원자료 K003,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W94" s="37"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K065,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X94" s="37"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K065에서 확인)</t>
        </is>
      </c>
      <c r="AY94" s="37" t="inlineStr">
        <is>
          <t>매수자가 그룹 계보 밖(MA⑥)이라 그룹의 손상을 따지지 않음</t>
        </is>
      </c>
      <c r="AZ94" s="37" t="inlineStr">
        <is>
          <t>2019: 44,956백만원; 2020: 56,566백만원 (참고 2018: 27,539백만원)</t>
        </is>
      </c>
      <c r="BA94" s="37" t="inlineStr">
        <is>
          <t>2021: 59,720백만원(인수 연도, 2021-09-15 이후 GS리테일 연결분 15,232백만원); 2022: 71,615백만원; 2023: 79,788백만원; 2024: 92,561백만원; 2025: 121,491백만원(영업수익, 2025-07-31 흡수합병 효과 포함)</t>
        </is>
      </c>
      <c r="BB94" s="37" t="inlineStr">
        <is>
          <t>2019: 995백만원; 2020: -4,478백만원 (참고 2018: 383백만원)</t>
        </is>
      </c>
      <c r="BC94" s="37" t="inlineStr">
        <is>
          <t>2021: -1,440백만원; 2022: 1,073백만원; 2023: 4,598백만원; 2024: 4,685백만원; 2025: 5,526백만원(2025-07-31 흡수합병 효과 포함)</t>
        </is>
      </c>
      <c r="BD94" s="37"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E94" s="37" t="inlineStr">
        <is>
          <t>미확인 (GS리테일 IR 실적발표 자료·어닝콜 미열람. 회사가 인수 목적을 공개하지 않았다는 보도만 확인: 전자신문 2021-10-04)</t>
        </is>
      </c>
      <c r="BF94" s="36" t="inlineStr">
        <is>
          <t>부분</t>
        </is>
      </c>
      <c r="BG94" s="36" t="inlineStr">
        <is>
          <t>2026-10-26</t>
        </is>
      </c>
    </row>
    <row r="95" ht="72" customHeight="1">
      <c r="A95" s="36" t="inlineStr">
        <is>
          <t>K062</t>
        </is>
      </c>
      <c r="B95" s="36" t="inlineStr">
        <is>
          <t>Kakao</t>
        </is>
      </c>
      <c r="C95" s="36" t="inlineStr">
        <is>
          <t>2021-10-21</t>
        </is>
      </c>
      <c r="D95" s="37" t="inlineStr">
        <is>
          <t>Plus TV</t>
        </is>
      </c>
      <c r="E95" s="36" t="n">
        <v>122</v>
      </c>
      <c r="F95" s="36" t="inlineStr">
        <is>
          <t>False</t>
        </is>
      </c>
      <c r="G95" s="36" t="n"/>
      <c r="H95" s="36" t="inlineStr">
        <is>
          <t>MA①</t>
        </is>
      </c>
      <c r="I95" s="36" t="inlineStr">
        <is>
          <t>MA①</t>
        </is>
      </c>
      <c r="J95" s="36" t="inlineStr">
        <is>
          <t>같음</t>
        </is>
      </c>
      <c r="K95" s="36" t="inlineStr">
        <is>
          <t>없음 (확인)</t>
        </is>
      </c>
      <c r="L95" s="36" t="inlineStr">
        <is>
          <t>기타</t>
        </is>
      </c>
      <c r="M95" s="36" t="inlineStr">
        <is>
          <t>편입 후</t>
        </is>
      </c>
      <c r="N95" s="37" t="inlineStr">
        <is>
          <t>Commerce &amp; Marketing</t>
        </is>
      </c>
      <c r="O95" s="37" t="inlineStr">
        <is>
          <t>Brand / Advertising / 
Marketing / IP Merchandising</t>
        </is>
      </c>
      <c r="P95" s="36" t="inlineStr">
        <is>
          <t>Closed</t>
        </is>
      </c>
      <c r="Q95" s="38" t="n">
        <v>5.1</v>
      </c>
      <c r="R95" s="37" t="inlineStr">
        <is>
          <t>Kakao Mobility Co., Ltd.</t>
        </is>
      </c>
      <c r="S95" s="37" t="inlineStr">
        <is>
          <t>-</t>
        </is>
      </c>
      <c r="T95" s="37" t="inlineStr">
        <is>
          <t>Kakao Mobility Co., Ltd. acquired Plus TV for KRW 6 billion on October 20, 2021. As of the end of last year, Plus TV generated revenues of around KRW 1.5 billion and operating loss of KRW 3 billion.</t>
        </is>
      </c>
      <c r="U95" s="37" t="inlineStr">
        <is>
          <t>MA-1 그룹이 매수자</t>
        </is>
      </c>
      <c r="V95" s="37" t="inlineStr">
        <is>
          <t>지분율 미기재(대개 100%·사업양수)</t>
        </is>
      </c>
      <c r="W95" s="37" t="inlineStr">
        <is>
          <t>MA① 경영권 인수</t>
        </is>
      </c>
      <c r="X95" s="37" t="n"/>
      <c r="Y95" s="36" t="inlineStr">
        <is>
          <t>False</t>
        </is>
      </c>
      <c r="Z95" s="37" t="inlineStr">
        <is>
          <t>MA① 경영권 인수</t>
        </is>
      </c>
      <c r="AA95" s="37" t="inlineStr">
        <is>
          <t>편입 후 (매수자 ㈜카카오모빌리티는 ㈜카카오의 연결 종속회사. 카카오 2021 3분기보고서·2021 사업보고서 연결대상 목록)</t>
        </is>
      </c>
      <c r="AB95" s="37" t="inlineStr">
        <is>
          <t>완료 (지분 100% 취득으로 2021-07-01~2021-09-30 사이 지배력 획득, 정확한 취득일 미확인. 이후 2021-12-31 카카오모빌리티에 흡수합병되어 소멸)</t>
        </is>
      </c>
      <c r="AC95" s="37" t="inlineStr">
        <is>
          <t>7,999,991,000원 (이전대가 7,999,991천원 전액 현금, 카카오모빌리티 2021 연결감사보고서·㈜카카오 2021 3분기보고서 사업결합 주석)</t>
        </is>
      </c>
      <c r="AD95" s="37" t="inlineStr">
        <is>
          <t>6.81 (7,999,991,000원 ÷ 1,174.59원/USD, Yahoo KRW=X 2021-10-20 기준. 원자료 5.1은 comment의 'KRW 6 billion'을 환산한 값으로 보임)</t>
        </is>
      </c>
      <c r="AE95" s="37" t="inlineStr">
        <is>
          <t>미확인 (공식 발표·보도 미발견. 공시상 최초 확인은 2021-11-15 ㈜카카오 2021 3분기보고서, 합병결정 공시는 2021-11-17. 원자료 날짜 2021-10-21)</t>
        </is>
      </c>
      <c r="AF95" s="37"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G95" s="37" t="inlineStr">
        <is>
          <t>같은 묶음 밖이지만 같은 해 같은 매수자의 ㈜스트리스(HD맵) 인수와 구조가 같다: 둘 다 이전대가 약 80억원, 2021-11-10 이사회·2021-11-17 공시로 같은 날 무증자 소규모합병 결정, 합병기일 2021-12-31. 같은 묶음 K052(딜카)와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H95" s="37" t="inlineStr">
        <is>
          <t>㈜카카오모빌리티(㈜카카오의 연결 종속회사, 비상장)</t>
        </is>
      </c>
      <c r="AI95" s="37" t="inlineStr">
        <is>
          <t>미확인 (인수 목적 원문 미발견) / 참고: 흡수합병 목적 "경영효율성 증대 및 기업가치 향상" (DART 회사합병결정 공시, 2021-11-17)</t>
        </is>
      </c>
      <c r="AJ95" s="37"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K95" s="37" t="inlineStr">
        <is>
          <t>인접</t>
        </is>
      </c>
      <c r="AL95" s="37" t="inlineStr">
        <is>
          <t>대상은 디지털 사이니지 광고·콘텐츠 관리 소프트웨어 회사(합병 공시상 '시스템, 응용 소프트웨어 개발 및 공급업'; Capital IQ 분류 Brand/Advertising)다. 카카오모빌리티의 주력인 이동 중개는 아니지만 같은 카카오 T 이용자·택시 접점의 광고 수익화에 붙는 영역으로 보아 인접. 플러스티브이 기술이 RSE 광고 등에 쓰였는지는 출처로 확인하지 못함. 그룹 정점 ㈜카카오 기준으로는 광고가 주력(톡비즈) 사업이라 인접~핵심.</t>
        </is>
      </c>
      <c r="AM95" s="37" t="inlineStr">
        <is>
          <t>322,640,739,499원 (카카오모빌리티 연결, 2020-12-31, 2020 연결감사보고서. 비상장사라 2021-06-30 재무 미공시. 참고: 2021년 유상증자 후 2021-12-31 연결 자산총계 1,087,969,974,175원)</t>
        </is>
      </c>
      <c r="AN95" s="37" t="inlineStr">
        <is>
          <t>11,953,970,238,956원 (㈜카카오 연결, 2020-12-31, 2020 사업보고서 요약재무정보)</t>
        </is>
      </c>
      <c r="AO95" s="37" t="inlineStr">
        <is>
          <t>계산: 2.48 (7,999,991,000원 ÷ 카카오모빌리티 2020-12-31 연결 자산총계 322,640,739,499원). 참고: 2021-12-31 연결 자산총계 대비 0.74, ㈜카카오 2020말 연결 자산총계 대비 0.067</t>
        </is>
      </c>
      <c r="AP95" s="37" t="inlineStr">
        <is>
          <t>계산: 4.41 (7,999,991,000원 ÷ 카카오모빌리티 2020-12-31 연결 자본총계 181,218,335,028원). 참고: 2021-12-31 연결 자본총계 833,431,857,211원 대비 0.96</t>
        </is>
      </c>
      <c r="AQ95" s="37" t="inlineStr">
        <is>
          <t>계산: 56,783,568,300,000원 (약 56.8조원) = ㈜카카오 2021-10-19 종가 127,500원(분할 후, Yahoo) × 2021-09-30 발행주식총수 445,361,320주(3분기보고서). 발표일 미확인이라 원자료 날짜(2021-10-20/21) 직전 거래일 기준</t>
        </is>
      </c>
      <c r="AR95" s="37"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S95" s="37" t="inlineStr">
        <is>
          <t>KRX:035720</t>
        </is>
      </c>
      <c r="AT95" s="37" t="inlineStr">
        <is>
          <t>인수 주체 카카오모빌리티가 비상장이므로 상장 지배회사 ㈜카카오. 대상 플러스티브이는 비상장. 공식 발표일이 없어 이벤트일 선정이 어렵다(원자료 2021-10-20/21, 공시상 최초 2021-11-15).</t>
        </is>
      </c>
      <c r="AU95" s="37" t="inlineStr">
        <is>
          <t>미확인 (인수 보도 미발견). 공시상 최초: 2021-11-15 ㈜카카오 2021 3분기보고서(연결대상 신규 편입), 2021-11-17 카카오모빌리티 회사합병결정 공시. Preqin 프로필(유료 DB)은 'October 2021' 취득으로 기재(검색 요약)</t>
        </is>
      </c>
      <c r="AV95" s="37"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W95" s="37"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X95" s="37"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Y95" s="37" t="inlineStr">
        <is>
          <t>O2O플랫폼서비스 현금창출단위 2021~2025 손상 없음</t>
        </is>
      </c>
      <c r="AZ95" s="37" t="inlineStr">
        <is>
          <t>2019: 미확인; 2020: 1,534백만원 (별도, 합병결정 공시 '최근 사업연도 재무내용')</t>
        </is>
      </c>
      <c r="BA95" s="37"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BB95" s="37" t="inlineStr">
        <is>
          <t>2019: 미확인; 2020: 미확인 (공시에는 당기순이익 50백만원만 기재)</t>
        </is>
      </c>
      <c r="BC95" s="37" t="inlineStr">
        <is>
          <t>2021(취득 후~합병 전): 영업손익 미공시, 당기순손실 217,774천원; 2022 이후: 법인 소멸로 미확인</t>
        </is>
      </c>
      <c r="BD95" s="37"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E95" s="37" t="inlineStr">
        <is>
          <t>미확인 (플러스티브이 언급 IR 자료·어닝콜 보도를 찾지 못함)</t>
        </is>
      </c>
      <c r="BF95" s="36" t="inlineStr">
        <is>
          <t>부분</t>
        </is>
      </c>
      <c r="BG95" s="36" t="inlineStr">
        <is>
          <t>2026-10-26</t>
        </is>
      </c>
    </row>
    <row r="96" ht="72" customHeight="1">
      <c r="A96" s="36" t="inlineStr">
        <is>
          <t>K063</t>
        </is>
      </c>
      <c r="B96" s="36" t="inlineStr">
        <is>
          <t>Kakao</t>
        </is>
      </c>
      <c r="C96" s="36" t="inlineStr">
        <is>
          <t>2021-11-01</t>
        </is>
      </c>
      <c r="D96" s="37" t="inlineStr">
        <is>
          <t>Lionheart Studio Co.,Ltd.</t>
        </is>
      </c>
      <c r="E96" s="36" t="n">
        <v>5</v>
      </c>
      <c r="F96" s="36" t="inlineStr">
        <is>
          <t>True</t>
        </is>
      </c>
      <c r="G96" s="36" t="n"/>
      <c r="H96" s="36" t="inlineStr">
        <is>
          <t>MA③</t>
        </is>
      </c>
      <c r="I96" s="36" t="inlineStr">
        <is>
          <t>MA②</t>
        </is>
      </c>
      <c r="J96" s="36" t="inlineStr">
        <is>
          <t>변경</t>
        </is>
      </c>
      <c r="K96" s="36" t="inlineStr">
        <is>
          <t>있음</t>
        </is>
      </c>
      <c r="L96" s="36" t="inlineStr">
        <is>
          <t>일치</t>
        </is>
      </c>
      <c r="M96" s="36" t="inlineStr">
        <is>
          <t>편입 후</t>
        </is>
      </c>
      <c r="N96" s="37" t="inlineStr">
        <is>
          <t>Gaming &amp; Sport</t>
        </is>
      </c>
      <c r="O96" s="37" t="inlineStr">
        <is>
          <t>Game Development / Operating</t>
        </is>
      </c>
      <c r="P96" s="36" t="inlineStr">
        <is>
          <t>Announced</t>
        </is>
      </c>
      <c r="Q96" s="38" t="n">
        <v>1021.9</v>
      </c>
      <c r="R96" s="37" t="inlineStr">
        <is>
          <t>Kakao Games Europe B.V.</t>
        </is>
      </c>
      <c r="S96" s="37" t="inlineStr">
        <is>
          <t>-</t>
        </is>
      </c>
      <c r="T96" s="37"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U96" s="37" t="inlineStr">
        <is>
          <t>MA-1 그룹이 매수자</t>
        </is>
      </c>
      <c r="V96" s="37" t="inlineStr">
        <is>
          <t>소수지분(&lt;50%)</t>
        </is>
      </c>
      <c r="W96" s="37" t="inlineStr">
        <is>
          <t>MA③ 소수지분 매입</t>
        </is>
      </c>
      <c r="X96" s="37" t="n"/>
      <c r="Y96" s="36" t="inlineStr">
        <is>
          <t>False</t>
        </is>
      </c>
      <c r="Z96" s="37" t="inlineStr">
        <is>
          <t>MA② 기존 지분 확대</t>
        </is>
      </c>
      <c r="AA96" s="37"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AB96" s="37" t="inlineStr">
        <is>
          <t>완료 (2022-06-30 총 취득금액 확정·잔금 754,073백만원 지급·225,260주 이전. 회계상 지배력은 2021-11 계약·선급금 지급(2021-11-23)과 함께 획득해 2021년 연결 편입)</t>
        </is>
      </c>
      <c r="AC96" s="37" t="inlineStr">
        <is>
          <t>1,204,073,042,340원 (225,260주(30.37%), 주당 약 5,345,259원 계산; 선급금 450,000,000,000원 2021-11-23 + 잔금 754,073,042,340원 2022-06-30). 100% 환산 약 3조 9,640억원(계산). 같은 날 K070(118,712,857,131원)과 합하면 그룹 지출 1,322,785,899,471원</t>
        </is>
      </c>
      <c r="AD96" s="37" t="inlineStr">
        <is>
          <t>원자료와 일치 (1,025.28 = 1,204,073,042,340원 ÷ 1,174.38원/달러, Yahoo Finance KRW=X 2021-11-01 종가; 원자료 1,021.9). 선급금만이면 383.18</t>
        </is>
      </c>
      <c r="AE96" s="37" t="inlineStr">
        <is>
          <t>2021-11-01 (KGE 이사회 결의 2021-10-29, 카카오게임즈 이사회·공시 2021-11-01)</t>
        </is>
      </c>
      <c r="AF96" s="37"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51.95%(K070 포함 54.95%)가 되면서 경영권을 처음 얻었다(카카오게임즈 2021 사업보고서: 51.95% 사업결합, 영업권 1,258,640,762천원). 관계기업에서 지배로 넘어간 K055·N075와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G96" s="37" t="inlineStr">
        <is>
          <t>K070과의 관계: K070은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H96" s="37" t="inlineStr">
        <is>
          <t>Kakao Games Europe B.V. (㈜카카오게임즈 100% 네덜란드 자회사, 비상장) — 재원은 카카오게임즈 출자와 카카오게임즈 보증 은행차입</t>
        </is>
      </c>
      <c r="AI96" s="37"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J96" s="37"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K96" s="37" t="inlineStr">
        <is>
          <t>핵심</t>
        </is>
      </c>
      <c r="AL96" s="37" t="inlineStr">
        <is>
          <t>라이온하트는 카카오게임즈가 2020-05부터 퍼블리싱한 '오딘'의 개발사로, 게임 퍼블리싱 주력과 같은 게임 영역(퍼블리셔의 개발사 수직 통합). 그룹 정점 ㈜카카오 기준으로는 콘텐츠 부문(2020 매출 1,932,744백만원, 46.5%) 안의 게임 사업 확장이라 인접 영역</t>
        </is>
      </c>
      <c r="AM96" s="37" t="inlineStr">
        <is>
          <t>68,596,339,693원 (KGE, 2020-12-31 — 공시 20211101900144). 지배회사 카카오게임즈 연결 총자산 1,309,911,592,717원(2020-12-31, 공시 기준), 2021-12-31 4,305,011,873,994원</t>
        </is>
      </c>
      <c r="AN96" s="37" t="inlineStr">
        <is>
          <t>11,953,970,238,956원 (㈜카카오 연결, 2020-12-31 — 카카오 2020 사업보고서 20210318001373)</t>
        </is>
      </c>
      <c r="AO96" s="37" t="inlineStr">
        <is>
          <t>91.92 (정정 공시 20220630900923: 총 취득금액 ÷ 카카오게임즈 2020말 연결자산총액; 최초 공시는 선급금 기준 34.35, 2021말 연결자산 기준 27.97). 참고 계산: KGE 자산 대비 1,755.30, 카카오 연결 총자산 대비 10.07</t>
        </is>
      </c>
      <c r="AP96" s="37"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Q96" s="37" t="inlineStr">
        <is>
          <t>계산: 5,960,586,147,600원 (카카오게임즈 2021-10-29 종가 79,800원 × 증자 전 발행주식총수 74,694,062주 — 20211101000061; KGE 비상장이라 상장 모회사 기준)</t>
        </is>
      </c>
      <c r="AR96" s="37"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S96" s="37" t="inlineStr">
        <is>
          <t>KOSDAQ:293490</t>
        </is>
      </c>
      <c r="AT96" s="37"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U96" s="37"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V96" s="37"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W96" s="37"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행사(K070);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X96" s="37"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96" s="37" t="inlineStr">
        <is>
          <t>수집·검토 기록에 인수 뒤 손상이 적혀 있음</t>
        </is>
      </c>
      <c r="AZ96" s="37" t="inlineStr">
        <is>
          <t>2019: 없음(매출 0 — 과거회계기준 공시값, 순손실 −3,270백만원); 2020: 0(K-IFRS 재작성, 미감사) / 3,065백만원(과거회계기준 공시값) (참고 발표 연도 2021: 232,585백만원)</t>
        </is>
      </c>
      <c r="BA96" s="37" t="inlineStr">
        <is>
          <t>2022: 201,809백만원; 2023: 118,326백만원; 2025(최근): 85,658백만원 (참고 2024: 91,988백만원)</t>
        </is>
      </c>
      <c r="BB96" s="37" t="inlineStr">
        <is>
          <t>2019: 미확인(공시는 순이익만: −3,270백만원 과거회계기준, 위메이드 공시 −3,770백만원); 2020: −7,045백만원(K-IFRS 재작성, 미감사) (참고 2021: 215,344백만원)</t>
        </is>
      </c>
      <c r="BC96" s="37" t="inlineStr">
        <is>
          <t>2022: 165,266백만원; 2023: 71,849백만원; 2025(최근): 17,555백만원 (참고 2024: 38,058백만원)</t>
        </is>
      </c>
      <c r="BD96" s="37"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E96" s="37"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F96" s="36" t="inlineStr">
        <is>
          <t>완료</t>
        </is>
      </c>
      <c r="BG96" s="36" t="inlineStr">
        <is>
          <t>2026-10-26</t>
        </is>
      </c>
    </row>
    <row r="97" ht="72" customHeight="1">
      <c r="A97" s="36" t="inlineStr">
        <is>
          <t>K064</t>
        </is>
      </c>
      <c r="B97" s="36" t="inlineStr">
        <is>
          <t>Kakao</t>
        </is>
      </c>
      <c r="C97" s="36" t="inlineStr">
        <is>
          <t>2021-11-08</t>
        </is>
      </c>
      <c r="D97" s="37" t="inlineStr">
        <is>
          <t>Blue Tie</t>
        </is>
      </c>
      <c r="E97" s="36" t="n">
        <v>167</v>
      </c>
      <c r="F97" s="36" t="inlineStr">
        <is>
          <t>False</t>
        </is>
      </c>
      <c r="G97" s="36" t="n"/>
      <c r="H97" s="36" t="inlineStr">
        <is>
          <t>MA①</t>
        </is>
      </c>
      <c r="I97" s="36" t="inlineStr">
        <is>
          <t>MA①</t>
        </is>
      </c>
      <c r="J97" s="36" t="inlineStr">
        <is>
          <t>같음</t>
        </is>
      </c>
      <c r="K97" s="36" t="inlineStr">
        <is>
          <t>있음</t>
        </is>
      </c>
      <c r="L97" s="36" t="inlineStr">
        <is>
          <t>일치</t>
        </is>
      </c>
      <c r="M97" s="36" t="inlineStr">
        <is>
          <t>편입 후</t>
        </is>
      </c>
      <c r="N97" s="37" t="inlineStr">
        <is>
          <t>Commerce &amp; Marketing</t>
        </is>
      </c>
      <c r="O97" s="37" t="inlineStr">
        <is>
          <t>Brand / Advertising / 
Marketing / IP Merchandising</t>
        </is>
      </c>
      <c r="P97" s="36" t="inlineStr">
        <is>
          <t>Announced</t>
        </is>
      </c>
      <c r="Q97" s="38" t="n">
        <v>0.423</v>
      </c>
      <c r="R97" s="37" t="inlineStr">
        <is>
          <t>3Y Corporation Inc.</t>
        </is>
      </c>
      <c r="S97" s="37" t="inlineStr">
        <is>
          <t>-</t>
        </is>
      </c>
      <c r="T97" s="37" t="inlineStr">
        <is>
          <t>3Y Corporation Inc. agreed to acquire Blue Tie from individual entrepreneur for approximately KRW 500 million on November 2, 2021. The transaction is resolved by the board of directors of 3Y Corporation and expected to complete on November 04, 2021.</t>
        </is>
      </c>
      <c r="U97" s="37" t="inlineStr">
        <is>
          <t>MA-1 그룹이 매수자</t>
        </is>
      </c>
      <c r="V97" s="37" t="inlineStr">
        <is>
          <t>지분율 미기재(대개 100%·사업양수)</t>
        </is>
      </c>
      <c r="W97" s="37" t="inlineStr">
        <is>
          <t>MA① 경영권 인수</t>
        </is>
      </c>
      <c r="X97" s="37" t="n"/>
      <c r="Y97" s="36" t="inlineStr">
        <is>
          <t>False</t>
        </is>
      </c>
      <c r="Z97" s="37" t="inlineStr">
        <is>
          <t>MA① 경영권 인수</t>
        </is>
      </c>
      <c r="AA97" s="37"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AB97" s="37" t="inlineStr">
        <is>
          <t>추정: 완료 (2021-11-04 양수예정일=거래종결일). 영업양수결정 공시(2021-11-08)가 양수예정일 2021-11-04 이후에 제출됐고 이후 정정·철회 공시가 없으나, 완료를 명시한 별도 공시는 찾지 못함</t>
        </is>
      </c>
      <c r="AC97" s="37" t="inlineStr">
        <is>
          <t>500,000,000원 (양수가액)</t>
        </is>
      </c>
      <c r="AD97" s="37" t="inlineStr">
        <is>
          <t>원자료와 일치 (원자료 0.423 = 5억원 ÷ 약 1,182원/USD, 2021-11 환율 수준)</t>
        </is>
      </c>
      <c r="AE97" s="37" t="inlineStr">
        <is>
          <t>2021-11-02 (㈜쓰리와이코프레이션 이사회 결의일; 공개 공시는 2021-11-08 DART 공정거래법 공시 '영업양수결정' 20211108000276)</t>
        </is>
      </c>
      <c r="AF97" s="37"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G97" s="37"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H97" s="37" t="inlineStr">
        <is>
          <t>㈜쓰리와이코프레이션(카카오엔터테인먼트 100% 자회사, 비상장; ㈜카카오의 손자회사)</t>
        </is>
      </c>
      <c r="AI97" s="37" t="inlineStr">
        <is>
          <t>"사업경쟁력 제고" (영업양수결정 공시 4. 양수목적) / "양수사업 관련 경쟁력 강화를 통한 자산 및 매출 증가" (같은 공시 7. 영업양수 영향)</t>
        </is>
      </c>
      <c r="AJ97" s="37" t="inlineStr">
        <is>
          <t>방송 프로그램 제작업(대표사업 '방송 프로그램 제작'; 대규모기업집단현황공시 20220531000283). 보도상 김계란·진용진·고말숙 등 인터넷방송 크리에이터가 소속된 MCN 사업과 웹 예능 제작</t>
        </is>
      </c>
      <c r="AK97" s="37" t="inlineStr">
        <is>
          <t>핵심</t>
        </is>
      </c>
      <c r="AL97" s="37" t="inlineStr">
        <is>
          <t>쓰리와이는 유튜브 크리에이터 콘텐츠·웹 예능 제작사이고, 대상은 유튜브 채널 운영 및 그 채널이 기획·제작한 콘텐츠 사업이라 같은 영역. 그룹 정점 ㈜카카오 기준으로는 플랫폼에 공급되는 콘텐츠(미디어) 사업이라 인접</t>
        </is>
      </c>
      <c r="AM97" s="37" t="inlineStr">
        <is>
          <t>8,596백만원 (쓰리와이코프레이션 2021-12-31 별도, 거래 후 연말 값; 대규모기업집단현황공시 20220531000283 회사 재무현황). 인수 직전 값은 미확인(2021-07 계열 편입 회사라 2020년 말 공시 없음)</t>
        </is>
      </c>
      <c r="AN97" s="37" t="inlineStr">
        <is>
          <t>11,953,970,238,956원 (㈜카카오 연결, 2020-12-31 — 카카오 2020 사업보고서 20210318001373 요약재무정보)</t>
        </is>
      </c>
      <c r="AO97" s="37" t="inlineStr">
        <is>
          <t>계산: 5.82 (5억원 ÷ 쓰리와이 2021-12-31 자산총계 8,596백만원; 거래 후 연말 값이라 참고치). 지배회사 기준: 0.0042 (5억원 ÷ 카카오 연결 총자산 11조 9,540억원)</t>
        </is>
      </c>
      <c r="AP97" s="37" t="inlineStr">
        <is>
          <t>계산: 6.99 (5억원 ÷ 쓰리와이 2021-12-31 자본총계 7,157백만원; 거래 후 연말 값)</t>
        </is>
      </c>
      <c r="AQ97" s="37"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R97" s="37" t="inlineStr">
        <is>
          <t>거래금액 5억원은 영업양수결정 공시(2021-11-08). 인수 주체 총자산·자본은 2021-12-31 대규모기업집단현황공시(거래 후). 카카오 총자산은 2020-12-31 연결, 시가총액은 2021-11-05 종가 기준</t>
        </is>
      </c>
      <c r="AS97" s="37" t="inlineStr">
        <is>
          <t>KRX:035720</t>
        </is>
      </c>
      <c r="AT97" s="37"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U97" s="37" t="inlineStr">
        <is>
          <t>2021-11-08 DART 영업양수결정(대규모기업집단 공시, 20211108000276). 이보다 이른 보도는 찾지 못함; 언론 보도는 2021-11-10 인사이트(서울경제 인용)</t>
        </is>
      </c>
      <c r="AV97" s="37"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W97" s="37"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X97" s="37"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Y97" s="37" t="inlineStr">
        <is>
          <t>수집·검토 기록에 인수 뒤 손상이 적혀 있음</t>
        </is>
      </c>
      <c r="AZ97" s="37" t="inlineStr">
        <is>
          <t>미확인 (양도인이 개인사업자로 승인된 재무제표가 없어 영업양수결정 공시의 양수대상 재무내용 미기재)</t>
        </is>
      </c>
      <c r="BA97" s="37" t="inlineStr">
        <is>
          <t>양수한 회사 쓰리와이코프레이션 별도 매출: 2021: 2,805백만원; 2022: 6,021백만원; 2023: 8,997백만원; 2024: 12,793백만원(12,793,491천원, 카카오엔터 2024 연결감사보고서 종속기업 요약 재무정보)</t>
        </is>
      </c>
      <c r="BB97" s="37" t="inlineStr">
        <is>
          <t>미확인 (같은 이유)</t>
        </is>
      </c>
      <c r="BC97" s="37" t="inlineStr">
        <is>
          <t>쓰리와이 별도 영업이익: 2021: -572백만원; 2022: -907백만원; 2023: -883백만원; 2024: 미확인(당기순손실 -1,047,815천원만 확인)</t>
        </is>
      </c>
      <c r="BD97" s="37"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E97" s="37" t="inlineStr">
        <is>
          <t>미확인 (카카오 IR 실적 자료에서 쓰리와이·진용진 채널 언급을 찾지 못함; 거래 규모가 작아 IR 언급 대상이 아닐 가능성이 큼)</t>
        </is>
      </c>
      <c r="BF97" s="36" t="inlineStr">
        <is>
          <t>완료</t>
        </is>
      </c>
      <c r="BG97" s="36" t="inlineStr">
        <is>
          <t>2026-10-31</t>
        </is>
      </c>
    </row>
    <row r="98" ht="72" customHeight="1">
      <c r="A98" s="36" t="inlineStr">
        <is>
          <t>K065</t>
        </is>
      </c>
      <c r="B98" s="36" t="inlineStr">
        <is>
          <t>Kakao</t>
        </is>
      </c>
      <c r="C98" s="36" t="inlineStr">
        <is>
          <t>2021-12-08</t>
        </is>
      </c>
      <c r="D98" s="37" t="inlineStr">
        <is>
          <t>GSPark24.Co.,Ltd</t>
        </is>
      </c>
      <c r="E98" s="36" t="n">
        <v>41</v>
      </c>
      <c r="F98" s="36" t="inlineStr">
        <is>
          <t>True</t>
        </is>
      </c>
      <c r="G98" s="36" t="n"/>
      <c r="H98" s="36" t="inlineStr">
        <is>
          <t>MA①</t>
        </is>
      </c>
      <c r="I98" s="36" t="inlineStr">
        <is>
          <t>MA①</t>
        </is>
      </c>
      <c r="J98" s="36" t="inlineStr">
        <is>
          <t>같음</t>
        </is>
      </c>
      <c r="K98" s="36" t="inlineStr">
        <is>
          <t>없음 (확인)</t>
        </is>
      </c>
      <c r="L98" s="36" t="inlineStr">
        <is>
          <t>일치</t>
        </is>
      </c>
      <c r="M98" s="36" t="inlineStr">
        <is>
          <t>편입 후</t>
        </is>
      </c>
      <c r="N98" s="37" t="inlineStr">
        <is>
          <t>Logistics &amp; Space Infrastructure</t>
        </is>
      </c>
      <c r="O98" s="37" t="inlineStr">
        <is>
          <t>Real Estate / Space / Facility</t>
        </is>
      </c>
      <c r="P98" s="36" t="inlineStr">
        <is>
          <t>Closed</t>
        </is>
      </c>
      <c r="Q98" s="38" t="n">
        <v>55.42</v>
      </c>
      <c r="R98" s="37" t="inlineStr">
        <is>
          <t>Kakao Mobility Co., Ltd.</t>
        </is>
      </c>
      <c r="S98" s="37" t="inlineStr">
        <is>
          <t>PARK24 Co., Ltd. (TSE:4666); GS Retail Co., Ltd. (KOSE:A007070)</t>
        </is>
      </c>
      <c r="T98" s="37" t="inlineStr">
        <is>
          <t>Kakao Mobility Co., Ltd. acquired GSPark24.Co.,Ltd from PARK24 Co., Ltd. (TSE:4666), and GS Retail Co., Ltd. (KOSE:A007070) for KRW 65 billion on December 8, 2021.</t>
        </is>
      </c>
      <c r="U98" s="37" t="inlineStr">
        <is>
          <t>MA-1 그룹이 매수자</t>
        </is>
      </c>
      <c r="V98" s="37" t="inlineStr">
        <is>
          <t>지분율 미기재(대개 100%·사업양수)</t>
        </is>
      </c>
      <c r="W98" s="37" t="inlineStr">
        <is>
          <t>MA① 경영권 인수</t>
        </is>
      </c>
      <c r="X98" s="37" t="n"/>
      <c r="Y98" s="36" t="inlineStr">
        <is>
          <t>False</t>
        </is>
      </c>
      <c r="Z98" s="37" t="inlineStr">
        <is>
          <t>MA① 경영권 인수</t>
        </is>
      </c>
      <c r="AA98" s="37" t="inlineStr">
        <is>
          <t>편입 후 (매수자 ㈜카카오모빌리티는 거래 당시 ㈜카카오의 연결 종속회사, ㈜카카오 지분 57.6%(2022년 초)·57.3%(2022년 말): 카카오모빌리티 2022 사업보고서 최대주주 현황, 접수번호 20230331003526)</t>
        </is>
      </c>
      <c r="AB98" s="37" t="inlineStr">
        <is>
          <t>완료 (2022-06-08)</t>
        </is>
      </c>
      <c r="AC98" s="37" t="inlineStr">
        <is>
          <t>65,000,000,000원 (보통주 4,600,000주, 지분 100%, 주당 14,130원; 계약금 6,500백만원은 2021년 선지급, 잔금 58,500백만원 현금 지급)</t>
        </is>
      </c>
      <c r="AD98" s="37" t="inlineStr">
        <is>
          <t>원자료와 일치 (원자료 55.42 = 650억원 ÷ 약 1,172.9원/USD, 2021-12 환율 수준)</t>
        </is>
      </c>
      <c r="AE98" s="37" t="inlineStr">
        <is>
          <t>2021-12-08</t>
        </is>
      </c>
      <c r="AF98" s="37"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넘겼으므로(K061,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G98" s="37" t="inlineStr">
        <is>
          <t>같은 묶음: K003(2013, GS칼텍스→GS에너지 50% 이전)과 K061(2021-09-15, GS리테일이 PARK24 보유 50%를 25,000백만원에 취득)이 이 인수의 사전 소유구조 변화다. K061의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H98" s="37" t="inlineStr">
        <is>
          <t>㈜카카오모빌리티(㈜카카오의 연결 종속회사, 비상장)</t>
        </is>
      </c>
      <c r="AI98" s="37"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J98" s="37"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K98" s="37" t="inlineStr">
        <is>
          <t>인접</t>
        </is>
      </c>
      <c r="AL98" s="37" t="inlineStr">
        <is>
          <t>카카오모빌리티는 이미 카카오T 주차(주차 중개)를 하고 있었고, GS파크24는 오프라인 주차장(약 630곳) 직영 운영사다. 같은 고객군(운전자)과 같은 이동 가치사슬에 붙은 오프라인 인프라로의 수직 확장이므로 인접. 그룹 정점 ㈜카카오 기준으로도 모빌리티 플랫폼 부문의 오프라인 인프라 확장이어서 인접(카카오의 주력인 플랫폼·광고·커머스와 다른 실물 자산 운영 사업).</t>
        </is>
      </c>
      <c r="AM98" s="37" t="inlineStr">
        <is>
          <t>302,993,484,121원 (카카오모빌리티 별도, 2020-12-31; 같은 시점 연결 322,640,739,499원; 카카오모빌리티 2022 사업보고서 비교재무, 정정 전). 참고: 완료 직전 2021-12-31 연결 1,087,969,974,175원</t>
        </is>
      </c>
      <c r="AN98" s="37" t="inlineStr">
        <is>
          <t>11,953,970,238,956원 (㈜카카오 연결, 2020-12-31; 카카오 2021-11-01 종속회사 주요경영사항 공시의 자산총액)</t>
        </is>
      </c>
      <c r="AO98" s="37" t="inlineStr">
        <is>
          <t>계산: 21.45 (650억원 ÷ 카카오모빌리티 별도 총자산 302,993,484,121원, 2020-12-31). 연결 기준 20.15. ㈜카카오 연결 총자산 대비 0.54</t>
        </is>
      </c>
      <c r="AP98" s="37" t="inlineStr">
        <is>
          <t>35.60</t>
        </is>
      </c>
      <c r="AQ98" s="37" t="inlineStr">
        <is>
          <t>계산: 53,666,039,060,000원 (㈜카카오, 2021-12-07 종가 120,500원 × 발행주식총수 445,361,320주(2021-09-30 기준))</t>
        </is>
      </c>
      <c r="AR98" s="37"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S98" s="37" t="inlineStr">
        <is>
          <t>KRX:035720</t>
        </is>
      </c>
      <c r="AT98" s="37" t="inlineStr">
        <is>
          <t>인수 주체 카카오모빌리티는 비상장이므로 상장 지배회사 ㈜카카오. 대상회사 지에스파크이십사는 비상장. 매도자 GS리테일(KRX:007070)은 상장사로 매도측 반응 분석 가능.</t>
        </is>
      </c>
      <c r="AU98" s="37"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V98" s="37" t="inlineStr">
        <is>
          <t>2006-03: 지에스파크이십사 설립(주차장 운영·컨설팅); 2013-06: GS칼텍스 보유 50%가 GS에너지로 이전(묶음 K003);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보유(K061);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W98" s="37"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X98" s="37"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Y98" s="37" t="inlineStr">
        <is>
          <t>주차 관련 서비스 현금창출단위 2022(재분류)~2025 손상 없음</t>
        </is>
      </c>
      <c r="AZ98" s="37" t="inlineStr">
        <is>
          <t>2020: 56,566백만원; 2021: 59,720백만원</t>
        </is>
      </c>
      <c r="BA98" s="37" t="inlineStr">
        <is>
          <t>2022: 71,615백만원; 2023: 79,788백만원; 2024: 92,561백만원; 2025: 121,491백만원(영업수익, 2025-07-31 합병 2개사 포함)</t>
        </is>
      </c>
      <c r="BB98" s="37" t="inlineStr">
        <is>
          <t>2020: -4,478백만원(영업손실); 2021: -1,440백만원(영업손실)</t>
        </is>
      </c>
      <c r="BC98" s="37" t="inlineStr">
        <is>
          <t>2022: 1,073백만원; 2023: 4,598백만원; 2024: 4,685백만원; 2025: 5,526백만원(합병 포함)</t>
        </is>
      </c>
      <c r="BD98" s="37"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E98" s="37"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F98" s="36" t="inlineStr">
        <is>
          <t>부분</t>
        </is>
      </c>
      <c r="BG98" s="36" t="inlineStr">
        <is>
          <t>2026-10-26</t>
        </is>
      </c>
    </row>
    <row r="99" ht="72" customHeight="1">
      <c r="A99" s="36" t="inlineStr">
        <is>
          <t>K066</t>
        </is>
      </c>
      <c r="B99" s="36" t="inlineStr">
        <is>
          <t>Kakao</t>
        </is>
      </c>
      <c r="C99" s="36" t="inlineStr">
        <is>
          <t>2021-12-16</t>
        </is>
      </c>
      <c r="D99" s="37" t="inlineStr">
        <is>
          <t>Wuxiaworld</t>
        </is>
      </c>
      <c r="E99" s="36" t="n">
        <v>49</v>
      </c>
      <c r="F99" s="36" t="inlineStr">
        <is>
          <t>True</t>
        </is>
      </c>
      <c r="G99" s="36" t="n"/>
      <c r="H99" s="36" t="inlineStr">
        <is>
          <t>MA①</t>
        </is>
      </c>
      <c r="I99" s="36" t="inlineStr">
        <is>
          <t>MA①</t>
        </is>
      </c>
      <c r="J99" s="36" t="inlineStr">
        <is>
          <t>같음</t>
        </is>
      </c>
      <c r="K99" s="36" t="inlineStr">
        <is>
          <t>있음</t>
        </is>
      </c>
      <c r="L99" s="36" t="inlineStr">
        <is>
          <t>일치</t>
        </is>
      </c>
      <c r="M99" s="36" t="inlineStr">
        <is>
          <t>편입 후</t>
        </is>
      </c>
      <c r="N99" s="37" t="inlineStr">
        <is>
          <t>Story IP Platforms</t>
        </is>
      </c>
      <c r="O99" s="37" t="inlineStr">
        <is>
          <t>Story / Webtoon / Web Novel Platform</t>
        </is>
      </c>
      <c r="P99" s="36" t="inlineStr">
        <is>
          <t>Closed</t>
        </is>
      </c>
      <c r="Q99" s="38" t="n">
        <v>37.5</v>
      </c>
      <c r="R99" s="37" t="inlineStr">
        <is>
          <t>Radish Media, Inc.</t>
        </is>
      </c>
      <c r="S99" s="37" t="inlineStr">
        <is>
          <t>-</t>
        </is>
      </c>
      <c r="T99" s="37" t="inlineStr">
        <is>
          <t>Radish Media, Inc. acquired Wuxiaworld for $37.5 million on December 16, 2021. Ren Woxing will remain Chief Executive Officer of the company, and all existing Wuxiaworld management, operations staff have been retained.</t>
        </is>
      </c>
      <c r="U99" s="37" t="inlineStr">
        <is>
          <t>MA-1 그룹이 매수자</t>
        </is>
      </c>
      <c r="V99" s="37" t="inlineStr">
        <is>
          <t>지분율 미기재(대개 100%·사업양수)</t>
        </is>
      </c>
      <c r="W99" s="37" t="inlineStr">
        <is>
          <t>MA① 경영권 인수</t>
        </is>
      </c>
      <c r="X99" s="37" t="n"/>
      <c r="Y99" s="36" t="inlineStr">
        <is>
          <t>False</t>
        </is>
      </c>
      <c r="Z99" s="37" t="inlineStr">
        <is>
          <t>MA① 경영권 인수</t>
        </is>
      </c>
      <c r="AA99" s="37"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AB99" s="37" t="inlineStr">
        <is>
          <t>완료 (2021-12-16 발표 때 'has acquired 100 percent of the shares' — 이미 종결로 공표. 정확한 종결일은 공시되지 않음)</t>
        </is>
      </c>
      <c r="AC99" s="37"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D99" s="37" t="inlineStr">
        <is>
          <t>원자료와 일치 (원자료 37.5; 회계상 이전대가 44,501,835천원 ÷ 2021-12-16 1,184.40원 = USD 37.57, 계산)</t>
        </is>
      </c>
      <c r="AE99" s="37" t="inlineStr">
        <is>
          <t>2021-12-16</t>
        </is>
      </c>
      <c r="AF99" s="37"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G99" s="37" t="inlineStr">
        <is>
          <t>같은 묶음 관계: 매수자 Radish는 K055·K058로 2021-08-03 카카오엔터 자회사가 됐고, 이 거래 뒤 2022년 Tapas Media(K056·K059·K060)를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H99" s="37" t="inlineStr">
        <is>
          <t>Radish Media, Inc. (미국 뉴욕, ㈜카카오엔터테인먼트 자회사 — 2021-08-03 편입, 2021년말 94.58%; ㈜카카오의 손자회사, 비상장)</t>
        </is>
      </c>
      <c r="AI99" s="37"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J99" s="37"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K99" s="37" t="inlineStr">
        <is>
          <t>핵심</t>
        </is>
      </c>
      <c r="AL99" s="37" t="inlineStr">
        <is>
          <t>대상 Wuxiaworld는 영문 웹소설(중국·한국 판타지 번역 연재) 플랫폼으로 인수 주체 Radish와 같은 사업이다. 차이는 독자층(남성향 아시아 판타지 vs 여성향 로맨스)뿐이고, 보도자료도 남성향 우시아월드와 여성향 래디쉬의 결합으로 북미 콘텐츠 역량을 넓힌다는 취지로 설명한다. 그룹 정점 카카오 기준으로도 콘텐츠 부문 유료콘텐츠(웹툰·웹소설)와 같은 영역이라 핵심이다.</t>
        </is>
      </c>
      <c r="AM99" s="37"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N99" s="37" t="inlineStr">
        <is>
          <t>11,953,970,238,956원 (㈜카카오 연결, 2020-12-31 = 직전 회계연도말; 카카오 거래소 공시 2021-07-05 기재값)</t>
        </is>
      </c>
      <c r="AO99" s="37"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P99" s="37" t="inlineStr">
        <is>
          <t>계산: 228.82 (44,501,835천원 ÷ Radish 2020년말 자본총계 19,448백만원, 같은 한계). 참고 계산: 카카오엔터 자기자본 1,129,945,726,868원[2021-07-05 공정위 공시] 대비 3.94%</t>
        </is>
      </c>
      <c r="AQ99" s="37" t="inlineStr">
        <is>
          <t>계산: 52,775,316,420,000원 (㈜카카오, 발표 직전 거래일 2021-12-15 종가 118,500원 × 발행주식 445,361,320주[2021-09-30 3분기보고서])</t>
        </is>
      </c>
      <c r="AR99" s="37"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S99" s="37" t="inlineStr">
        <is>
          <t>KRX:035720</t>
        </is>
      </c>
      <c r="AT99" s="37" t="inlineStr">
        <is>
          <t>인수 주체 Radish와 중간 모회사 카카오엔터가 모두 비상장이라 상장 지배회사 ㈜카카오(유가증권시장)를 쓴다. 대상 Wuxiaworld Limited는 홍콩 비상장. 2021-12-16 카카오 종가 119,500원(전일 118,500원 대비 +0.8%).</t>
        </is>
      </c>
      <c r="AU99" s="37" t="inlineStr">
        <is>
          <t>2021-12-16(한국시간): 카카오엔터 국문·영문 보도자료(서울·뉴욕 동시)와 국내 보도(아이뉴스24 10:04 등). TechCrunch 기사는 2021-12-15 16:15 PST(= 2021-12-16 09:15 KST). 그 전 인수설 보도나 DART 공시는 찾지 못했다.</t>
        </is>
      </c>
      <c r="AV99" s="37"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W99" s="37"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X99" s="37"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9" s="37" t="inlineStr">
        <is>
          <t>수집·검토 기록에 인수 뒤 손상이 적혀 있음</t>
        </is>
      </c>
      <c r="AZ99" s="37" t="inlineStr">
        <is>
          <t>미확인 (홍콩 비상장 법인으로 공시·보도에 매출액 없음. 보도자료: '매년 약 40% 매출 성장', 매출 85%가 정기 구독. 창업자 블로그: 이전 시점 월 매출총이익 30만 달러 이상)</t>
        </is>
      </c>
      <c r="BA99" s="37"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BB99" s="37" t="inlineStr">
        <is>
          <t>미확인 (공시·보도 없음)</t>
        </is>
      </c>
      <c r="BC99" s="37" t="inlineStr">
        <is>
          <t>미확인 (Wuxiaworld 단독 영업이익 비공시). 대리지표 Tapas Entertainment 연결 당기순손익: 2022 −228,203,755천원; 2023 −425,234,093천원; 2025 −14,664,486천원</t>
        </is>
      </c>
      <c r="BD99" s="37"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E99" s="37"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F99" s="36" t="inlineStr">
        <is>
          <t>부분</t>
        </is>
      </c>
      <c r="BG99" s="36" t="inlineStr">
        <is>
          <t>2026-10-26</t>
        </is>
      </c>
    </row>
    <row r="100" ht="72" customHeight="1">
      <c r="A100" s="36" t="inlineStr">
        <is>
          <t>K067</t>
        </is>
      </c>
      <c r="B100" s="36" t="inlineStr">
        <is>
          <t>Kakao</t>
        </is>
      </c>
      <c r="C100" s="36" t="inlineStr">
        <is>
          <t>2022-01-24</t>
        </is>
      </c>
      <c r="D100" s="37" t="inlineStr">
        <is>
          <t>Kross Komics India Private Limited</t>
        </is>
      </c>
      <c r="E100" s="36" t="n">
        <v>177</v>
      </c>
      <c r="F100" s="36" t="inlineStr">
        <is>
          <t>False</t>
        </is>
      </c>
      <c r="G100" s="36" t="n"/>
      <c r="H100" s="36" t="inlineStr">
        <is>
          <t>MA①</t>
        </is>
      </c>
      <c r="I100" s="36" t="inlineStr">
        <is>
          <t>MA②</t>
        </is>
      </c>
      <c r="J100" s="36" t="inlineStr">
        <is>
          <t>변경</t>
        </is>
      </c>
      <c r="K100" s="36" t="inlineStr">
        <is>
          <t>있음</t>
        </is>
      </c>
      <c r="L100" s="36" t="inlineStr">
        <is>
          <t>일치</t>
        </is>
      </c>
      <c r="M100" s="36" t="inlineStr">
        <is>
          <t>편입 후</t>
        </is>
      </c>
      <c r="N100" s="37" t="inlineStr">
        <is>
          <t>Story IP Platforms</t>
        </is>
      </c>
      <c r="O100" s="37" t="inlineStr">
        <is>
          <t>Story / Webtoon / Web Novel Platform</t>
        </is>
      </c>
      <c r="P100" s="36" t="inlineStr">
        <is>
          <t>Closed</t>
        </is>
      </c>
      <c r="Q100" s="38" t="n">
        <v>0.18</v>
      </c>
      <c r="R100" s="37" t="inlineStr">
        <is>
          <t>Kross Komics Inc.</t>
        </is>
      </c>
      <c r="S100" s="37" t="inlineStr">
        <is>
          <t>-</t>
        </is>
      </c>
      <c r="T100" s="37" t="inlineStr">
        <is>
          <t>Kross Komics Inc. acquired Kross Komics India Private Limited from Hyun-woo Kim for approximately KRW 220 million on January 24, 2022. Following the transaction, Kross Komics Inc. owns a 99.99% interest in Kross Komics India.</t>
        </is>
      </c>
      <c r="U100" s="37" t="inlineStr">
        <is>
          <t>MA-1 그룹이 매수자</t>
        </is>
      </c>
      <c r="V100" s="37" t="inlineStr">
        <is>
          <t>과반 인수(≥50%)</t>
        </is>
      </c>
      <c r="W100" s="37" t="inlineStr">
        <is>
          <t>MA① 경영권 인수</t>
        </is>
      </c>
      <c r="X100" s="37" t="n"/>
      <c r="Y100" s="36" t="inlineStr">
        <is>
          <t>False</t>
        </is>
      </c>
      <c r="Z100" s="37" t="inlineStr">
        <is>
          <t>MA② 기존 지분 확대</t>
        </is>
      </c>
      <c r="AA100" s="37"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AB100" s="37" t="inlineStr">
        <is>
          <t>완료 (주식양수도계약 체결일 2022-01-28로 공시; 카카오엔터테인먼트 2022 연결감사보고서에서 2022-12-31 현재 크로스코믹스 보유 700,199주·100.0% 확인. 정확한 대금 지급일은 미확인)</t>
        </is>
      </c>
      <c r="AC100" s="37" t="inlineStr">
        <is>
          <t>INR 13,419,900 (≈215,000,000원, 2022-01-24 매매기준율 INR 1=16.04원 적용; 김현우로부터 66,599주, 주당 3,232원). 같은 날 다른 주주로부터 38,600주를 추가 매수했으나 그 금액은 공시에 없음</t>
        </is>
      </c>
      <c r="AD100" s="37" t="inlineStr">
        <is>
          <t>원자료와 일치 (215백만원 기준, 원자료 0.18백만 달러)</t>
        </is>
      </c>
      <c r="AE100" s="37" t="inlineStr">
        <is>
          <t>2022-01-24</t>
        </is>
      </c>
      <c r="AF100" s="37"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G100" s="37" t="inlineStr">
        <is>
          <t>K042(2020-08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H100" s="37" t="inlineStr">
        <is>
          <t>㈜크로스코믹스(카카오엔터테인먼트의 손자회사: 카카오엔터테인먼트 100% → 크로스픽쳐스㈜ 100% → ㈜크로스코믹스; 비상장, 기업집단 카카오 소속)</t>
        </is>
      </c>
      <c r="AI100" s="37" t="inlineStr">
        <is>
          <t>"경영효율성 제고" (공정거래법 공시 '특수관계인으로부터 주식의 취득' 5. 취득목적)</t>
        </is>
      </c>
      <c r="AJ100" s="37" t="inlineStr">
        <is>
          <t>인도 웹툰 플랫폼 '크로스코믹스' 운영(카카오엔터테인먼트 2021 연결감사보고서 종속기업 표의 주요 영업활동 '인도 글로벌 플랫폼')</t>
        </is>
      </c>
      <c r="AK100" s="37" t="inlineStr">
        <is>
          <t>핵심</t>
        </is>
      </c>
      <c r="AL100" s="37" t="inlineStr">
        <is>
          <t>대상 Kross Komics India도 같은 '인도 글로벌 플랫폼'(크로스코믹스 인도 서비스 법인)으로 인수 주체와 같은 사업이다. 그룹 정점 ㈜카카오 기준으로는 카카오엔터테인먼트의 웹툰·웹소설 콘텐츠 플랫폼을 해외로 넓히는 사업이라 '인접'.</t>
        </is>
      </c>
      <c r="AM100" s="37"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N100" s="37" t="inlineStr">
        <is>
          <t>22,779,558,711,233원 (㈜카카오 연결 총자산, 2021-12-31 — 카카오 2021 사업보고서 20220321001331 요약재무정보)</t>
        </is>
      </c>
      <c r="AO100" s="37" t="inlineStr">
        <is>
          <t>계산: 0.0009 (215백만원 / ㈜카카오 연결 총자산 22,779,558,711,233원)</t>
        </is>
      </c>
      <c r="AP100" s="37" t="inlineStr">
        <is>
          <t>계산: 0.0016 (215백만원 / ㈜카카오 연결 자본총계 13,589,972,363,696원, 2021-12-31)</t>
        </is>
      </c>
      <c r="AQ100" s="37"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R100" s="37"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S100" s="37" t="inlineStr">
        <is>
          <t>KRX:035720</t>
        </is>
      </c>
      <c r="AT100" s="37" t="inlineStr">
        <is>
          <t>인수 주체 ㈜크로스코믹스와 중간 지배회사 카카오엔터테인먼트가 비상장이라 상장 지배회사 ㈜카카오를 쓴다. 대상회사 Kross Komics India는 비상장</t>
        </is>
      </c>
      <c r="AU100" s="37" t="inlineStr">
        <is>
          <t>2022-01-24 DART 공정거래법 공시 '특수관계인으로부터 주식의 취득'(㈜크로스코믹스), 2022-01-25 기재정정(취득금액 단위 오류 정정). 사전 보도는 찾지 못함</t>
        </is>
      </c>
      <c r="AV100" s="37" t="inlineStr">
        <is>
          <t>2019-12: 크로스픽쳐스가 인도 디지털 코믹스 플랫폼 '크로스코믹스' 출시(위키백과, 출처 없는 서술); 2020-08: 카카오페이지가 크로스픽쳐스 지분 49%를 58.8억원에 취득(관계기업, K042);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W100" s="37"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X100" s="37"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Y100" s="37" t="inlineStr">
        <is>
          <t>수집·검토 기록에 인수 뒤 손상이 적혀 있음</t>
        </is>
      </c>
      <c r="AZ100" s="37" t="inlineStr">
        <is>
          <t>미확인 (2020·2021 Kross Komics India 단독 실적이 카카오엔터테인먼트 주석에 따로 없음. 참고: 2021 크로스픽쳐스 중간지배 연결(크로스코믹스·인도 법인 포함, 편입 이후분) 매출 2,329,031천원)</t>
        </is>
      </c>
      <c r="BA100" s="37" t="inlineStr">
        <is>
          <t>2022: 미확인 (참고: ㈜크로스코믹스 중간지배 연결, 인도 법인 포함 매출 -5,718천원); 2023: 135천원; 2024: 0원('-'); 2025: 0원('-', 청산 시점까지)</t>
        </is>
      </c>
      <c r="BB100" s="37" t="inlineStr">
        <is>
          <t>미확인 (영업이익 미공시. 참고: 2021 크로스픽쳐스 중간지배 연결 당기순손실 1,165,890천원, 편입 이후분)</t>
        </is>
      </c>
      <c r="BC100" s="37" t="inlineStr">
        <is>
          <t>미확인 (영업이익 미공시. 참고 당기순이익: 2022 ㈜크로스코믹스 중간지배 연결 -722,332천원; 2023 Kross Komics India -22,272천원; 2024 -83,250천원; 2025 -401천원)</t>
        </is>
      </c>
      <c r="BD100" s="37"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E100" s="37" t="inlineStr">
        <is>
          <t>미확인 (거래 규모가 작아 카카오 IR 실적자료·어닝콜 기사에서 크로스코믹스 인도 언급을 찾지 못함; 웹 검색 2회까지 시도)</t>
        </is>
      </c>
      <c r="BF100" s="36" t="inlineStr">
        <is>
          <t>부분</t>
        </is>
      </c>
      <c r="BG100" s="36" t="inlineStr">
        <is>
          <t>2026-10-31</t>
        </is>
      </c>
    </row>
    <row r="101" ht="72" customHeight="1">
      <c r="A101" s="36" t="inlineStr">
        <is>
          <t>K068</t>
        </is>
      </c>
      <c r="B101" s="36" t="inlineStr">
        <is>
          <t>Kakao</t>
        </is>
      </c>
      <c r="C101" s="36" t="inlineStr">
        <is>
          <t>2022-04-08</t>
        </is>
      </c>
      <c r="D101" s="37" t="inlineStr">
        <is>
          <t>Contxtsio Inc.</t>
        </is>
      </c>
      <c r="E101" s="36" t="n">
        <v>161</v>
      </c>
      <c r="F101" s="36" t="inlineStr">
        <is>
          <t>False</t>
        </is>
      </c>
      <c r="G101" s="36" t="n"/>
      <c r="H101" s="36" t="inlineStr">
        <is>
          <t>MA③</t>
        </is>
      </c>
      <c r="I101" s="36" t="inlineStr">
        <is>
          <t>MA③</t>
        </is>
      </c>
      <c r="J101" s="36" t="inlineStr">
        <is>
          <t>같음</t>
        </is>
      </c>
      <c r="K101" s="36" t="inlineStr">
        <is>
          <t>있음</t>
        </is>
      </c>
      <c r="L101" s="36" t="inlineStr">
        <is>
          <t>일치</t>
        </is>
      </c>
      <c r="M101" s="36" t="inlineStr">
        <is>
          <t>편입 후</t>
        </is>
      </c>
      <c r="N101" s="37" t="inlineStr">
        <is>
          <t>Technology &amp; Infrastructure</t>
        </is>
      </c>
      <c r="O101" s="37" t="inlineStr">
        <is>
          <t>Blockchain / Web3</t>
        </is>
      </c>
      <c r="P101" s="36" t="inlineStr">
        <is>
          <t>Announced</t>
        </is>
      </c>
      <c r="Q101" s="38" t="n">
        <v>0.859</v>
      </c>
      <c r="R101" s="37" t="inlineStr">
        <is>
          <t>Ground X Corp.</t>
        </is>
      </c>
      <c r="S101" s="37" t="inlineStr">
        <is>
          <t>-</t>
        </is>
      </c>
      <c r="T101" s="37"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U101" s="37" t="inlineStr">
        <is>
          <t>MA-1 그룹이 매수자</t>
        </is>
      </c>
      <c r="V101" s="37" t="inlineStr">
        <is>
          <t>소수지분(&lt;50%)</t>
        </is>
      </c>
      <c r="W101" s="37" t="inlineStr">
        <is>
          <t>MA③ 소수지분 매입</t>
        </is>
      </c>
      <c r="X101" s="37" t="n"/>
      <c r="Y101" s="36" t="inlineStr">
        <is>
          <t>False</t>
        </is>
      </c>
      <c r="Z101" s="37" t="inlineStr">
        <is>
          <t>MA③ 소수지분 매입</t>
        </is>
      </c>
      <c r="AA101" s="37"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AB101" s="37"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C101" s="37" t="inlineStr">
        <is>
          <t>1,056,114,678원 (공시 확정 취득금액, 1,230주). 참고: 그라운드엑스 2022 감사보고서상 같은 주식의 취득원가는 12,442,939천원</t>
        </is>
      </c>
      <c r="AD101" s="37" t="inlineStr">
        <is>
          <t>원자료와 일치 (원자료 0.859 = 10.56억원 ÷ 약 1,229원/USD, 2022-04 환율 수준). 단 감사보고서 취득원가 12,442,939천원 기준이면 약 USD 10.1백만(2022-04 1,229원/USD 적용)</t>
        </is>
      </c>
      <c r="AE101" s="37" t="inlineStr">
        <is>
          <t>2022-04-08</t>
        </is>
      </c>
      <c r="AF101" s="37"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G101" s="37"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H101" s="37" t="inlineStr">
        <is>
          <t>㈜그라운드엑스(카카오 블록체인 계열사, 비상장; Krust Universe Pte. Ltd. 95.7% 보유, ㈜카카오의 손자회사)</t>
        </is>
      </c>
      <c r="AI101" s="37" t="inlineStr">
        <is>
          <t>"전략적 사업 시너지 강화" (타법인주식및출자증권취득결정 공시 5. 취득목적)</t>
        </is>
      </c>
      <c r="AJ101" s="37" t="inlineStr">
        <is>
          <t>Klaytn 블록체인 플랫폼 기술 개발·유지보수, Dapp 서비스 개발·운영(단일 영업부문; 그라운드엑스 2021 감사보고서 주석). 2021 영업수익 82,885,742,761원 대부분이 암호화폐(KLAY) 수주 관련 비현금 수익</t>
        </is>
      </c>
      <c r="AK101" s="37" t="inlineStr">
        <is>
          <t>인접</t>
        </is>
      </c>
      <c r="AL101" s="37" t="inlineStr">
        <is>
          <t>대상은 '소프트웨어 개발 및 공급' 업체로 원자료 분류가 Blockchain/Web3이며, 취득목적이 '전략적 사업 시너지 강화'라 블록체인 플랫폼에 붙는 서비스·개발사로 판단(대상의 구체적 서비스는 확인 못 해 추정 성격). 그룹 정점 ㈜카카오 기준으로는 비핵심(신사업 블록체인 영역)</t>
        </is>
      </c>
      <c r="AM101" s="37" t="inlineStr">
        <is>
          <t>105,133,145,166원 (그라운드엑스 별도, 2021-12-31; 2021 감사보고서 [기재정정] 20220413002100)</t>
        </is>
      </c>
      <c r="AN101" s="37" t="inlineStr">
        <is>
          <t>22,779,558,711,233원 (㈜카카오 연결, 2021-12-31 — 카카오 2021 사업보고서 20220321001331 요약재무정보; 같은 시기 다른 기록과 같은 값)</t>
        </is>
      </c>
      <c r="AO101" s="37" t="inlineStr">
        <is>
          <t>계산: 1.00 (1,056,114,678원 ÷ 그라운드엑스 2021-12-31 자산총계 105,133,145,166원). 지배회사 기준: 0.0046 (÷ 카카오 연결 총자산 22조 7,796억원)</t>
        </is>
      </c>
      <c r="AP101" s="37" t="inlineStr">
        <is>
          <t>1.16 (공시값; 자기자본 86,339,738,507원 = 2021년 말 자기자본 66,339,738,796원 + 2022-03 유상증자 19,999,999,771원)</t>
        </is>
      </c>
      <c r="AQ101" s="37"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R101" s="37" t="inlineStr">
        <is>
          <t>거래금액·자기자본대비는 2022-04-08 타법인주식취득결정 공시. 그라운드엑스 총자산은 2021-12-31 별도 감사보고서. 카카오 총자산은 2021-12-31 연결, 시가총액은 2022-03-31 종가 기준</t>
        </is>
      </c>
      <c r="AS101" s="37" t="inlineStr">
        <is>
          <t>KRX:035720</t>
        </is>
      </c>
      <c r="AT101" s="37"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U101" s="37" t="inlineStr">
        <is>
          <t>2022-04-08 DART 타법인주식및출자증권취득결정(대규모기업집단 공시, 20220408002727). 이보다 이른 보도는 찾지 못함</t>
        </is>
      </c>
      <c r="AV101" s="37"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W101" s="37"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X101" s="37"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Y101" s="37" t="inlineStr">
        <is>
          <t>수집·검토 기록에 인수 뒤 손상이 적혀 있음</t>
        </is>
      </c>
      <c r="AZ101" s="37" t="inlineStr">
        <is>
          <t>2020: 0원; 2021: 0원 (공시 요약 재무상황, 별도, 백만원 단위 '0')</t>
        </is>
      </c>
      <c r="BA101" s="37" t="inlineStr">
        <is>
          <t>미확인 (컨택스츠아이오는 외부감사 대상이 아니어서 DART에 감사보고서 없음; 그라운드엑스 감사보고서와 카카오 타법인출자 현황에도 매출 기재 없음)</t>
        </is>
      </c>
      <c r="BB101" s="37" t="inlineStr">
        <is>
          <t>미확인 (공시는 당기순이익만 기재: 2020: -85백만원; 2021: -681백만원)</t>
        </is>
      </c>
      <c r="BC101" s="37"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BD101" s="37"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E101" s="37" t="inlineStr">
        <is>
          <t>미확인 (소수지분 소액 투자로 카카오 IR 자료에서 언급을 찾지 못함)</t>
        </is>
      </c>
      <c r="BF101" s="36" t="inlineStr">
        <is>
          <t>부분</t>
        </is>
      </c>
      <c r="BG101" s="36" t="inlineStr">
        <is>
          <t>2026-10-31</t>
        </is>
      </c>
    </row>
    <row r="102" ht="72" customHeight="1">
      <c r="A102" s="36" t="inlineStr">
        <is>
          <t>K069</t>
        </is>
      </c>
      <c r="B102" s="36" t="inlineStr">
        <is>
          <t>Kakao</t>
        </is>
      </c>
      <c r="C102" s="36" t="inlineStr">
        <is>
          <t>2022-04-29</t>
        </is>
      </c>
      <c r="D102" s="37" t="inlineStr">
        <is>
          <t>Edam Entertainment Corp.</t>
        </is>
      </c>
      <c r="E102" s="36" t="n">
        <v>100</v>
      </c>
      <c r="F102" s="36" t="inlineStr">
        <is>
          <t>False</t>
        </is>
      </c>
      <c r="G102" s="36" t="n"/>
      <c r="H102" s="36" t="inlineStr">
        <is>
          <t>MA②</t>
        </is>
      </c>
      <c r="I102" s="36" t="inlineStr">
        <is>
          <t>MA②</t>
        </is>
      </c>
      <c r="J102" s="36" t="inlineStr">
        <is>
          <t>같음</t>
        </is>
      </c>
      <c r="K102" s="36" t="inlineStr">
        <is>
          <t>있음</t>
        </is>
      </c>
      <c r="L102" s="36" t="inlineStr">
        <is>
          <t>일치</t>
        </is>
      </c>
      <c r="M102" s="36" t="inlineStr">
        <is>
          <t>편입 후</t>
        </is>
      </c>
      <c r="N102" s="37" t="inlineStr">
        <is>
          <t>Music &amp; Fan Entertainment</t>
        </is>
      </c>
      <c r="O102" s="37" t="inlineStr">
        <is>
          <t>Music / Artist Management</t>
        </is>
      </c>
      <c r="P102" s="36" t="inlineStr">
        <is>
          <t>Closed</t>
        </is>
      </c>
      <c r="Q102" s="38" t="n">
        <v>10.3</v>
      </c>
      <c r="R102" s="37" t="inlineStr">
        <is>
          <t>Kakao Page Corp.</t>
        </is>
      </c>
      <c r="S102" s="37" t="inlineStr">
        <is>
          <t>-</t>
        </is>
      </c>
      <c r="T102" s="37" t="inlineStr">
        <is>
          <t>Kakao Page Corp. acquired an additional 12.5% stake in Edam Entertainment Corp. from Bae Jong Han and others for KRW 13 billion on April 29, 2022. Bae Jong Han sold a 5% stake out of his 30% stake for KRW 5.2 billion.</t>
        </is>
      </c>
      <c r="U102" s="37" t="inlineStr">
        <is>
          <t>MA-1 그룹이 매수자</t>
        </is>
      </c>
      <c r="V102" s="37" t="inlineStr">
        <is>
          <t>추가지분</t>
        </is>
      </c>
      <c r="W102" s="37" t="inlineStr">
        <is>
          <t>MA② 기존 지분 확대</t>
        </is>
      </c>
      <c r="X102" s="37" t="n"/>
      <c r="Y102" s="36" t="inlineStr">
        <is>
          <t>False</t>
        </is>
      </c>
      <c r="Z102" s="37" t="inlineStr">
        <is>
          <t>MA② 기존 지분 확대</t>
        </is>
      </c>
      <c r="AA102" s="37"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AB102" s="37" t="inlineStr">
        <is>
          <t>완료 (2022-04-29)</t>
        </is>
      </c>
      <c r="AC102" s="37"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D102" s="37" t="inlineStr">
        <is>
          <t>원자료와 일치 (13,000,000,000원 ÷ 1,272.3원/USD[2022-04-28 Yahoo Finance KRW=X 종가] = 약 10.2)</t>
        </is>
      </c>
      <c r="AE102" s="37" t="inlineStr">
        <is>
          <t>2022-04-29</t>
        </is>
      </c>
      <c r="AF102" s="37"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G102" s="37"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거래(K042 크로스픽쳐스, K067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H102" s="37" t="inlineStr">
        <is>
          <t>㈜카카오엔터테인먼트(㈜카카오의 자회사, 비상장; 옛 ㈜카카오페이지)</t>
        </is>
      </c>
      <c r="AI102" s="37"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J102" s="37" t="inlineStr">
        <is>
          <t>카카오엔터테인먼트는 Story(웹툰·웹소설), Music, Media 3개 영업부문을 운영(카카오엔터 2021 연결감사보고서 영업부문 주석). 이담 인수는 Music 부문(아티스트 매니지먼트·음반 제작)에 해당</t>
        </is>
      </c>
      <c r="AK102" s="37" t="inlineStr">
        <is>
          <t>핵심</t>
        </is>
      </c>
      <c r="AL102" s="37" t="inlineStr">
        <is>
          <t>이담은 음반제작·연예인 매니지먼트 회사(이담 감사보고서 회사의 개요)로 카카오엔터 Music 부문과 같은 영역. 그룹 정점 ㈜카카오 기준으로는 콘텐츠 부문의 뮤직 사업에 속해 '인접'(플랫폼에 콘텐츠·IP를 공급하는 회사).</t>
        </is>
      </c>
      <c r="AM102" s="37" t="inlineStr">
        <is>
          <t>3,717,639,848,884원 (㈜카카오엔터테인먼트 연결 총자산, 2021-12-31; 연결감사보고서 20220331003217)</t>
        </is>
      </c>
      <c r="AN102" s="37" t="inlineStr">
        <is>
          <t>22,779,558,711,233원 (㈜카카오 연결 총자산, 2021-12-31; 카카오 2022 사업보고서 20230320001096 요약재무정보의 전기 값)</t>
        </is>
      </c>
      <c r="AO102" s="37" t="inlineStr">
        <is>
          <t>계산: 0.35 (13,000,000,000원 ÷ 카카오엔터 연결 총자산 3,717,639,848,884원, 2021-12-31). 참고: 카카오 연결 총자산 대비 0.057</t>
        </is>
      </c>
      <c r="AP102" s="37" t="inlineStr">
        <is>
          <t>계산: 0.60 (13,000,000,000원 ÷ 카카오엔터 연결 자본총계 2,150,334,913,210원, 2021-12-31)</t>
        </is>
      </c>
      <c r="AQ102" s="37" t="inlineStr">
        <is>
          <t>계산: 39,851,947,255,800원 (㈜카카오 2022-04-28 종가 89,300원[Yahoo Finance 035720.KS, 2021-04 5:1 분할 뒤라 환원 불필요] × 2022-03-31 발행주식총수 446,270,406주[카카오 2022 1분기보고서 20220516002455])</t>
        </is>
      </c>
      <c r="AR102" s="37"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S102" s="37" t="inlineStr">
        <is>
          <t>KRX:035720</t>
        </is>
      </c>
      <c r="AT102" s="37" t="inlineStr">
        <is>
          <t>인수 주체 카카오엔터테인먼트와 대상 이담엔터테인먼트가 모두 비상장이라 상장 지배회사 ㈜카카오를 씀. 대상회사 종목코드 없음.</t>
        </is>
      </c>
      <c r="AU102" s="37" t="inlineStr">
        <is>
          <t>2022-04-29 DART 대규모기업집단현황공시 '최대주주등의주식보유변동'(이담엔터테인먼트 제출). 이보다 앞선 인수설 보도는 찾지 못함</t>
        </is>
      </c>
      <c r="AV102" s="37"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W102" s="37"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X102" s="37"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Y102" s="37" t="inlineStr">
        <is>
          <t>수집·검토 기록에 인수 뒤 손상이 적혀 있음</t>
        </is>
      </c>
      <c r="AZ102" s="37" t="inlineStr">
        <is>
          <t>2020: 16,200,306,617원; 2021: 29,455,323,320원</t>
        </is>
      </c>
      <c r="BA102" s="37" t="inlineStr">
        <is>
          <t>2022: 48,435,989,136원; 2023: 46,244,415,845원; 2024: 74,955,172,538원; 2025: 54,240,315,188원</t>
        </is>
      </c>
      <c r="BB102" s="37" t="inlineStr">
        <is>
          <t>2020: 2,124,916,825원; 2021: 4,931,688,895원</t>
        </is>
      </c>
      <c r="BC102" s="37" t="inlineStr">
        <is>
          <t>2022: 6,938,986,908원; 2023: 4,333,785,640원; 2024: 6,192,291,634원; 2025: 5,365,820,288원</t>
        </is>
      </c>
      <c r="BD102" s="37"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E102" s="37"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F102" s="36" t="inlineStr">
        <is>
          <t>부분</t>
        </is>
      </c>
      <c r="BG102" s="36" t="inlineStr">
        <is>
          <t>2026-10-31</t>
        </is>
      </c>
    </row>
    <row r="103" ht="72" customHeight="1">
      <c r="A103" s="36" t="inlineStr">
        <is>
          <t>K070</t>
        </is>
      </c>
      <c r="B103" s="36" t="inlineStr">
        <is>
          <t>Kakao</t>
        </is>
      </c>
      <c r="C103" s="36" t="inlineStr">
        <is>
          <t>2022-04-29</t>
        </is>
      </c>
      <c r="D103" s="37" t="inlineStr">
        <is>
          <t>Lionheart Studio Co.,Ltd.</t>
        </is>
      </c>
      <c r="E103" s="36" t="n">
        <v>52</v>
      </c>
      <c r="F103" s="36" t="inlineStr">
        <is>
          <t>False</t>
        </is>
      </c>
      <c r="G103" s="36" t="n"/>
      <c r="H103" s="36" t="inlineStr">
        <is>
          <t>MA⑦</t>
        </is>
      </c>
      <c r="I103" s="36" t="inlineStr">
        <is>
          <t>MA②</t>
        </is>
      </c>
      <c r="J103" s="36" t="inlineStr">
        <is>
          <t>변경</t>
        </is>
      </c>
      <c r="K103" s="36" t="inlineStr">
        <is>
          <t>있음</t>
        </is>
      </c>
      <c r="L103" s="36" t="inlineStr">
        <is>
          <t>기타</t>
        </is>
      </c>
      <c r="M103" s="36" t="inlineStr">
        <is>
          <t>편입 후</t>
        </is>
      </c>
      <c r="N103" s="37" t="inlineStr">
        <is>
          <t>Gaming &amp; Sport</t>
        </is>
      </c>
      <c r="O103" s="37" t="inlineStr">
        <is>
          <t>Game Development / Operating</t>
        </is>
      </c>
      <c r="P103" s="36" t="inlineStr">
        <is>
          <t>Announced</t>
        </is>
      </c>
      <c r="Q103" s="38" t="n">
        <v>33.68</v>
      </c>
      <c r="R103" s="37" t="inlineStr">
        <is>
          <t>-</t>
        </is>
      </c>
      <c r="S103" s="37" t="inlineStr">
        <is>
          <t>-</t>
        </is>
      </c>
      <c r="T103" s="37" t="inlineStr">
        <is>
          <t>An unknown buyer agreed to acquire unknown minority stake in Lion Heart Studio Co., Ltd. for KRW 42.8 billion on April 29, 2022.</t>
        </is>
      </c>
      <c r="U103" s="37" t="inlineStr">
        <is>
          <t>MA-5 매수자 미기재</t>
        </is>
      </c>
      <c r="V103" s="37" t="n"/>
      <c r="W103" s="37" t="inlineStr">
        <is>
          <t>MA⑦ 매수자 미기재</t>
        </is>
      </c>
      <c r="X103" s="37" t="n"/>
      <c r="Y103" s="36" t="inlineStr">
        <is>
          <t>False</t>
        </is>
      </c>
      <c r="Z103" s="37" t="inlineStr">
        <is>
          <t>MA② 기존 지분 확대</t>
        </is>
      </c>
      <c r="AA103" s="37" t="inlineStr">
        <is>
          <t>편입 후 (매수자 ㈜카카오게임즈는 거래 당시 ㈜카카오가 33,730,000주(약 42.98%, 계산: 2022-03-31 발행주식 78,472,521주 기준)를 보유한 연결 종속회사. 대상 라이온하트는 2021-11 K063 계약으로 이미 카카오게임즈 연결 종속회사. 2026-06-19 카카오 연결 제외)</t>
        </is>
      </c>
      <c r="AB103" s="37" t="inlineStr">
        <is>
          <t>완료 (2022-06-30 총 매매대금 확정·잔금 수령·주식 이전; 선급금 2022-05-02)</t>
        </is>
      </c>
      <c r="AC103" s="37" t="inlineStr">
        <is>
          <t>118,712,857,131원 (22,209주, 주당 약 5,345,259원 계산 — K063과 같은 단가; 선급금 42,485,622,822원 2022-05-02 + 잔금 76,227,234,309원 2022-06-30). 외부평가(회계법인 베율) 범위 105,199~134,007백만원</t>
        </is>
      </c>
      <c r="AD103" s="37" t="inlineStr">
        <is>
          <t>93.31 (118,712,857,131원 ÷ 1,272.29원/달러, Yahoo Finance KRW=X 2022-04-29 종가; 종결일 2022-06-30 1,301.73원 기준이면 91.20). 원자료 33.68은 선급금(42,485,622,822원 ≈ 33.39)만 반영한 값이라 원자료와 불일치</t>
        </is>
      </c>
      <c r="AE103" s="37" t="inlineStr">
        <is>
          <t>2022-04-29 (위메이드 이사회 결의·거래소 공시)</t>
        </is>
      </c>
      <c r="AF103" s="37"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K063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K063과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G103" s="37" t="inlineStr">
        <is>
          <t>K063(KGE의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K063과 같다. 조사 한계는 K063과 같다.</t>
        </is>
      </c>
      <c r="AH103" s="37" t="inlineStr">
        <is>
          <t>㈜카카오게임즈 (카카오 자회사, 코스닥 상장; 위메이드 정정 공시 20220721000300의 거래상대방)</t>
        </is>
      </c>
      <c r="AI103" s="37" t="inlineStr">
        <is>
          <t>"공동매도권 행사를 통한 투자자금 회수" (매도자 위메이드 공시 20220429900838의 처분목적) — 매수자 카카오게임즈의 취득 목적 공시·보도는 찾지 못함</t>
        </is>
      </c>
      <c r="AJ103" s="37" t="inlineStr">
        <is>
          <t>PC·모바일 게임 퍼블리싱과 골프·무선통신기기(2021 연결매출 1,012,481백만원: 모바일게임 762,901·PC게임 107,069·골프 115,680·무선통신기기 26,831백만원 — 카카오게임즈 2023 사업보고서 3개년 표)</t>
        </is>
      </c>
      <c r="AK103" s="37" t="inlineStr">
        <is>
          <t>핵심</t>
        </is>
      </c>
      <c r="AL103" s="37" t="inlineStr">
        <is>
          <t>라이온하트는 카카오게임즈 주력 매출원 '오딘'의 개발사로 게임 퍼블리싱과 같은 영역(이미 연결 지배 중인 개발 자회사 지분 추가). 그룹 정점 ㈜카카오 기준으로는 콘텐츠 부문(2021 매출 2,895,891백만원, 47.2%) 안의 게임 사업이라 인접 영역</t>
        </is>
      </c>
      <c r="AM103" s="37" t="inlineStr">
        <is>
          <t>4,305,011,873,994원 (카카오게임즈 연결, 2021-12-31 — 20220624900548 '최근 사업연도말 자산총액', 2022 사업보고서 요약재무 4,305,012백만원)</t>
        </is>
      </c>
      <c r="AN103" s="37" t="inlineStr">
        <is>
          <t>22,779,558,711,233원 (㈜카카오 연결, 2021-12-31 — 카카오 2021 사업보고서 20220321001331; 2024-03 재작성 정정 전 원래 값)</t>
        </is>
      </c>
      <c r="AO103" s="37" t="inlineStr">
        <is>
          <t>계산: 2.76 (118,712,857,131원 ÷ 4,305,011,873,994원). 매수자 측 공시 없음. 참고: 매도자 위메이드 공시상 총자산대비 11.56·자기자본대비 18.44</t>
        </is>
      </c>
      <c r="AP103" s="37" t="inlineStr">
        <is>
          <t>계산: 4.82 (118,712,857,131원 ÷ 카카오게임즈 자기자본 2,464,463,991,814원 — 2021말 연결 자본총액에 공시일까지 자본 변동 반영, 20220624900548)</t>
        </is>
      </c>
      <c r="AQ103" s="37" t="inlineStr">
        <is>
          <t>계산: 4,700,504,007,900원 (카카오게임즈 2022-04-28 종가 59,900원 × 2022-03-31 발행주식총수 78,472,521주 — 1분기보고서 20220516001053)</t>
        </is>
      </c>
      <c r="AR103" s="37"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S103" s="37" t="inlineStr">
        <is>
          <t>KOSDAQ:293490</t>
        </is>
      </c>
      <c r="AT103" s="37"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U103" s="37"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V103" s="37"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계약(K063) — 위메이드(지분 약 7%)도 이번 계약과 같은 조건의 풋옵션을 보장받았다고 밝힘(데일리안; 공동매도권은 위메이드 2022-04-29 공시의 처분 근거); 2022-04: 상환전환우선주 141,600주 전부 보통주 전환(위메이드 공시)</t>
        </is>
      </c>
      <c r="AW103" s="37" t="inlineStr">
        <is>
          <t>2022-05-02: 위메이드 선급금 42,486백만원 수령; 2022-06-30: 총 매매대금 118,713백만원 확정·잔금 76,227백만원 수령, 카카오게임즈 182,231주(24.57%) — K063과 함께 그룹 54.95%; 이후 사건은 K063과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X103" s="37"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103" s="37" t="inlineStr">
        <is>
          <t>수집·검토 기록에 인수 뒤 손상이 적혀 있음</t>
        </is>
      </c>
      <c r="AZ103" s="37" t="inlineStr">
        <is>
          <t>2019: 없음(매출 0 — 과거회계기준 공시값, 순손실 −3,270백만원); 2020: 0(K-IFRS 재작성, 미감사) / 3,065백만원(과거회계기준 공시값) (참고 발표 연도 2021: 232,585백만원)</t>
        </is>
      </c>
      <c r="BA103" s="37" t="inlineStr">
        <is>
          <t>2022: 201,809백만원; 2023: 118,326백만원; 2025(최근): 85,658백만원 (참고 2024: 91,988백만원)</t>
        </is>
      </c>
      <c r="BB103" s="37" t="inlineStr">
        <is>
          <t>2019: 미확인(공시는 순이익만: −3,270백만원 과거회계기준, 위메이드 공시 −3,770백만원); 2020: −7,045백만원(K-IFRS 재작성, 미감사) (참고 2021: 215,344백만원)</t>
        </is>
      </c>
      <c r="BC103" s="37" t="inlineStr">
        <is>
          <t>2022: 165,266백만원; 2023: 71,849백만원; 2025(최근): 17,555백만원 (참고 2024: 38,058백만원)</t>
        </is>
      </c>
      <c r="BD103" s="37"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E103" s="37"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F103" s="36" t="inlineStr">
        <is>
          <t>완료</t>
        </is>
      </c>
      <c r="BG103" s="36" t="inlineStr">
        <is>
          <t>2026-10-26</t>
        </is>
      </c>
    </row>
    <row r="104" ht="72" customHeight="1">
      <c r="A104" s="36" t="inlineStr">
        <is>
          <t>K071</t>
        </is>
      </c>
      <c r="B104" s="36" t="inlineStr">
        <is>
          <t>Kakao</t>
        </is>
      </c>
      <c r="C104" s="36" t="inlineStr">
        <is>
          <t>2023-01-16</t>
        </is>
      </c>
      <c r="D104" s="37" t="inlineStr">
        <is>
          <t>Voithru Co., Ltd.</t>
        </is>
      </c>
      <c r="E104" s="36" t="n">
        <v>79</v>
      </c>
      <c r="F104" s="36" t="inlineStr">
        <is>
          <t>False</t>
        </is>
      </c>
      <c r="G104" s="36" t="n"/>
      <c r="H104" s="36" t="inlineStr">
        <is>
          <t>MA①</t>
        </is>
      </c>
      <c r="I104" s="36" t="inlineStr">
        <is>
          <t>MA①</t>
        </is>
      </c>
      <c r="J104" s="36" t="inlineStr">
        <is>
          <t>같음</t>
        </is>
      </c>
      <c r="K104" s="36" t="inlineStr">
        <is>
          <t>식별 불가</t>
        </is>
      </c>
      <c r="L104" s="36" t="inlineStr">
        <is>
          <t>일치</t>
        </is>
      </c>
      <c r="M104" s="36" t="inlineStr">
        <is>
          <t>편입 후</t>
        </is>
      </c>
      <c r="N104" s="37" t="inlineStr">
        <is>
          <t>Story IP Platforms</t>
        </is>
      </c>
      <c r="O104" s="37" t="inlineStr">
        <is>
          <t>Story / Webtoon / Web Novel Platform</t>
        </is>
      </c>
      <c r="P104" s="36" t="inlineStr">
        <is>
          <t>Effective</t>
        </is>
      </c>
      <c r="Q104" s="38" t="n">
        <v>16.13</v>
      </c>
      <c r="R104" s="37" t="inlineStr">
        <is>
          <t>Kakao Piccoma Corp.</t>
        </is>
      </c>
      <c r="S104" s="37" t="inlineStr">
        <is>
          <t>-</t>
        </is>
      </c>
      <c r="T104" s="37" t="inlineStr">
        <is>
          <t>Kakao Piccoma Corp. acquired 70% stake in Voithru Co., Ltd for KRW 20 billion effective December 2022.</t>
        </is>
      </c>
      <c r="U104" s="37" t="inlineStr">
        <is>
          <t>MA-1 그룹이 매수자</t>
        </is>
      </c>
      <c r="V104" s="37" t="inlineStr">
        <is>
          <t>과반 인수(≥50%)</t>
        </is>
      </c>
      <c r="W104" s="37" t="inlineStr">
        <is>
          <t>MA① 경영권 인수</t>
        </is>
      </c>
      <c r="X104" s="37" t="n"/>
      <c r="Y104" s="36" t="inlineStr">
        <is>
          <t>False</t>
        </is>
      </c>
      <c r="Z104" s="37" t="inlineStr">
        <is>
          <t>MA① 경영권 인수</t>
        </is>
      </c>
      <c r="AA104" s="37" t="inlineStr">
        <is>
          <t>편입 후 (매수자 Kakao Piccoma Corp.는 ㈜카카오의 연결 종속회사, 카카오 2022 사업보고서 연결대상 종속회사 현황에 '의결권의 과반수를 소유'로 기재)</t>
        </is>
      </c>
      <c r="AB104" s="37"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C104" s="37" t="inlineStr">
        <is>
          <t>21,099,315,000원 (㈜보이스루 외 1개사[자회사 Voithru Japan 포함] 지분 72.0% 취득 이전대가, 전액 현금; 카카오 2022 사업보고서 연결 사업결합 주석, 매수가격배분 잠정). 보도상 금액은 약 200억원·지분 70%</t>
        </is>
      </c>
      <c r="AD104" s="37" t="inlineStr">
        <is>
          <t>원자료와 일치 (21,099,315,000원 ÷ 1,260.3원/USD[2022-12-30 Yahoo Finance KRW=X 종가] = 약 16.7, 원자료 16.13 대비 +3.8%. 보도값 200억원 기준으로는 약 16.2)</t>
        </is>
      </c>
      <c r="AE104" s="37" t="inlineStr">
        <is>
          <t>2023-01-16 (공식 발표 없음, 최초 보도일)</t>
        </is>
      </c>
      <c r="AF104" s="37"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G104" s="37"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H104" s="37" t="inlineStr">
        <is>
          <t>Kakao Piccoma Corp.(㈜카카오의 일본 자회사, 비상장; 옛 Kakao Japan)</t>
        </is>
      </c>
      <c r="AI104" s="37" t="inlineStr">
        <is>
          <t>"for potential synergistic benefits in the advance of its cartoon and webtoon content business into Japan, France and other major markets" (언론 보도, 매일경제 영문판 2023-01-16, 회사 공식 문장 아님)</t>
        </is>
      </c>
      <c r="AJ104" s="37" t="inlineStr">
        <is>
          <t>일본 디지털 만화·웹툰 플랫폼 '픽코마' 운영(카카오 2022 사업보고서 종속회사 업종 '소프트웨어개발 및 정보서비스업'; 2022년 매출 531,245,094천원)</t>
        </is>
      </c>
      <c r="AK104" s="37" t="inlineStr">
        <is>
          <t>인접</t>
        </is>
      </c>
      <c r="AL104" s="37" t="inlineStr">
        <is>
          <t>보이스루는 웹툰·웹소설·영상 번역 플랫폼(MINGLO 등) 회사로, 픽코마가 유통하는 웹툰을 현지어로 옮기는 공급 단계에 있어 같은 가치사슬의 인접 영역. 그룹 정점 ㈜카카오 기준으로도 콘텐츠(스토리) 사업을 받치는 인접 영역.</t>
        </is>
      </c>
      <c r="AM104" s="37" t="inlineStr">
        <is>
          <t>816,102,599천원 (Kakao Piccoma Corp. 총자산, 2021-12-31, 원화 환산; 카카오 2022 사업보고서 주요 종속회사 요약재무 전기 값). 참고: 2022-12-31 826,467,141천원</t>
        </is>
      </c>
      <c r="AN104" s="37" t="inlineStr">
        <is>
          <t>22,779,558,711,233원 (㈜카카오 연결 총자산, 2021-12-31; 카카오 2022 사업보고서 20230320001096 요약재무정보의 전기 값)</t>
        </is>
      </c>
      <c r="AO104" s="37" t="inlineStr">
        <is>
          <t>계산: 2.59 (21,099,315천원 ÷ Kakao Piccoma 총자산 816,102,599천원, 2021-12-31). 참고: 카카오 연결 총자산 대비 0.093</t>
        </is>
      </c>
      <c r="AP104" s="37" t="inlineStr">
        <is>
          <t>계산: 3.01 (21,099,315천원 ÷ Kakao Piccoma 자본 700,051,377천원, 2021-12-31)</t>
        </is>
      </c>
      <c r="AQ104" s="37" t="inlineStr">
        <is>
          <t>계산: 27,616,268,718,000원 (㈜카카오 2023-01-13 종가 62,000원[Yahoo Finance 035720.KS] × 2022-12-31 발행주식총수 445,423,689주[카카오 2022 사업보고서])</t>
        </is>
      </c>
      <c r="AR104" s="37"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S104" s="37" t="inlineStr">
        <is>
          <t>KRX:035720</t>
        </is>
      </c>
      <c r="AT104" s="37" t="inlineStr">
        <is>
          <t>인수 주체 Kakao Piccoma와 대상 보이스루가 모두 비상장이라 상장 지배회사 ㈜카카오를 씀. 대상회사 종목코드 없음. 취득일(2022-12)과 최초 보도일(2023-01-16)이 달라 이벤트일 선택에 주의.</t>
        </is>
      </c>
      <c r="AU104" s="37" t="inlineStr">
        <is>
          <t>2023-01-16 매일경제(영문 Pulse, Daum 게재) 보도. 카카오 측 공시·보도자료는 찾지 못함</t>
        </is>
      </c>
      <c r="AV104" s="37"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W104" s="37"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X104" s="37"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Y104" s="37" t="inlineStr">
        <is>
          <t>카카오가 영업권을 영업부문 단위로 관리하고 Kakao Piccoma는 일본 비상장사라 보이스루 몫을 알 수 없음</t>
        </is>
      </c>
      <c r="AZ104" s="37" t="inlineStr">
        <is>
          <t>2020: 미확인; 2021: 미확인; 참고 2022(인수 연도, 2022-12-01 편입이라 사실상 인수 직전 연도): 5,419백만원 (개별회사 기준)</t>
        </is>
      </c>
      <c r="BA104" s="37" t="inlineStr">
        <is>
          <t>2023: 8,646백만원; 2024: 12,513백만원; 2025(최근): 16,682백만원 (개별회사 기준)</t>
        </is>
      </c>
      <c r="BB104" s="37" t="inlineStr">
        <is>
          <t>2020: 미확인; 2021: 미확인; 참고 2022(인수 연도, 2022-12-01 편입): -5,559백만원 (당기순이익 -5,146백만원, 개별회사 기준)</t>
        </is>
      </c>
      <c r="BC104" s="37" t="inlineStr">
        <is>
          <t>2023: -4,998백만원; 2024: -1,764백만원; 2025(최근): 357백만원 (당기순이익 2023 -3,304, 2024 -2,748, 2025 204백만원; 개별회사 기준)</t>
        </is>
      </c>
      <c r="BD104" s="37"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E104" s="37" t="inlineStr">
        <is>
          <t>미확인 (카카오 실적 자료·보도에서 보이스루 언급을 찾지 못함; 카카오 IR에는 어닝콜 녹취가 없음)</t>
        </is>
      </c>
      <c r="BF104" s="36" t="inlineStr">
        <is>
          <t>부분</t>
        </is>
      </c>
      <c r="BG104" s="36" t="inlineStr">
        <is>
          <t>2026-10-31</t>
        </is>
      </c>
    </row>
    <row r="105" ht="72" customHeight="1">
      <c r="A105" s="36" t="inlineStr">
        <is>
          <t>K072</t>
        </is>
      </c>
      <c r="B105" s="36" t="inlineStr">
        <is>
          <t>Kakao</t>
        </is>
      </c>
      <c r="C105" s="36" t="inlineStr">
        <is>
          <t>2023-03-02</t>
        </is>
      </c>
      <c r="D105" s="37" t="inlineStr">
        <is>
          <t>YOL Business of Life MMO</t>
        </is>
      </c>
      <c r="E105" s="36" t="n">
        <v>157</v>
      </c>
      <c r="F105" s="36" t="inlineStr">
        <is>
          <t>False</t>
        </is>
      </c>
      <c r="G105" s="36" t="n"/>
      <c r="H105" s="36" t="inlineStr">
        <is>
          <t>MA①</t>
        </is>
      </c>
      <c r="I105" s="36" t="inlineStr">
        <is>
          <t>MA④</t>
        </is>
      </c>
      <c r="J105" s="36" t="inlineStr">
        <is>
          <t>변경</t>
        </is>
      </c>
      <c r="K105" s="36" t="inlineStr">
        <is>
          <t>해당 없음</t>
        </is>
      </c>
      <c r="L105" s="36" t="inlineStr">
        <is>
          <t>일치</t>
        </is>
      </c>
      <c r="M105" s="36" t="inlineStr">
        <is>
          <t>편입 후</t>
        </is>
      </c>
      <c r="N105" s="37" t="inlineStr">
        <is>
          <t>Gaming &amp; Sport</t>
        </is>
      </c>
      <c r="O105" s="37" t="inlineStr">
        <is>
          <t>Game Development / Operating</t>
        </is>
      </c>
      <c r="P105" s="36" t="inlineStr">
        <is>
          <t>Closed</t>
        </is>
      </c>
      <c r="Q105" s="38" t="n">
        <v>0.929</v>
      </c>
      <c r="R105" s="37" t="inlineStr">
        <is>
          <t>Kakao Games Corp. (KOSDAQ:A293490)</t>
        </is>
      </c>
      <c r="S105" s="37" t="inlineStr">
        <is>
          <t>Life MMO Corp.</t>
        </is>
      </c>
      <c r="T105" s="37" t="inlineStr">
        <is>
          <t>Kakao Games Corp. (KOSDAQ:A293490) agreed to acquire YOL Business of Life MMO from Life MMO Corp. for KRW1.2 billion on February 23, 2023.</t>
        </is>
      </c>
      <c r="U105" s="37" t="inlineStr">
        <is>
          <t>MA-1 그룹이 매수자</t>
        </is>
      </c>
      <c r="V105" s="37" t="inlineStr">
        <is>
          <t>지분율 미기재(대개 100%·사업양수)</t>
        </is>
      </c>
      <c r="W105" s="37" t="inlineStr">
        <is>
          <t>MA① 경영권 인수</t>
        </is>
      </c>
      <c r="X105" s="37" t="n"/>
      <c r="Y105" s="36" t="inlineStr">
        <is>
          <t>False</t>
        </is>
      </c>
      <c r="Z105" s="37" t="inlineStr">
        <is>
          <t>MA④ 그룹 내부 재편</t>
        </is>
      </c>
      <c r="AA105" s="37"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AB105" s="37" t="inlineStr">
        <is>
          <t>완료 (2023-03-01 영업양수도기일 — 라이프엠엠오 공시 20230302000415, 카카오게임즈 2023 사업보고서 '2023년 3월 1일을 양수일자로')</t>
        </is>
      </c>
      <c r="AC105" s="37"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D105" s="37" t="inlineStr">
        <is>
          <t>원자료와 일치 (0.94 = 1,219.434백만원 ÷ 1,302.83원/달러, Yahoo Finance KRW=X 2023-02-23 종가; 원자료 0.929)</t>
        </is>
      </c>
      <c r="AE105" s="37" t="inlineStr">
        <is>
          <t>2023-02-23 (라이프엠엠오 이사회 의결일; 공정거래법 공시 2023-03-02)</t>
        </is>
      </c>
      <c r="AF105" s="37"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G105" s="37"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엑스엘게임즈(K038)에서 아키에이지 모바일 IP를 받았다. 빠진 항목: YOL 사업 내용·인수 전후 사업 단위 실적, 어닝콜 언급(찾지 못함). 실제 지급액은 검토에서 카카오게임즈 2023 별도주석의 현금 이전대가 1,219,434천원으로 확인.</t>
        </is>
      </c>
      <c r="AH105" s="37" t="inlineStr">
        <is>
          <t>㈜카카오게임즈 (카카오 자회사, 코스닥 상장) — 양도인 ㈜라이프엠엠오는 카카오게임즈 종속회사(보통주 기준 99.08%)</t>
        </is>
      </c>
      <c r="AI105" s="37" t="inlineStr">
        <is>
          <t>"YOL 사업 양도를 통한 경영효율성 제고" (라이프엠엠오 '특수관계인에 대한 영업양도' 공정거래법 공시 20230302000415, 양도 측 목적) — 양수 측 카카오게임즈의 목적 공시·보도는 찾지 못함</t>
        </is>
      </c>
      <c r="AJ105" s="37" t="inlineStr">
        <is>
          <t>PC·모바일 게임 퍼블리싱과 골프·무선통신기기 (2022 연결매출 1,147,693백만원: 모바일게임 748,053·PC게임 53,275·골프 177,618·무선통신기기 168,747백만원 — 카카오게임즈 2022·2023 사업보고서)</t>
        </is>
      </c>
      <c r="AK105" s="37" t="inlineStr">
        <is>
          <t>인접</t>
        </is>
      </c>
      <c r="AL105" s="37" t="inlineStr">
        <is>
          <t>추정: 라이프엠엠오는 게임 요소를 걷기 등 일상 활동에 붙이는 게이미피케이션 서비스를 개발하던 법인이라 게임 퍼블리싱 주력과 같은 기술·고객군에 붙은 인접 영역으로 본다(YOL이 무엇인지 공시로 확인 못 함). 그룹 정점 ㈜카카오 기준으로도 콘텐츠 부문(게임) 안의 소규모 내부 이전</t>
        </is>
      </c>
      <c r="AM105" s="37" t="inlineStr">
        <is>
          <t>3,873,942백만원 (카카오게임즈 연결, 2022-12-31 — 2022 사업보고서 20230317001061)</t>
        </is>
      </c>
      <c r="AN105" s="37" t="inlineStr">
        <is>
          <t>22,963,491,575,614원 (㈜카카오 연결, 2022-12-31 — 카카오 2022 사업보고서 20230320001096; 2024-03 재작성 전 원래 값)</t>
        </is>
      </c>
      <c r="AO105" s="37" t="inlineStr">
        <is>
          <t>계산: 0.03 (1,219백만원 ÷ 카카오게임즈 2022말 연결 총자산 3,873,942백만원). 공시에 비율 항목 없음</t>
        </is>
      </c>
      <c r="AP105" s="37" t="inlineStr">
        <is>
          <t>계산: 0.06 (1,219백만원 ÷ 카카오게임즈 2022말 연결 자본총계 2,014,893백만원)</t>
        </is>
      </c>
      <c r="AQ105" s="37" t="inlineStr">
        <is>
          <t>계산: 3,925,230,471,900원 (카카오게임즈 2023-02-22 종가 47,700원 × 2022-12-31 발행주식총수 82,289,947주)</t>
        </is>
      </c>
      <c r="AR105" s="37"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S105" s="37" t="inlineStr">
        <is>
          <t>KOSDAQ:293490</t>
        </is>
      </c>
      <c r="AT105" s="37" t="inlineStr">
        <is>
          <t>양수인 카카오게임즈가 상장사. 다만 그룹 내부 이전이고 금액이 시가총액의 0.03%(계산)라 이벤트 분석 실익은 없다. 양도인 라이프엠엠오 비상장</t>
        </is>
      </c>
      <c r="AU105" s="37" t="inlineStr">
        <is>
          <t>2023-03-02: DART 공정거래법 공시 '특수관계인에 대한 영업양도'(라이프엠엠오, 20230302000415). 카카오게임즈 측 공시와 언론 보도는 찾지 못함</t>
        </is>
      </c>
      <c r="AV105" s="37"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W105" s="37"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X105" s="37"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Y105" s="37" t="inlineStr">
        <is>
          <t>동일지배 합병·그룹 내 이전으로 새 영업권·투자주식 평가가 생기지 않음</t>
        </is>
      </c>
      <c r="AZ105" s="37" t="inlineStr">
        <is>
          <t>YOL 사업 단위: 미확인. 양도법인 라이프엠엠오 전체 2021: 0원(매출 없음); 2022: 0원(매출 없음)</t>
        </is>
      </c>
      <c r="BA105" s="37" t="inlineStr">
        <is>
          <t>미확인 (YOL은 카카오게임즈 본체에 흡수돼 별도 실적 공시 없음; 라이프엠엠오는 2023 청산)</t>
        </is>
      </c>
      <c r="BB105" s="37" t="inlineStr">
        <is>
          <t>미확인 (영업이익 미공시). 참고: 라이프엠엠오 당기순손실 2021 −3,008백만원; 2022 −1,811백만원</t>
        </is>
      </c>
      <c r="BC105" s="37" t="inlineStr">
        <is>
          <t>미확인 (YOL 별도 손익 공시 없음). 참고: 라이프엠엠오 2023 당기순손실 −677백만원(청산 전까지)</t>
        </is>
      </c>
      <c r="BD105" s="37"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E105" s="37" t="inlineStr">
        <is>
          <t>미확인 (카카오게임즈 실적 보도·사업보고서에서 YOL·라이프엠엠오 영업양수 언급을 찾지 못함; 카카오게임즈 IR 실적 PDF는 자바스크립트 사이트라 받지 못함)</t>
        </is>
      </c>
      <c r="BF105" s="36" t="inlineStr">
        <is>
          <t>부분</t>
        </is>
      </c>
      <c r="BG105" s="36" t="inlineStr">
        <is>
          <t>2026-10-26</t>
        </is>
      </c>
    </row>
    <row r="106" ht="72" customHeight="1">
      <c r="A106" s="36" t="inlineStr">
        <is>
          <t>K073</t>
        </is>
      </c>
      <c r="B106" s="36" t="inlineStr">
        <is>
          <t>Kakao</t>
        </is>
      </c>
      <c r="C106" s="36" t="inlineStr">
        <is>
          <t>2023-06-09</t>
        </is>
      </c>
      <c r="D106" s="37" t="inlineStr">
        <is>
          <t>Antenna Co. Ltd</t>
        </is>
      </c>
      <c r="E106" s="36" t="n">
        <v>126</v>
      </c>
      <c r="F106" s="36" t="inlineStr">
        <is>
          <t>False</t>
        </is>
      </c>
      <c r="G106" s="36" t="n"/>
      <c r="H106" s="36" t="inlineStr">
        <is>
          <t>MA⑦</t>
        </is>
      </c>
      <c r="I106" s="36" t="inlineStr">
        <is>
          <t>MA⑤</t>
        </is>
      </c>
      <c r="J106" s="36" t="inlineStr">
        <is>
          <t>변경</t>
        </is>
      </c>
      <c r="K106" s="36" t="inlineStr">
        <is>
          <t>있음</t>
        </is>
      </c>
      <c r="L106" s="36" t="inlineStr">
        <is>
          <t>일치</t>
        </is>
      </c>
      <c r="M106" s="36" t="inlineStr">
        <is>
          <t>편입 후</t>
        </is>
      </c>
      <c r="N106" s="37" t="inlineStr">
        <is>
          <t>Music &amp; Fan Entertainment</t>
        </is>
      </c>
      <c r="O106" s="37" t="inlineStr">
        <is>
          <t>Music / Artist Management</t>
        </is>
      </c>
      <c r="P106" s="36" t="inlineStr">
        <is>
          <t>Closed</t>
        </is>
      </c>
      <c r="Q106" s="38" t="n">
        <v>4.89</v>
      </c>
      <c r="R106" s="37" t="inlineStr">
        <is>
          <t>-</t>
        </is>
      </c>
      <c r="S106" s="37" t="inlineStr">
        <is>
          <t>Kakao Entertainment Corp.</t>
        </is>
      </c>
      <c r="T106" s="37"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U106" s="37" t="inlineStr">
        <is>
          <t>MA-5 매수자 미기재</t>
        </is>
      </c>
      <c r="V106" s="37" t="n"/>
      <c r="W106" s="37" t="inlineStr">
        <is>
          <t>MA⑦ 매수자 미기재</t>
        </is>
      </c>
      <c r="X106" s="37" t="n"/>
      <c r="Y106" s="36" t="inlineStr">
        <is>
          <t>False</t>
        </is>
      </c>
      <c r="Z106" s="37" t="inlineStr">
        <is>
          <t>MA⑤ 그룹의 지분 매각</t>
        </is>
      </c>
      <c r="AA106" s="37"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AB106" s="37" t="inlineStr">
        <is>
          <t>완료 (2023-06-02 주식 변동일 — 안테나 최대주주등의주식보유변동 공시)</t>
        </is>
      </c>
      <c r="AC106" s="37" t="inlineStr">
        <is>
          <t>6,299,523,000원 (보통주 5,485주, 42.07%, 주당 1,148,500원. 유희열 2,786주 3,199,721천원 + 유재석 2,699주 3,099,802천원)</t>
        </is>
      </c>
      <c r="AD106" s="37"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E106" s="37" t="inlineStr">
        <is>
          <t>2023-06-09 (안테나 최대주주등의주식보유변동 공시. 공식 보도자료는 없음. 거래일은 2023-06-02)</t>
        </is>
      </c>
      <c r="AF106" s="37"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G106" s="37"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H106" s="37"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I106" s="37"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J106" s="37"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K106" s="37" t="inlineStr">
        <is>
          <t>해당 없음</t>
        </is>
      </c>
      <c r="AL106" s="37" t="inlineStr">
        <is>
          <t>매수자가 개인이라 핵심 여부 판정 대상이 아님. 참고: 매도 측에서 안테나(음반 기획·아티스트 매니지먼트)는 카카오엔터 뮤직·매니지먼트 사업과 같은 영역이며, 이번 매각 후에도 카카오엔터가 57.93%로 지배를 유지함. 그룹 정점 카카오 기준으로는 콘텐츠 부문의 인접 사업.</t>
        </is>
      </c>
      <c r="AM106" s="37"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N106" s="37" t="inlineStr">
        <is>
          <t>해당 없음 (매수자에 상장 지배회사 없음). 참고: 매도 측 그룹 정점 카카오 연결 총자산 22,963,491,575,614원(2022-12-31, 카카오 2022 사업보고서 요약재무정보)</t>
        </is>
      </c>
      <c r="AO106" s="37" t="inlineStr">
        <is>
          <t>해당 없음 (매수자 측 공시 없음). 참고 계산: 매도자 카카오엔터 기준 6,299,523,000원 / 연결 총자산 3,454,283,951,748원(2022-12-31) = 0.18; 카카오 연결 총자산 기준 0.03</t>
        </is>
      </c>
      <c r="AP106" s="37" t="inlineStr">
        <is>
          <t>해당 없음 (매수자 측 공시 없음). 참고 계산: 6,299,523,000원 / 카카오엔터 연결 자본총계 1,619,033,872,804원(2022-12-31) = 0.39</t>
        </is>
      </c>
      <c r="AQ106" s="37" t="inlineStr">
        <is>
          <t>해당 없음 (매수자 개인). 참고 계산: 매도 측 카카오 2023-06-01 시가총액 25,001,343,506,700원 (종가 56,100원, Yahoo Finance. 2021-04 분할 뒤 값이라 환원 불필요 × 발행주식 445,656,747주, 2023-03-31 카카오 1분기보고서)</t>
        </is>
      </c>
      <c r="AR106" s="37" t="inlineStr">
        <is>
          <t>거래일 2023-06-02 직전 거래일(2023-06-01) 종가와 직전 회계연도말(2022-12-31) 연결 재무 기준. 매수자가 개인이어서 규모 지표는 모두 매도 측 참고값으로만 적음.</t>
        </is>
      </c>
      <c r="AS106" s="37" t="inlineStr">
        <is>
          <t>KRX:035720</t>
        </is>
      </c>
      <c r="AT106" s="37"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U106" s="37"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V106" s="37"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W106" s="37"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X106" s="37"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Y106" s="37" t="inlineStr">
        <is>
          <t>수집·검토 기록에 인수 뒤 손상이 적혀 있음</t>
        </is>
      </c>
      <c r="AZ106" s="37" t="inlineStr">
        <is>
          <t>2021: 9,773,400,448원; 2022: 20,777,163,147원</t>
        </is>
      </c>
      <c r="BA106" s="37" t="inlineStr">
        <is>
          <t>2023(거래 연도): 21,940,184,184원; 2024: 38,921,434,354원; 2025(최근): 33,007,675,572원</t>
        </is>
      </c>
      <c r="BB106" s="37" t="inlineStr">
        <is>
          <t>2021: -373,720,894원; 2022: -46,101,643원</t>
        </is>
      </c>
      <c r="BC106" s="37" t="inlineStr">
        <is>
          <t>2023(거래 연도): -2,015,866,964원; 2024: 47,582,244원; 2025(최근): -2,081,460,941원</t>
        </is>
      </c>
      <c r="BD106" s="37"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E106" s="37" t="inlineStr">
        <is>
          <t>미확인 (카카오 IR 실적자료·어닝콜에서 안테나 지분 매각 언급은 찾지 않았고, 관련 기사에도 IR 언급이 없음)</t>
        </is>
      </c>
      <c r="BF106" s="36" t="inlineStr">
        <is>
          <t>부분</t>
        </is>
      </c>
      <c r="BG106" s="36" t="inlineStr">
        <is>
          <t>2026-10-26</t>
        </is>
      </c>
    </row>
    <row r="107" ht="72" customHeight="1">
      <c r="A107" s="36" t="inlineStr">
        <is>
          <t>K074</t>
        </is>
      </c>
      <c r="B107" s="36" t="inlineStr">
        <is>
          <t>Kakao</t>
        </is>
      </c>
      <c r="C107" s="36" t="inlineStr">
        <is>
          <t>2024-04-03</t>
        </is>
      </c>
      <c r="D107" s="37" t="inlineStr">
        <is>
          <t>Daon Creative Co., Ltd.</t>
        </is>
      </c>
      <c r="E107" s="36" t="n">
        <v>27</v>
      </c>
      <c r="F107" s="36" t="inlineStr">
        <is>
          <t>True</t>
        </is>
      </c>
      <c r="G107" s="36" t="n"/>
      <c r="H107" s="36" t="inlineStr">
        <is>
          <t>MA③</t>
        </is>
      </c>
      <c r="I107" s="36" t="inlineStr">
        <is>
          <t>MA②</t>
        </is>
      </c>
      <c r="J107" s="36" t="inlineStr">
        <is>
          <t>변경</t>
        </is>
      </c>
      <c r="K107" s="36" t="inlineStr">
        <is>
          <t>있음</t>
        </is>
      </c>
      <c r="L107" s="36" t="inlineStr">
        <is>
          <t>기타</t>
        </is>
      </c>
      <c r="M107" s="36" t="inlineStr">
        <is>
          <t>편입 후</t>
        </is>
      </c>
      <c r="N107" s="37" t="inlineStr">
        <is>
          <t>Story IP Platforms</t>
        </is>
      </c>
      <c r="O107" s="37" t="inlineStr">
        <is>
          <t>Story / Webtoon / Web Novel Platform</t>
        </is>
      </c>
      <c r="P107" s="36" t="inlineStr">
        <is>
          <t>Announced</t>
        </is>
      </c>
      <c r="Q107" s="38" t="n">
        <v>115.64</v>
      </c>
      <c r="R107" s="37" t="inlineStr">
        <is>
          <t>Kakao Entertainment Corp.</t>
        </is>
      </c>
      <c r="S107" s="37" t="inlineStr">
        <is>
          <t>-</t>
        </is>
      </c>
      <c r="T107" s="37"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U107" s="37" t="inlineStr">
        <is>
          <t>MA-1 그룹이 매수자</t>
        </is>
      </c>
      <c r="V107" s="37" t="inlineStr">
        <is>
          <t>소수지분(&lt;50%)</t>
        </is>
      </c>
      <c r="W107" s="37" t="inlineStr">
        <is>
          <t>MA③ 소수지분 매입</t>
        </is>
      </c>
      <c r="X107" s="37" t="n"/>
      <c r="Y107" s="36" t="inlineStr">
        <is>
          <t>False</t>
        </is>
      </c>
      <c r="Z107" s="37" t="inlineStr">
        <is>
          <t>MA② 기존 지분 확대</t>
        </is>
      </c>
      <c r="AA107" s="37"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AB107" s="37" t="inlineStr">
        <is>
          <t>완료 (2024-04-05)</t>
        </is>
      </c>
      <c r="AC107" s="37" t="inlineStr">
        <is>
          <t>20,912,541,000원 (이용만 보유 134,170주=23.68%, 주당 155,866원). 같은 날 기타 개인주주 15,000주(2.65%)까지 합친 잔여지분 26.33%(149,170주) 총 취득액은 23,250,531,000원</t>
        </is>
      </c>
      <c r="AD107" s="37" t="inlineStr">
        <is>
          <t>15.48 (20,912,541,000원 ÷ 1,350.73원/달러, Yahoo Finance KRW=X 2024-04-03 종가). 잔여 26.33% 전체 기준 17.21. 원자료 115.64와 불일치(약 7.5배 과대)</t>
        </is>
      </c>
      <c r="AE107" s="37" t="inlineStr">
        <is>
          <t>2024-04-03</t>
        </is>
      </c>
      <c r="AF107" s="37"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G107" s="37" t="inlineStr">
        <is>
          <t>같은 묶음의 K049(필연매니지먼트)·K050(인타임)·K051(페이지랩)과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H107" s="37" t="inlineStr">
        <is>
          <t>㈜카카오엔터테인먼트(㈜카카오 연결 종속회사, 비상장. 옛 포도트리→카카오페이지, 2021-03-01 카카오엠 흡수합병 후 사명 변경)</t>
        </is>
      </c>
      <c r="AI107" s="37"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J107" s="37"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K107" s="37" t="inlineStr">
        <is>
          <t>인접</t>
        </is>
      </c>
      <c r="AL107" s="37" t="inlineStr">
        <is>
          <t>다온은 웹툰·웹소설 IP를 제작해 국내외 웹소설·웹툰 플랫폼에 공급하는 CP('디지털 만화, 소설 제작, 유통업', 다온 감사보고서)다. 카카오엔터의 Story 부문(카카오페이지·카카오웹툰 플랫폼과 IP 제작, 2023 영업수익의 28.3%)에 연결되지만, 2023 최대 부문은 Music(53.3%)이고 Story 안에서도 다온은 플랫폼에 작품을 공급하는 쪽이어서 정의의 '플랫폼 회사가 그 플랫폼에 공급되는 콘텐츠 회사를 인수' 사례에 해당하므로 인접으로 판정. 같은 묶음의 스토리 CP 인수 K049·K050도 같은 이유로 인접이어서 판정을 맞춤. 2018 최초 인수(매수자 카카오페이지) 때도 인접. 그룹 정점 ㈜카카오 기준으로도 플랫폼(톡비즈 등)에 붙은 콘텐츠-스토리 영역이어서 인접. 참고: 카카오엔터를 IP 제작사로 보면 핵심으로도 볼 수 있는 경계 사례.</t>
        </is>
      </c>
      <c r="AM107" s="37" t="inlineStr">
        <is>
          <t>3,305,195,407,749원 (카카오엔터 연결, 2023-12-31, 연결감사보고서 20240329003124). 별도 2,778,030,626,653원(2023-12-31, 감사보고서 20240329003122)</t>
        </is>
      </c>
      <c r="AN107" s="37" t="inlineStr">
        <is>
          <t>25,179,968,939,321원 (㈜카카오 연결, 2023-12-31, 2023 사업보고서 요약재무정보, [기재정정] 20240328001805)</t>
        </is>
      </c>
      <c r="AO107" s="37" t="inlineStr">
        <is>
          <t>계산: 0.633 (20,912,541,000원 ÷ 카카오엔터 연결 총자산 3,305,195,407,749원). 26.33% 전체 기준 0.703. 별도 총자산(2,778,030,626,653원) 기준 0.753</t>
        </is>
      </c>
      <c r="AP107" s="37" t="inlineStr">
        <is>
          <t>계산: 1.466 (20,912,541,000원 ÷ 카카오엔터 연결 자본총계 1,426,708,922,753원, 2023-12-31). 26.33% 전체 기준 1.630. 별도 자본총계(1,297,755,529,868원) 기준 1.611</t>
        </is>
      </c>
      <c r="AQ107" s="37" t="inlineStr">
        <is>
          <t>계산: 22,776,313,753,600원 (㈜카카오, 2024-04-02 종가 51,200원 × 발행주식총수 444,849,878주[2023-12-31, 자기주식 6,643,783주 포함])</t>
        </is>
      </c>
      <c r="AR107" s="37"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S107" s="37" t="inlineStr">
        <is>
          <t>KRX:035720</t>
        </is>
      </c>
      <c r="AT107" s="37"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U107" s="37" t="inlineStr">
        <is>
          <t>2024-04-03 DART 공정거래법 공시 '특수관계인으로부터 주식의 취득'(카카오엔터, 20240403003131). 이사회 의결일은 2024-03-27. 이보다 앞선 인수 보도는 웹 검색에서 찾지 못함.</t>
        </is>
      </c>
      <c r="AV107" s="37"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W107" s="37"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X107" s="37"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Y107" s="37" t="inlineStr">
        <is>
          <t>수집·검토 기록에 인수 뒤 손상이 적혀 있음</t>
        </is>
      </c>
      <c r="AZ107" s="37" t="inlineStr">
        <is>
          <t>2022: 25,918,384,478원; 2023: 26,138,216,752원</t>
        </is>
      </c>
      <c r="BA107" s="37" t="inlineStr">
        <is>
          <t>2024: 23,904,130,753원; 2025: 23,600,739,263원 (2025가 확인 가능한 최근 연도)</t>
        </is>
      </c>
      <c r="BB107" s="37" t="inlineStr">
        <is>
          <t>2022: 4,534,818,232원; 2023: 4,014,385,379원</t>
        </is>
      </c>
      <c r="BC107" s="37" t="inlineStr">
        <is>
          <t>2024: 2,189,384,821원; 2025: 2,065,122,866원 (2025가 최근 연도)</t>
        </is>
      </c>
      <c r="BD107" s="37"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E107" s="37"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F107" s="36" t="inlineStr">
        <is>
          <t>완료</t>
        </is>
      </c>
      <c r="BG107" s="36" t="inlineStr">
        <is>
          <t>2026-10-26</t>
        </is>
      </c>
    </row>
    <row r="108" ht="72" customHeight="1">
      <c r="A108" s="36" t="inlineStr">
        <is>
          <t>N001</t>
        </is>
      </c>
      <c r="B108" s="36" t="inlineStr">
        <is>
          <t>Naver</t>
        </is>
      </c>
      <c r="C108" s="36" t="inlineStr">
        <is>
          <t>2005-02-28</t>
        </is>
      </c>
      <c r="D108" s="37" t="inlineStr">
        <is>
          <t>ValueCommerce Co., Ltd. (TSE:2491)</t>
        </is>
      </c>
      <c r="E108" s="36" t="n">
        <v>32</v>
      </c>
      <c r="F108" s="36" t="inlineStr">
        <is>
          <t>True</t>
        </is>
      </c>
      <c r="G108" s="36" t="n"/>
      <c r="H108" s="36" t="inlineStr">
        <is>
          <t>MA①</t>
        </is>
      </c>
      <c r="I108" s="36" t="inlineStr">
        <is>
          <t>MA③</t>
        </is>
      </c>
      <c r="J108" s="36" t="inlineStr">
        <is>
          <t>변경</t>
        </is>
      </c>
      <c r="K108" s="36" t="inlineStr">
        <is>
          <t>없음 (확인)</t>
        </is>
      </c>
      <c r="L108" s="36" t="inlineStr">
        <is>
          <t>기타</t>
        </is>
      </c>
      <c r="M108" s="36" t="inlineStr">
        <is>
          <t>편입 전</t>
        </is>
      </c>
      <c r="N108" s="37" t="inlineStr">
        <is>
          <t>Commerce &amp; Marketing</t>
        </is>
      </c>
      <c r="O108" s="37" t="inlineStr">
        <is>
          <t>Brand / Advertising / 
Marketing / IP Merchandising</t>
        </is>
      </c>
      <c r="P108" s="36" t="inlineStr">
        <is>
          <t>Closed</t>
        </is>
      </c>
      <c r="Q108" s="38" t="n">
        <v>93.87</v>
      </c>
      <c r="R108" s="37" t="inlineStr">
        <is>
          <t>LY Corporation (TSE:4689)</t>
        </is>
      </c>
      <c r="S108" s="37" t="inlineStr">
        <is>
          <t>-</t>
        </is>
      </c>
      <c r="T108" s="37"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U108" s="37" t="inlineStr">
        <is>
          <t>MA-1 그룹이 매수자</t>
        </is>
      </c>
      <c r="V108" s="37" t="inlineStr">
        <is>
          <t>과반 인수(≥50%)</t>
        </is>
      </c>
      <c r="W108" s="37" t="inlineStr">
        <is>
          <t>MA① 경영권 인수</t>
        </is>
      </c>
      <c r="X108" s="37" t="inlineStr">
        <is>
          <t>Yahoo Japan 편입 전</t>
        </is>
      </c>
      <c r="Y108" s="36" t="inlineStr">
        <is>
          <t>False</t>
        </is>
      </c>
      <c r="Z108" s="37" t="inlineStr">
        <is>
          <t>MA③ 소수지분 매입</t>
        </is>
      </c>
      <c r="AA108" s="37"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AB108" s="37" t="inlineStr">
        <is>
          <t>완료 (2005-04-11 공개매수 종료, 2005-04-12 결과 공표: 응모주주 102명·41,971株 전량 매수, 결제 개시 2005-04-19)</t>
        </is>
      </c>
      <c r="AC108" s="37" t="inlineStr">
        <is>
          <t>10,936,425,441円 (41,971株 × 1株 260,571円; 有価証券報告書 第10期 후발사건 주석 '41,971株を10,936百万円にて取得'). ヤフー 단체 BS상 관계회사주식 장부가 10,940百万円(2006-03-31, 부대비용 포함)</t>
        </is>
      </c>
      <c r="AD108" s="37"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E108" s="37" t="inlineStr">
        <is>
          <t>2005-02-28</t>
        </is>
      </c>
      <c r="AF108" s="37"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G108" s="37" t="inlineStr">
        <is>
          <t>같은 묶음 관계: N011(2008 バリューコマース의 Sozon 잔여지분 취득)과 N051(2019 バリューコマース가 ヤフー로부터 ダイナテック 인수)의 매수자가 이 거래의 대상회사. N030(2015 ヤフー의 ダイナテック 인수)·N026·N031과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H108" s="37" t="inlineStr">
        <is>
          <t>ヤフー株式会社 (Yahoo Japan; 東証1部 4689, 소프트뱅크㈱의 자회사; 현 LINEヤフー㈱) — 거래 당시 NAVER와 무관</t>
        </is>
      </c>
      <c r="AI108" s="37"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J108" s="37"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K108" s="37" t="inlineStr">
        <is>
          <t>인접</t>
        </is>
      </c>
      <c r="AL108" s="37" t="inlineStr">
        <is>
          <t>バリューコマース는 국내 최대 성과보수형 광고(アフィリエイト) 네트워크(광고 노출 1일 3억3천만 회)로 EC 사이트(광고주)와 제휴 매체를 잇는 사업. ヤフー는 리스팅·디스플레이 광고를 하고 있었으나 アフィリエイト는 하지 않아 회사 스스로 '아필리에이트 마케팅 사업에 진출'이라고 설명. 같은 인터넷 광고 가치사슬이고 목적이 자사 オークション·ショッピング 이용 확대였으므로 인접. 그룹 정점 기준: 거래 당시 Yahoo Japan이 정점(NAVER와 무관).</t>
        </is>
      </c>
      <c r="AM108" s="37" t="inlineStr">
        <is>
          <t>82,410百万円 (2004-03-31, ヤフー 연결 総資産額, 일본기준; 有価証券報告書 第10期 主要な経営指標. 참고 2005-03-31은 130,244百万円)</t>
        </is>
      </c>
      <c r="AN108" s="37" t="inlineStr">
        <is>
          <t>acq_total_assets와 같음</t>
        </is>
      </c>
      <c r="AO108" s="37" t="inlineStr">
        <is>
          <t>계산: 13.27 (공개매수 대금 10,936百万円 ÷ 2004-03-31 연결 総資産額 82,410百万円)</t>
        </is>
      </c>
      <c r="AP108" s="37" t="inlineStr">
        <is>
          <t>계산: 18.29 (10,936百万円 ÷ 2004-03-31 연결 純資産額 59,806百万円; 自己資本比率 72.6%)</t>
        </is>
      </c>
      <c r="AQ108" s="37" t="inlineStr">
        <is>
          <t>계산: 3,926,064,292,800円 (2005-02-25 종가 520,000円 × 発行済株式総数 7,550,123.64株(2004-11-19 분할 후, 2005-03-31까지 변동 없음))</t>
        </is>
      </c>
      <c r="AR108" s="37"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S108" s="37" t="inlineStr">
        <is>
          <t>TSE:4689</t>
        </is>
      </c>
      <c r="AT108" s="37" t="inlineStr">
        <is>
          <t>인수 주체 ヤフー㈱(東証1부 4689)가 상장사. 대상 バリューコマース는 거래 당시 비상장(2006-07 東証マザーズ 상장 후 TSE:2491)이라 대상회사 주가 반응은 분석 불가.</t>
        </is>
      </c>
      <c r="AU108" s="37"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V108" s="37"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W108" s="37"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취득(N011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완전자회사화(N011);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인수(N051);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X108" s="37"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Y108" s="37" t="inlineStr">
        <is>
          <t>Yahoo 有報 第10~12期 지분법 투자 감손 없음, 연결 뒤 第19~21期 のれん 감손 기재 없음</t>
        </is>
      </c>
      <c r="AZ108" s="37" t="inlineStr">
        <is>
          <t>2003/12期: 1,913,585千円; 2004/12期: 2,837,041千円</t>
        </is>
      </c>
      <c r="BA108" s="37" t="inlineStr">
        <is>
          <t>2005/12期: 4,049,660千円; 2006/12期: 5,331,121千円; 최근 2025/12期: 24,169百万円</t>
        </is>
      </c>
      <c r="BB108" s="37" t="inlineStr">
        <is>
          <t>미확인 (2003/12·2004/12期 영업이익은 해당 연도 有報를 구하지 못함; 참고 経常利益 2003/12期 13,225千円, 2004/12期 180,155千円)</t>
        </is>
      </c>
      <c r="BC108" s="37" t="inlineStr">
        <is>
          <t>2005/12期: 233,826千円; 2006/12期: 541,150千円; 최근 2025/12期: 1,971百万円</t>
        </is>
      </c>
      <c r="BD108" s="37"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E108" s="37"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F108" s="36" t="inlineStr">
        <is>
          <t>부분</t>
        </is>
      </c>
      <c r="BG108" s="36" t="inlineStr">
        <is>
          <t>2026-10-26</t>
        </is>
      </c>
    </row>
    <row r="109" ht="72" customHeight="1">
      <c r="A109" s="36" t="inlineStr">
        <is>
          <t>N002</t>
        </is>
      </c>
      <c r="B109" s="36" t="inlineStr">
        <is>
          <t>Naver</t>
        </is>
      </c>
      <c r="C109" s="36" t="inlineStr">
        <is>
          <t>2005-03-31</t>
        </is>
      </c>
      <c r="D109" s="37" t="inlineStr">
        <is>
          <t>Curiocity Corp.</t>
        </is>
      </c>
      <c r="E109" s="36" t="n">
        <v>155</v>
      </c>
      <c r="F109" s="36" t="inlineStr">
        <is>
          <t>False</t>
        </is>
      </c>
      <c r="G109" s="36" t="n"/>
      <c r="H109" s="36" t="inlineStr">
        <is>
          <t>MA①</t>
        </is>
      </c>
      <c r="I109" s="36" t="inlineStr">
        <is>
          <t>MA①</t>
        </is>
      </c>
      <c r="J109" s="36" t="inlineStr">
        <is>
          <t>같음</t>
        </is>
      </c>
      <c r="K109" s="36" t="inlineStr">
        <is>
          <t>없음 (확인)</t>
        </is>
      </c>
      <c r="L109" s="36" t="inlineStr">
        <is>
          <t>일치</t>
        </is>
      </c>
      <c r="M109" s="36" t="inlineStr">
        <is>
          <t>편입 전</t>
        </is>
      </c>
      <c r="N109" s="37" t="inlineStr">
        <is>
          <t>Media Platforms</t>
        </is>
      </c>
      <c r="O109" s="37" t="inlineStr">
        <is>
          <t>OTT / Streaming Platform</t>
        </is>
      </c>
      <c r="P109" s="36" t="inlineStr">
        <is>
          <t>Closed</t>
        </is>
      </c>
      <c r="Q109" s="38" t="n">
        <v>1.15</v>
      </c>
      <c r="R109" s="37" t="inlineStr">
        <is>
          <t>LY Corporation (TSE:4689)</t>
        </is>
      </c>
      <c r="S109" s="37" t="inlineStr">
        <is>
          <t>Mitsui &amp; Co., Ltd. (TSE:8031); Sumitomo Mitsui Banking Corporation; Mitsui &amp; Co. Global Investment, Inc.; Mitsui Knowledge Industry Co., Ltd.</t>
        </is>
      </c>
      <c r="T109" s="37"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U109" s="37" t="inlineStr">
        <is>
          <t>MA-1 그룹이 매수자</t>
        </is>
      </c>
      <c r="V109" s="37" t="inlineStr">
        <is>
          <t>과반 인수(≥50%)</t>
        </is>
      </c>
      <c r="W109" s="37" t="inlineStr">
        <is>
          <t>MA① 경영권 인수</t>
        </is>
      </c>
      <c r="X109" s="37" t="inlineStr">
        <is>
          <t>Yahoo Japan 편입 전</t>
        </is>
      </c>
      <c r="Y109" s="36" t="inlineStr">
        <is>
          <t>False</t>
        </is>
      </c>
      <c r="Z109" s="37" t="inlineStr">
        <is>
          <t>MA① 경영권 인수</t>
        </is>
      </c>
      <c r="AA109" s="37"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AB109" s="37" t="inlineStr">
        <is>
          <t>완료 (2005-03-31 株式売買契約 체결·연결 편입, 2005-04-05 株券引渡し 예정일)</t>
        </is>
      </c>
      <c r="AC109" s="37" t="inlineStr">
        <is>
          <t>123百万円 (9,310株, 所有割合 90.69%; ヤフー 보도자료 2005-03-31 및 有価証券報告書 第10期 연결CF 주석 '㈱キュリオシティ株式取得額 123百万円')</t>
        </is>
      </c>
      <c r="AD109" s="37" t="inlineStr">
        <is>
          <t>원자료와 일치 (123百万円 ÷ 107.66円/USD(2005-03-31, Yahoo Finance JPY=X) = 1.14)</t>
        </is>
      </c>
      <c r="AE109" s="37" t="inlineStr">
        <is>
          <t>2005-03-31</t>
        </is>
      </c>
      <c r="AF109" s="37"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G109" s="37" t="inlineStr">
        <is>
          <t>같은 묶음의 N001(バリューコマース)·N003(インフォプラント)·N004(ニューズウォッチ)·N006(インタースコープ)·N008(オーバーチュア)과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H109" s="37" t="inlineStr">
        <is>
          <t>ヤフー株式会社 (Yahoo Japan Corporation; 東証1部 4689, 소프트뱅크㈱의 자회사; 현 LINEヤフー㈱) — 거래 당시 NAVER와 무관</t>
        </is>
      </c>
      <c r="AI109" s="37"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J109" s="37"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N001 기록과 같은 출처)</t>
        </is>
      </c>
      <c r="AK109" s="37" t="inlineStr">
        <is>
          <t>핵심</t>
        </is>
      </c>
      <c r="AL109" s="37" t="inlineStr">
        <is>
          <t>대상은 인터넷 쇼핑몰(출점 약 1,000사) 운영사로 ヤフー의 기존 ショッピング事業(Yahoo!ショッピング, 2005/3期 매출 10,587百万円)과 같은 영역이며, ヤフー 有報 第10期는 キュリオシティ를 'ショッピング事業' 세그먼트 연결자회사로 분류. 그룹 정점 기준: 거래 당시 Yahoo Japan이 정점(NAVER와 무관).</t>
        </is>
      </c>
      <c r="AM109" s="37" t="inlineStr">
        <is>
          <t>82,410百万円 (2004-03-31, ヤフー 연결 総資産額, 일본기준; 발표일 2005-03-31이 第10期 말일이라 직전 확정 결산은 2004-03-31. 참고 2005-03-31 130,244百万円)</t>
        </is>
      </c>
      <c r="AN109" s="37" t="inlineStr">
        <is>
          <t>acq_total_assets와 같음</t>
        </is>
      </c>
      <c r="AO109" s="37" t="inlineStr">
        <is>
          <t>계산: 0.15 (123百万円 ÷ 2004-03-31 연결 総資産額 82,410百万円)</t>
        </is>
      </c>
      <c r="AP109" s="37" t="inlineStr">
        <is>
          <t>계산: 0.21 (123百万円 ÷ 2004-03-31 연결 純資産額 59,806百万円)</t>
        </is>
      </c>
      <c r="AQ109" s="37" t="inlineStr">
        <is>
          <t>계산: 3,775,061,820,000円 (2005-03-30 종가 250,000円 × 분할 후 기준 発行済株式総数 15,100,247.28株)</t>
        </is>
      </c>
      <c r="AR109" s="37"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S109" s="37" t="inlineStr">
        <is>
          <t>TSE:4689</t>
        </is>
      </c>
      <c r="AT109" s="37" t="inlineStr">
        <is>
          <t>인수 주체 ヤフー㈱(東証1부 4689)가 상장사. 대상 キュリオシティ는 비상장(三井物産 자회사)이라 대상회사 주가 분석 불가. 거래 규모가 시가총액의 약 0.003%라 주가 반응은 기대하기 어려움.</t>
        </is>
      </c>
      <c r="AU109" s="37" t="inlineStr">
        <is>
          <t>2005-03-31 ヤフー 보도자료 '株式会社キュリオシティの株式の取得（子会社化）に関するお知らせ' 및 같은 날 Internet Watch 보도. 사전 인수설 보도는 찾지 못함.</t>
        </is>
      </c>
      <c r="AV109" s="37"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W109" s="37"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X109" s="37"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Y109" s="37" t="inlineStr">
        <is>
          <t>Yahoo 有報 第10~12期, 연결조정계정 상각만 있고 별도 손상 없음</t>
        </is>
      </c>
      <c r="AZ109" s="37" t="inlineStr">
        <is>
          <t>2003/3期: 384百万円; 2004/3期: 500百万円</t>
        </is>
      </c>
      <c r="BA109" s="37" t="inlineStr">
        <is>
          <t>미확인 (대상회사 실적 비공개; 쇼핑몰 서비스는 인수 6개월 뒤 2005-09-30 종료되고 점포는 Yahoo!ショッピング(ヤフー ショッピング事業 세그먼트)으로 통합)</t>
        </is>
      </c>
      <c r="BB109" s="37" t="inlineStr">
        <is>
          <t>2003/3期: △77百万円; 2004/3期: △80百万円</t>
        </is>
      </c>
      <c r="BC109" s="37" t="inlineStr">
        <is>
          <t>미확인 (위와 같음)</t>
        </is>
      </c>
      <c r="BD109" s="37"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E109" s="37" t="inlineStr">
        <is>
          <t>미확인 (보도자료의 '本件子会社化による平成17年3月期業績への影響はありません' 외에 실적 설명회·IR 자료의 キュリオシティ 언급은 찾지 못함)</t>
        </is>
      </c>
      <c r="BF109" s="36" t="inlineStr">
        <is>
          <t>부분</t>
        </is>
      </c>
      <c r="BG109" s="36" t="inlineStr">
        <is>
          <t>2026-10-31</t>
        </is>
      </c>
    </row>
    <row r="110" ht="72" customHeight="1">
      <c r="A110" s="36" t="inlineStr">
        <is>
          <t>N003</t>
        </is>
      </c>
      <c r="B110" s="36" t="inlineStr">
        <is>
          <t>Naver</t>
        </is>
      </c>
      <c r="C110" s="36" t="inlineStr">
        <is>
          <t>2005-07-20</t>
        </is>
      </c>
      <c r="D110" s="37" t="inlineStr">
        <is>
          <t>VIPS Corporation</t>
        </is>
      </c>
      <c r="E110" s="36" t="n">
        <v>58</v>
      </c>
      <c r="F110" s="36" t="inlineStr">
        <is>
          <t>False</t>
        </is>
      </c>
      <c r="G110" s="36" t="n"/>
      <c r="H110" s="36" t="inlineStr">
        <is>
          <t>MA①</t>
        </is>
      </c>
      <c r="I110" s="36" t="inlineStr">
        <is>
          <t>MA①</t>
        </is>
      </c>
      <c r="J110" s="36" t="inlineStr">
        <is>
          <t>같음</t>
        </is>
      </c>
      <c r="K110" s="36" t="inlineStr">
        <is>
          <t>있음</t>
        </is>
      </c>
      <c r="L110" s="36" t="inlineStr">
        <is>
          <t>일치</t>
        </is>
      </c>
      <c r="M110" s="36" t="inlineStr">
        <is>
          <t>편입 전</t>
        </is>
      </c>
      <c r="N110" s="37" t="inlineStr">
        <is>
          <t>Commerce &amp; Marketing</t>
        </is>
      </c>
      <c r="O110" s="37" t="inlineStr">
        <is>
          <t>Brand / Advertising / 
Marketing / IP Merchandising</t>
        </is>
      </c>
      <c r="P110" s="36" t="inlineStr">
        <is>
          <t>Closed</t>
        </is>
      </c>
      <c r="Q110" s="38" t="n">
        <v>26.56</v>
      </c>
      <c r="R110" s="37" t="inlineStr">
        <is>
          <t>LY Corporation (TSE:4689)</t>
        </is>
      </c>
      <c r="S110" s="37" t="inlineStr">
        <is>
          <t>Nippon Venture Capital Co., Ltd.; JAFCO Group Co., Ltd. (TSE:8595); BELLSYSTEM24, Inc.; Yasuda Enterprise Development Co. Ltd.; VCN Group Inc.</t>
        </is>
      </c>
      <c r="T110" s="37"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U110" s="37" t="inlineStr">
        <is>
          <t>MA-1 그룹이 매수자</t>
        </is>
      </c>
      <c r="V110" s="37" t="inlineStr">
        <is>
          <t>과반 인수(≥50%)</t>
        </is>
      </c>
      <c r="W110" s="37" t="inlineStr">
        <is>
          <t>MA① 경영권 인수</t>
        </is>
      </c>
      <c r="X110" s="37" t="inlineStr">
        <is>
          <t>Yahoo Japan 편입 전</t>
        </is>
      </c>
      <c r="Y110" s="36" t="inlineStr">
        <is>
          <t>False</t>
        </is>
      </c>
      <c r="Z110" s="37" t="inlineStr">
        <is>
          <t>MA① 경영권 인수</t>
        </is>
      </c>
      <c r="AA110" s="37"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AB110" s="37" t="inlineStr">
        <is>
          <t>완료 (2005-10-05 株式譲渡契約 체결, 2005-10-18 株券引渡し로 58.2% 취득·연결 편입)</t>
        </is>
      </c>
      <c r="AC110" s="37" t="inlineStr">
        <is>
          <t>3,012百万円 (6,025株 × 500,000円, 所有割合 58.2%; ヤフー 보도자료 2005-10-05, 有価証券報告書 第11期 연결CF 주석 '㈱インフォプラント株式取得額 3,012百万円')</t>
        </is>
      </c>
      <c r="AD110" s="37" t="inlineStr">
        <is>
          <t>원자료와 일치 (3,012百万円 ÷ 113.34円/USD(2005-10-05, Yahoo Finance JPY=X) = 26.58; 기본합의일 2005-07-20 환율 110.43 적용 시 27.28)</t>
        </is>
      </c>
      <c r="AE110" s="37" t="inlineStr">
        <is>
          <t>2005-07-20</t>
        </is>
      </c>
      <c r="AF110" s="37"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G110" s="37" t="inlineStr">
        <is>
          <t>같은 묶음 관계: N006(2007-01 ヤフー의 インタースコープ 89.5% 인수)의 대상회사가 2007-07-01 이 거래의 대상회사 インフォプラント에 흡수합병돼 ヤフーバリューインサイト가 됨(같은 리서치 사업 계보의 후속 단계). N001·N002·N004·N008과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N006 インタースコープ 인수분이 섞여 있어 N003 단독 몫은 분리 불가(impairment 참조).</t>
        </is>
      </c>
      <c r="AH110" s="37" t="inlineStr">
        <is>
          <t>ヤフー株式会社 (Yahoo Japan Corporation; 東証1部 4689, 소프트뱅크㈱의 자회사; 현 LINEヤフー㈱) — 거래 당시 NAVER와 무관</t>
        </is>
      </c>
      <c r="AI110" s="37"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J110" s="37"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K110" s="37" t="inlineStr">
        <is>
          <t>인접</t>
        </is>
      </c>
      <c r="AL110" s="37" t="inlineStr">
        <is>
          <t>インフォプラント는 인터넷 조사(모니터 24만 명, 중국 모니터 보유) 회사로, ヤフー는 2002-10부터 インテージ 합작 'Yahoo!リサーチ'로 같은 시장에 들어와 있었고 포털 이용자 패널·광고주 고객군을 공유하는 B2B 마케팅 서비스라 인접. ヤフー 有報는 インフォプラント를 소규모 'ビジネスソリューション(BS)事業' 세그먼트(2005/3期 매출 2,369百万円, 전체의 2%)에 배치. 그룹 정점 기준: 거래 당시 Yahoo Japan이 정점(NAVER와 무관).</t>
        </is>
      </c>
      <c r="AM110" s="37" t="inlineStr">
        <is>
          <t>130,244百万円 (2005-03-31, ヤフー 연결 総資産額, 일본기준; 有価証券報告書 第11期 主要な経営指標의 第10期 값)</t>
        </is>
      </c>
      <c r="AN110" s="37" t="inlineStr">
        <is>
          <t>acq_total_assets와 같음</t>
        </is>
      </c>
      <c r="AO110" s="37" t="inlineStr">
        <is>
          <t>계산: 2.31 (3,012百万円 ÷ 2005-03-31 연결 総資産額 130,244百万円)</t>
        </is>
      </c>
      <c r="AP110" s="37" t="inlineStr">
        <is>
          <t>계산: 3.14 (3,012百万円 ÷ 2005-03-31 연결 純資産額 96,059百万円)</t>
        </is>
      </c>
      <c r="AQ110" s="37" t="inlineStr">
        <is>
          <t>계산: 3,518,357,616,240円 (2005-07-19 종가 233,000円 × 発行済株式総数 15,100,247.28株)</t>
        </is>
      </c>
      <c r="AR110" s="37"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S110" s="37" t="inlineStr">
        <is>
          <t>TSE:4689</t>
        </is>
      </c>
      <c r="AT110" s="37" t="inlineStr">
        <is>
          <t>인수 주체 ヤフー㈱(東証1부 4689)가 상장사. 대상 インフォプラント는 비상장(벤처캐피털·창업자 보유)이라 대상회사 주가 분석 불가. 이벤트일 후보는 기본합의 2005-07-20과 정식 계약 2005-10-05 두 날.</t>
        </is>
      </c>
      <c r="AU110" s="37"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V110" s="37"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W110" s="37" t="inlineStr">
        <is>
          <t>2005-10-18: ヤフー 58.2% 취득·연결 편입(連結調整勘定 2,359百万円, 5년 이내 균등상각 정책); 2007-01: ヤフー, インタースコープ 89.5% 인수 발표(N006);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X110" s="37"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インフォプラント(N003)가 インタースコープ(N006)를 흡수합병한 법인이라 두 인수의 영업권이 합쳐진 금액이며 N003 단독 몫은 분리 불가. 지배회사 단체 関係会社株式 장부가도 3,767百万円(2007-03-31, インフォプラント)에서 YVI 1,953百万円(2010-03-31)으로 감소.</t>
        </is>
      </c>
      <c r="AY110" s="37" t="inlineStr">
        <is>
          <t>수집·검토 기록에 인수 뒤 손상이 적혀 있음</t>
        </is>
      </c>
      <c r="AZ110" s="37" t="inlineStr">
        <is>
          <t>2003/12期: 1,109百万円; 2004/12期: 1,492百万円</t>
        </is>
      </c>
      <c r="BA110" s="37" t="inlineStr">
        <is>
          <t>2005/12期: 미확인; 2006/12期: 미확인; 2007/12期: 4,084百万円(ヤフーバリューインサイト, 2007-07 インタースコープ 합병 포함); 2008/12期: 4,995百万円; 2009/12期: 4,869百万円(사업 이전 전 마지막 확인 연도)</t>
        </is>
      </c>
      <c r="BB110" s="37" t="inlineStr">
        <is>
          <t>2003/12期: 87百万円; 2004/12期: 43百万円</t>
        </is>
      </c>
      <c r="BC110" s="37" t="inlineStr">
        <is>
          <t>2005/12期: 미확인; 2006/12期: 미확인; 2007/12期: 225百万円; 2008/12期: 363百万円; 2009/12期: 323百万円</t>
        </is>
      </c>
      <c r="BD110" s="37"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インタースコープ(N006)와 합병된 법인 실적이라 インフォプラント 단독 성과와 비교할 수 없음. 2010-08 이후 사업은 マクロミル(6월 결산, 연결)에 흡수돼 분리 불가.</t>
        </is>
      </c>
      <c r="BE110" s="37"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F110" s="36" t="inlineStr">
        <is>
          <t>부분</t>
        </is>
      </c>
      <c r="BG110" s="36" t="inlineStr">
        <is>
          <t>2026-10-31</t>
        </is>
      </c>
    </row>
    <row r="111" ht="72" customHeight="1">
      <c r="A111" s="36" t="inlineStr">
        <is>
          <t>N004</t>
        </is>
      </c>
      <c r="B111" s="36" t="inlineStr">
        <is>
          <t>Naver</t>
        </is>
      </c>
      <c r="C111" s="36" t="inlineStr">
        <is>
          <t>2006-03-24</t>
        </is>
      </c>
      <c r="D111" s="37" t="inlineStr">
        <is>
          <t>NewsWatch Inc.</t>
        </is>
      </c>
      <c r="E111" s="36" t="n">
        <v>94</v>
      </c>
      <c r="F111" s="36" t="inlineStr">
        <is>
          <t>False</t>
        </is>
      </c>
      <c r="G111" s="36" t="n"/>
      <c r="H111" s="36" t="inlineStr">
        <is>
          <t>MA①</t>
        </is>
      </c>
      <c r="I111" s="36" t="inlineStr">
        <is>
          <t>MA①</t>
        </is>
      </c>
      <c r="J111" s="36" t="inlineStr">
        <is>
          <t>같음</t>
        </is>
      </c>
      <c r="K111" s="36" t="inlineStr">
        <is>
          <t>있음</t>
        </is>
      </c>
      <c r="L111" s="36" t="inlineStr">
        <is>
          <t>일치</t>
        </is>
      </c>
      <c r="M111" s="36" t="inlineStr">
        <is>
          <t>편입 전</t>
        </is>
      </c>
      <c r="N111" s="37" t="inlineStr">
        <is>
          <t>Content Production &amp; Investment</t>
        </is>
      </c>
      <c r="O111" s="37" t="inlineStr">
        <is>
          <t>Journalism / Publishing</t>
        </is>
      </c>
      <c r="P111" s="36" t="inlineStr">
        <is>
          <t>Closed</t>
        </is>
      </c>
      <c r="Q111" s="38" t="n">
        <v>11.21</v>
      </c>
      <c r="R111" s="37" t="inlineStr">
        <is>
          <t>LY Corporation (TSE:4689)</t>
        </is>
      </c>
      <c r="S111" s="37" t="inlineStr">
        <is>
          <t>Toshiba Corporation</t>
        </is>
      </c>
      <c r="T111" s="37"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U111" s="37" t="inlineStr">
        <is>
          <t>MA-1 그룹이 매수자</t>
        </is>
      </c>
      <c r="V111" s="37" t="inlineStr">
        <is>
          <t>과반 인수(≥50%)</t>
        </is>
      </c>
      <c r="W111" s="37" t="inlineStr">
        <is>
          <t>MA① 경영권 인수</t>
        </is>
      </c>
      <c r="X111" s="37" t="inlineStr">
        <is>
          <t>Yahoo Japan 편입 전</t>
        </is>
      </c>
      <c r="Y111" s="36" t="inlineStr">
        <is>
          <t>False</t>
        </is>
      </c>
      <c r="Z111" s="37" t="inlineStr">
        <is>
          <t>MA① 경영권 인수</t>
        </is>
      </c>
      <c r="AA111" s="37" t="inlineStr">
        <is>
          <t>편입 전 (2006 거래 당시 매수자 ヤフー㈱(Yahoo Japan, 현 LINEヤフー)는 SoftBank·Yahoo! Inc.가 대주주인 회사로 NAVER와 자본관계 없음. Yahoo Japan 계열의 2021-03 경영통합 이전 거래)</t>
        </is>
      </c>
      <c r="AB111" s="37" t="inlineStr">
        <is>
          <t>완료 (2006-03-31 주권 인도; Yahoo 2006년3월기 유가증권보고서에 연결자회사·지분 69.0%로 기재)</t>
        </is>
      </c>
      <c r="AC111" s="37" t="inlineStr">
        <is>
          <t>JPY 1,316백만 (18,811주, 발행주식 27,272주의 69.0%)</t>
        </is>
      </c>
      <c r="AD111" s="37" t="inlineStr">
        <is>
          <t>원자료와 일치 (원자료 11.21 → 암묵 환율 117.4 JPY/USD, 2006-03 시세 수준)</t>
        </is>
      </c>
      <c r="AE111" s="37" t="inlineStr">
        <is>
          <t>2006-03-24</t>
        </is>
      </c>
      <c r="AF111" s="37" t="inlineStr">
        <is>
          <t>기준 분류 유지: 외부 매도자(東芝)로부터 69.0%를 사들여 처음 자회사화한 거래(사전 보유 0주). 원자료 comment의 '69%·약 13.2억엔·東芝 89% 보유·2006-03-31 완료 예정'은 보도자료와 일치.</t>
        </is>
      </c>
      <c r="AG111" s="37"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H111" s="37" t="inlineStr">
        <is>
          <t>ヤフー株式会社(Yahoo Japan Corporation; 東証1部 4689, 현 LINEヤフー㈱) — 편입 전 Yahoo Japan 계열의 정점 회사</t>
        </is>
      </c>
      <c r="AI111" s="37"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J111" s="37" t="inlineStr">
        <is>
          <t>인터넷 포털 「Yahoo! JAPAN」(검색·뉴스 등 콘텐츠·커뮤니티·커머스·모바일). 월 UC 약 4,266만명·일 12.1억 PV(보도자료). 수익원은 광고·옥션·쇼핑 등(2006년3월기 연결 총자산 190,974백만엔).</t>
        </is>
      </c>
      <c r="AK111" s="37" t="inlineStr">
        <is>
          <t>핵심</t>
        </is>
      </c>
      <c r="AL111" s="37" t="inlineStr">
        <is>
          <t>대상은 뉴스 배신(フレッシュアイNews Watch)·사이트 내 검색 서비스 회사로, Yahoo의 중핵인 검색·「Yahoo!ニュース」와 같은 영역이며 목적도 광고수입 확대. NAVER 기준으로도 검색·뉴스 포털 핵심 영역(다만 거래 당시 NAVER 계보 밖).</t>
        </is>
      </c>
      <c r="AM111" s="37" t="inlineStr">
        <is>
          <t>166,230백만엔 (Yahoo 연결, 2005-12-31 — 2006年3月期 第3四半期 財務・業績の概況). 직전 회계연도말(2005-03-31) 연결 총자산 130,244백만엔</t>
        </is>
      </c>
      <c r="AN111" s="37" t="inlineStr">
        <is>
          <t>acq_total_assets와 같음 (편입 전 Yahoo Japan 계열 정점 = Yahoo Japan 자신). 직전 회계연도말(2005-03-31) 연결 총자산 130,244백만엔</t>
        </is>
      </c>
      <c r="AO111" s="37" t="inlineStr">
        <is>
          <t>계산: 0.79 (1,316백만엔 ÷ 166,230백만엔, 2005-12-31) / 2005-03-31 기준 1.01 (÷130,244)</t>
        </is>
      </c>
      <c r="AP111" s="37" t="inlineStr">
        <is>
          <t>계산: 1.03 (1,316백만엔 ÷ 자본합계 127,980백만엔, 2005-12-31) / 2005-03-31 순자산 96,059 기준 1.37</t>
        </is>
      </c>
      <c r="AQ111" s="37" t="inlineStr">
        <is>
          <t>계산: 4,200,145,347,000엔 (2006-03-23 종가 139,000엔 × 2005-12-31 발행주식 30,216,873주). 종가는 Yahoo Finance 4689.T 분할조정치 695.0 × 200(2006-03-28 권리락 1:2, 2013-09-26 1:100 분할 역조정)</t>
        </is>
      </c>
      <c r="AR111" s="37"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S111" s="37" t="inlineStr">
        <is>
          <t>TSE:4689</t>
        </is>
      </c>
      <c r="AT111" s="37" t="inlineStr">
        <is>
          <t>인수 주체 Yahoo Japan이 東証1部 상장(4689). 대상회사 NewsWatch는 비상장(東芝 자회사). 매도자 東芝는 TSE:6502.</t>
        </is>
      </c>
      <c r="AU111" s="37" t="inlineStr">
        <is>
          <t>2006-03-24 Yahoo·東芝 공동 보도자료(같은 날 Internet Watch 보도). 이전 인수설 보도는 찾지 못함.</t>
        </is>
      </c>
      <c r="AV111" s="37"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W111" s="37"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X111" s="37" t="inlineStr">
        <is>
          <t>있음 (2009년3월기(2008-04~2009-03), Yahoo 연결 특별손실 'のれん償却額' 479백만엔 — 개별재무제표상 子会社株式(㈱ニューズウォッチ) 감액에 따라 동사 관련 영업권 상각, Yahoo 2009年3月期 決算短信 2009-04-28)</t>
        </is>
      </c>
      <c r="AY111" s="37" t="inlineStr">
        <is>
          <t>수집·검토 기록에 인수 뒤 손상이 적혀 있음</t>
        </is>
      </c>
      <c r="AZ111" s="37" t="inlineStr">
        <is>
          <t>2004-03기: 907백만엔; 2005-03기: 1,074백만엔</t>
        </is>
      </c>
      <c r="BA111" s="37" t="inlineStr">
        <is>
          <t>2007-03기: 미확인; 2008-03기: 미확인; 최근(2010 매각 시 보도, 결산기 미표기): 1,170백만엔</t>
        </is>
      </c>
      <c r="BB111" s="37" t="inlineStr">
        <is>
          <t>2004-03기: 36백만엔; 2005-03기: 28백만엔</t>
        </is>
      </c>
      <c r="BC111" s="37" t="inlineStr">
        <is>
          <t>2007-03기: 미확인; 2008-03기: 미확인; 최근(2010 매각 시 보도, 결산기 미표기): 283백만엔</t>
        </is>
      </c>
      <c r="BD111" s="37"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E111" s="37"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F111" s="36" t="inlineStr">
        <is>
          <t>부분</t>
        </is>
      </c>
      <c r="BG111" s="36" t="inlineStr">
        <is>
          <t>2026-10-31</t>
        </is>
      </c>
    </row>
    <row r="112" ht="72" customHeight="1">
      <c r="A112" s="36" t="inlineStr">
        <is>
          <t>N005</t>
        </is>
      </c>
      <c r="B112" s="36" t="inlineStr">
        <is>
          <t>Naver</t>
        </is>
      </c>
      <c r="C112" s="36" t="inlineStr">
        <is>
          <t>2006-06-28</t>
        </is>
      </c>
      <c r="D112" s="37" t="inlineStr">
        <is>
          <t>1Noon. Ltd.</t>
        </is>
      </c>
      <c r="E112" s="36" t="n">
        <v>50</v>
      </c>
      <c r="F112" s="36" t="inlineStr">
        <is>
          <t>True</t>
        </is>
      </c>
      <c r="G112" s="36" t="n"/>
      <c r="H112" s="36" t="inlineStr">
        <is>
          <t>MA①</t>
        </is>
      </c>
      <c r="I112" s="36" t="inlineStr">
        <is>
          <t>MA①</t>
        </is>
      </c>
      <c r="J112" s="36" t="inlineStr">
        <is>
          <t>같음</t>
        </is>
      </c>
      <c r="K112" s="36" t="inlineStr">
        <is>
          <t>있음</t>
        </is>
      </c>
      <c r="L112" s="36" t="inlineStr">
        <is>
          <t>일치</t>
        </is>
      </c>
      <c r="M112" s="36" t="inlineStr">
        <is>
          <t>편입 후</t>
        </is>
      </c>
      <c r="N112" s="37" t="inlineStr">
        <is>
          <t>Communication &amp; Visual Effects Services</t>
        </is>
      </c>
      <c r="O112" s="37" t="inlineStr">
        <is>
          <t>Social Networking</t>
        </is>
      </c>
      <c r="P112" s="36" t="inlineStr">
        <is>
          <t>Closed</t>
        </is>
      </c>
      <c r="Q112" s="38" t="n">
        <v>36.55</v>
      </c>
      <c r="R112" s="37" t="inlineStr">
        <is>
          <t>NAVER Corporation (KOSE:A035420)</t>
        </is>
      </c>
      <c r="S112" s="37" t="inlineStr">
        <is>
          <t>NEOWIZ HOLDINGS Corporation (KOSDAQ:A042420)</t>
        </is>
      </c>
      <c r="T112" s="37"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U112" s="37" t="inlineStr">
        <is>
          <t>MA-1 그룹이 매수자</t>
        </is>
      </c>
      <c r="V112" s="37" t="inlineStr">
        <is>
          <t>지분율 미기재(대개 100%·사업양수)</t>
        </is>
      </c>
      <c r="W112" s="37" t="inlineStr">
        <is>
          <t>MA① 경영권 인수</t>
        </is>
      </c>
      <c r="X112" s="37" t="n"/>
      <c r="Y112" s="36" t="inlineStr">
        <is>
          <t>False</t>
        </is>
      </c>
      <c r="Z112" s="37" t="inlineStr">
        <is>
          <t>MA① 경영권 인수</t>
        </is>
      </c>
      <c r="AA112" s="37" t="inlineStr">
        <is>
          <t>편입 후 (매수자 NHN㈜는 현 NAVER㈜ 자신, 그룹 지배회사)</t>
        </is>
      </c>
      <c r="AB112" s="37" t="inlineStr">
        <is>
          <t>완료 (2006-07-06 구주 100% 취득; 계열회사 편입 공시 변경일 2006-07-26)</t>
        </is>
      </c>
      <c r="AC112" s="37" t="inlineStr">
        <is>
          <t>35,000,000,000원 (구주 2,000,000주, 100%, 현금취득; 이 중 네오위즈 보유분 200,000주 10%는 3,500,000,000원, 주당 17,500원)</t>
        </is>
      </c>
      <c r="AD112" s="37" t="inlineStr">
        <is>
          <t>원자료와 일치 (350억원, 2006-06 원/달러 약 950~960원 기준 약 USD 36~37m; 원자료 36.55)</t>
        </is>
      </c>
      <c r="AE112" s="37" t="inlineStr">
        <is>
          <t>2006-06-29</t>
        </is>
      </c>
      <c r="AF112" s="37"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G112" s="37" t="inlineStr">
        <is>
          <t>같은 묶음 N012(미투데이)와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H112" s="37" t="inlineStr">
        <is>
          <t>엔에이치엔㈜(NHN Corporation, 현 NAVER㈜, 그룹 지배회사, 당시 코스닥 상장)</t>
        </is>
      </c>
      <c r="AI112" s="37" t="inlineStr">
        <is>
          <t>"검색 기술 역량 강화" (주요경영사항 신고 취득목적) / "해외검색시장 진출과 검색 기술 역량 강화를 위해" (NHN 보도자료 2006-06-29) / "검색사업 강화를 위해" (2006 감사보고서 주석)</t>
        </is>
      </c>
      <c r="AJ112" s="37" t="inlineStr">
        <is>
          <t>인터넷 포털 네이버의 검색광고 중심(2005년 매출 357,494백만원 중 검색광고 173,240백만원 48.5%, 게임 92,065백만원 25.8%, 배너광고 58,590백만원 16.4%; 2006 사업보고서 사업의 내용)</t>
        </is>
      </c>
      <c r="AK112" s="37" t="inlineStr">
        <is>
          <t>핵심</t>
        </is>
      </c>
      <c r="AL112" s="37" t="inlineStr">
        <is>
          <t>대상은 인터넷 검색엔진 개발사(주요사업 '인터넷 검색')로 NHN의 주력 검색포털·검색광고 사업과 같은 영역. 인수 주체가 그룹 정점 NAVER 자신이므로 정점 기준으로도 핵심.</t>
        </is>
      </c>
      <c r="AM112" s="37" t="inlineStr">
        <is>
          <t>373,726,916,211원 (NHN 별도, 2005-12-31 최근 사업연도말 자산총액, 주요경영사항 신고)</t>
        </is>
      </c>
      <c r="AN112" s="37" t="inlineStr">
        <is>
          <t>acq_total_assets와 같음 (인수 주체 NHN 자신이 상장 지배회사). 연결 기준 참고값: NHN 2005-12-31 연결 자산총계 405,576,964,012원 (2005 연결감사보고서, 접수번호 20060428001443)</t>
        </is>
      </c>
      <c r="AO112" s="37" t="inlineStr">
        <is>
          <t>9.4</t>
        </is>
      </c>
      <c r="AP112" s="37" t="inlineStr">
        <is>
          <t>15.1</t>
        </is>
      </c>
      <c r="AQ112" s="37"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R112" s="37"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S112" s="37" t="inlineStr">
        <is>
          <t>KRX:035420</t>
        </is>
      </c>
      <c r="AT112" s="37" t="inlineStr">
        <is>
          <t>인수 주체 NHN 자신(당시 코스닥 상장, 2008-11 유가증권시장 이전). 대상 ㈜첫눈은 비상장. 매도자 ㈜네오위즈(현 네오위즈홀딩스, KOSDAQ:042420)도 2006-06-28 이사회에서 처분 결의해 반응 분석 가능.</t>
        </is>
      </c>
      <c r="AU112" s="37" t="inlineStr">
        <is>
          <t>2006-06-29 NHN 주요경영사항 신고·보도자료·인수 컨퍼런스콜(전자신문 전문 2006-06-30 게재). 매도자 네오위즈의 처분 자율공시도 2006-06-29. 그 전 인수설 보도는 확인하지 못함.</t>
        </is>
      </c>
      <c r="AV112" s="37"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W112" s="37"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X112" s="37"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Y112" s="37" t="inlineStr">
        <is>
          <t>수집·검토 기록에 인수 뒤 손상이 적혀 있음</t>
        </is>
      </c>
      <c r="AZ112" s="37" t="inlineStr">
        <is>
          <t>2004: 해당 없음(2005-05 설립); 2005: 매출 없음(0원)</t>
        </is>
      </c>
      <c r="BA112" s="37"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BB112" s="37" t="inlineStr">
        <is>
          <t>미확인 (영업이익 공시 없음; 대신 당기순손익 2005: -696백만원)</t>
        </is>
      </c>
      <c r="BC112" s="37" t="inlineStr">
        <is>
          <t>2006: 미확인 (영업이익 공시 없음; 당기순손실 -1,785,622천원); 2007: 2,534,041천원; 2008(1/1~12/13 합병기일까지): -150,104천원; 승계 법인 서치솔루션㈜ 2008: 1,930,233천원, 2010: -298,356천원, 2011: 181,472천원</t>
        </is>
      </c>
      <c r="BD112" s="37"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E112" s="37"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F112" s="36" t="inlineStr">
        <is>
          <t>완료</t>
        </is>
      </c>
      <c r="BG112" s="36" t="inlineStr">
        <is>
          <t>2026-10-31</t>
        </is>
      </c>
    </row>
    <row r="113" ht="72" customHeight="1">
      <c r="A113" s="36" t="inlineStr">
        <is>
          <t>N006</t>
        </is>
      </c>
      <c r="B113" s="36" t="inlineStr">
        <is>
          <t>Naver</t>
        </is>
      </c>
      <c r="C113" s="36" t="inlineStr">
        <is>
          <t>2007-01-24</t>
        </is>
      </c>
      <c r="D113" s="37" t="inlineStr">
        <is>
          <t>Interscope, Inc.</t>
        </is>
      </c>
      <c r="E113" s="36" t="n">
        <v>99</v>
      </c>
      <c r="F113" s="36" t="inlineStr">
        <is>
          <t>False</t>
        </is>
      </c>
      <c r="G113" s="36" t="n"/>
      <c r="H113" s="36" t="inlineStr">
        <is>
          <t>MA①</t>
        </is>
      </c>
      <c r="I113" s="36" t="inlineStr">
        <is>
          <t>MA①</t>
        </is>
      </c>
      <c r="J113" s="36" t="inlineStr">
        <is>
          <t>같음</t>
        </is>
      </c>
      <c r="K113" s="36" t="inlineStr">
        <is>
          <t>있음</t>
        </is>
      </c>
      <c r="L113" s="36" t="inlineStr">
        <is>
          <t>일치</t>
        </is>
      </c>
      <c r="M113" s="36" t="inlineStr">
        <is>
          <t>편입 전</t>
        </is>
      </c>
      <c r="N113" s="37" t="inlineStr">
        <is>
          <t>Commerce &amp; Marketing</t>
        </is>
      </c>
      <c r="O113" s="37" t="inlineStr">
        <is>
          <t>Brand / Advertising / 
Marketing / IP Merchandising</t>
        </is>
      </c>
      <c r="P113" s="36" t="inlineStr">
        <is>
          <t>Closed</t>
        </is>
      </c>
      <c r="Q113" s="38" t="n">
        <v>10.39</v>
      </c>
      <c r="R113" s="37" t="inlineStr">
        <is>
          <t>LY Corporation (TSE:4689)</t>
        </is>
      </c>
      <c r="S113" s="37" t="inlineStr">
        <is>
          <t>Globis Capital Partners Co., Ltd.; DG Ventures, Inc.</t>
        </is>
      </c>
      <c r="T113" s="37"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U113" s="37" t="inlineStr">
        <is>
          <t>MA-1 그룹이 매수자</t>
        </is>
      </c>
      <c r="V113" s="37" t="inlineStr">
        <is>
          <t>과반 인수(≥50%)</t>
        </is>
      </c>
      <c r="W113" s="37" t="inlineStr">
        <is>
          <t>MA① 경영권 인수</t>
        </is>
      </c>
      <c r="X113" s="37" t="inlineStr">
        <is>
          <t>Yahoo Japan 편입 전</t>
        </is>
      </c>
      <c r="Y113" s="36" t="inlineStr">
        <is>
          <t>False</t>
        </is>
      </c>
      <c r="Z113" s="37" t="inlineStr">
        <is>
          <t>MA① 경영권 인수</t>
        </is>
      </c>
      <c r="AA113" s="37" t="inlineStr">
        <is>
          <t>편입 전 (2007 거래 당시 매수자 ヤフー㈱(Yahoo Japan, 현 LINEヤフー)는 SoftBank·Yahoo! Inc.가 대주주인 회사로 NAVER와 자본관계 없음. Yahoo Japan 계열의 2021-03 경영통합 이전 거래)</t>
        </is>
      </c>
      <c r="AB113" s="37" t="inlineStr">
        <is>
          <t>완료 (2007-02-28 주식양도계약·인도 예정일; Yahoo 2007년3월기 유가증권보고서에 지분 89.5% 연결자회사로 기재)</t>
        </is>
      </c>
      <c r="AC113" s="37" t="inlineStr">
        <is>
          <t>JPY 1,256백만 (5,288주, 발행주식 5,911주의 89.5%)</t>
        </is>
      </c>
      <c r="AD113" s="37" t="inlineStr">
        <is>
          <t>원자료와 일치 (원자료 10.39 → 암묵 환율 120.9 JPY/USD, 2007-01~02 시세 수준)</t>
        </is>
      </c>
      <c r="AE113" s="37" t="inlineStr">
        <is>
          <t>2007-01-24</t>
        </is>
      </c>
      <c r="AF113" s="37"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G113" s="37"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N003(Capital IQ 대상명 'VIPS Corporation' = InfoPlant의 최종 사명 ヴィープス㈱, 2005-07-20 발표·2005-10 58.2% 취득)이 InfoPlant 인수로, 이 거래와 2007-07-01 합병으로 연결된다. N003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H113" s="37" t="inlineStr">
        <is>
          <t>ヤフー株式会社(Yahoo Japan Corporation; 東証1部 4689, 현 LINEヤフー㈱) — 편입 전 Yahoo Japan 계열의 정점 회사</t>
        </is>
      </c>
      <c r="AI113" s="37"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J113" s="37"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K113" s="37" t="inlineStr">
        <is>
          <t>인접</t>
        </is>
      </c>
      <c r="AL113" s="37" t="inlineStr">
        <is>
          <t>대상은 인터넷 리서치(조사 기획·실사·분석)·마케팅 컨설팅 회사로, Yahoo의 광고주(기업 고객)를 대상으로 한 ビジネスサービス 부문에 붙는 B2B 서비스이며 Yahoo가 이미 InfoPlant로 영위하던 리서치 사업의 보강. 포털·광고 주력과는 같은 고객군의 인접 영역. NAVER 기준으로도 포털 광고주 대상 인접 서비스(거래 당시 NAVER 계보 밖).</t>
        </is>
      </c>
      <c r="AM113" s="37" t="inlineStr">
        <is>
          <t>287,547백만엔 (Yahoo 연결, 2006-12-31 — 2007年3月期 第3四半期 財務・業績の概況, 발표와 같은 날 2007-01-24 공표). 직전 회계연도말(2006-03-31) 연결 총자산 190,974백만엔</t>
        </is>
      </c>
      <c r="AN113" s="37" t="inlineStr">
        <is>
          <t>acq_total_assets와 같음 (편입 전 Yahoo Japan 계열 정점 = Yahoo Japan 자신). 직전 회계연도말(2006-03-31) 연결 총자산 190,974백만엔</t>
        </is>
      </c>
      <c r="AO113" s="37" t="inlineStr">
        <is>
          <t>계산: 0.44 (1,256백만엔 ÷ 287,547백만엔, 2006-12-31) / 2006-03-31 기준 0.66 (÷190,974)</t>
        </is>
      </c>
      <c r="AP113" s="37" t="inlineStr">
        <is>
          <t>계산: 0.71 (1,256백만엔 ÷ 순자산 177,547에서 신주예약권 17·소수주주지분 1,524를 뺀 176,006백만엔, 2006-12-31) / 2006-03-31 순자산 142,455 기준 0.88</t>
        </is>
      </c>
      <c r="AQ113" s="37" t="inlineStr">
        <is>
          <t>계산: 2,875,409,506,650엔 (2007-01-23 종가 47,550엔 × 2006-12-31 발행주식 60,471,283주). 종가는 Yahoo Finance 4689.T 분할조정치 475.5 × 100(2013-09-26 1:100 분할 역조정)</t>
        </is>
      </c>
      <c r="AR113" s="37"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S113" s="37" t="inlineStr">
        <is>
          <t>TSE:4689</t>
        </is>
      </c>
      <c r="AT113" s="37" t="inlineStr">
        <is>
          <t>인수 주체 Yahoo Japan이 東証1部(및 JASDAQ) 상장(4689). 대상 Interscope는 비상장(VC 투자 회사). 발표 이벤트는 2007-01-24(기본합의)과 2007-02-21(확정) 두 날짜.</t>
        </is>
      </c>
      <c r="AU113" s="37" t="inlineStr">
        <is>
          <t>2007-01-24 Yahoo 보도자료·적시공시 '株式会社インタースコープの株式の取得（子会社化）に関する基本合意について'. 이전 인수설 보도는 찾지 못함.</t>
        </is>
      </c>
      <c r="AV113" s="37"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W113" s="37"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X113" s="37"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Y113" s="37" t="inlineStr">
        <is>
          <t>수집·검토 기록에 인수 뒤 손상이 적혀 있음</t>
        </is>
      </c>
      <c r="AZ113" s="37" t="inlineStr">
        <is>
          <t>2005-06기: 882백만엔; 2006-06기: 1,009백만엔</t>
        </is>
      </c>
      <c r="BA113" s="37" t="inlineStr">
        <is>
          <t>YVI(합병 후 승계회사) 2007-12기: 4,084백만엔; 2008-12기: 4,995백만엔; 2009-12기(사업 이관 전 마지막): 4,869백만엔</t>
        </is>
      </c>
      <c r="BB113" s="37" t="inlineStr">
        <is>
          <t>2005-06기: 27백만엔; 2006-06기: 66백만엔</t>
        </is>
      </c>
      <c r="BC113" s="37" t="inlineStr">
        <is>
          <t>YVI 2007-12기: 225백만엔; 2008-12기: 363백만엔; 2009-12기: 323백만엔</t>
        </is>
      </c>
      <c r="BD113" s="37"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E113" s="37"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F113" s="36" t="inlineStr">
        <is>
          <t>완료</t>
        </is>
      </c>
      <c r="BG113" s="36" t="inlineStr">
        <is>
          <t>2026-10-31</t>
        </is>
      </c>
    </row>
    <row r="114" ht="72" customHeight="1">
      <c r="A114" s="36" t="inlineStr">
        <is>
          <t>N007</t>
        </is>
      </c>
      <c r="B114" s="36" t="inlineStr">
        <is>
          <t>Naver</t>
        </is>
      </c>
      <c r="C114" s="36" t="inlineStr">
        <is>
          <t>2007-02-21</t>
        </is>
      </c>
      <c r="D114" s="37" t="inlineStr">
        <is>
          <t>Demae-Can Co.,Ltd (TSE:2484)</t>
        </is>
      </c>
      <c r="E114" s="36" t="n">
        <v>98</v>
      </c>
      <c r="F114" s="36" t="inlineStr">
        <is>
          <t>False</t>
        </is>
      </c>
      <c r="G114" s="36" t="n"/>
      <c r="H114" s="36" t="inlineStr">
        <is>
          <t>MA②</t>
        </is>
      </c>
      <c r="I114" s="36" t="inlineStr">
        <is>
          <t>MA③</t>
        </is>
      </c>
      <c r="J114" s="36" t="inlineStr">
        <is>
          <t>변경</t>
        </is>
      </c>
      <c r="K114" s="36" t="inlineStr">
        <is>
          <t>식별 불가</t>
        </is>
      </c>
      <c r="L114" s="36" t="inlineStr">
        <is>
          <t>일치</t>
        </is>
      </c>
      <c r="M114" s="36" t="inlineStr">
        <is>
          <t>편입 전</t>
        </is>
      </c>
      <c r="N114" s="37" t="inlineStr">
        <is>
          <t>Mobility &amp; Transportation</t>
        </is>
      </c>
      <c r="O114" s="37" t="inlineStr">
        <is>
          <t>Mobility / Transportation</t>
        </is>
      </c>
      <c r="P114" s="36" t="inlineStr">
        <is>
          <t>Closed</t>
        </is>
      </c>
      <c r="Q114" s="38" t="n">
        <v>10.62</v>
      </c>
      <c r="R114" s="37" t="inlineStr">
        <is>
          <t>LY Corporation (TSE:4689)</t>
        </is>
      </c>
      <c r="S114" s="37" t="inlineStr">
        <is>
          <t>iXIT Corporation</t>
        </is>
      </c>
      <c r="T114" s="37"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U114" s="37" t="inlineStr">
        <is>
          <t>MA-1 그룹이 매수자</t>
        </is>
      </c>
      <c r="V114" s="37" t="inlineStr">
        <is>
          <t>추가지분</t>
        </is>
      </c>
      <c r="W114" s="37" t="inlineStr">
        <is>
          <t>MA② 기존 지분 확대</t>
        </is>
      </c>
      <c r="X114" s="37" t="inlineStr">
        <is>
          <t>Yahoo Japan 편입 전</t>
        </is>
      </c>
      <c r="Y114" s="36" t="inlineStr">
        <is>
          <t>False</t>
        </is>
      </c>
      <c r="Z114" s="37" t="inlineStr">
        <is>
          <t>MA③ 소수지분 매입</t>
        </is>
      </c>
      <c r="AA114" s="37" t="inlineStr">
        <is>
          <t>편입 전 (2007 거래 당시 매수자 ヤフー㈱(Yahoo Japan, 현 LINEヤフー)는 ソフトバンク㈱(41.1%)·Yahoo! Inc.(33.4%)가 대주주인 SoftBank 계열사로 NAVER와 자본관계가 없었다. Yahoo Japan 계열의 2021-03 이전 거래)</t>
        </is>
      </c>
      <c r="AB114" s="37" t="inlineStr">
        <is>
          <t>완료 (공개매수 2007-03-01~04-02 성립, 결제 개시 2007-04-10; 응모 4,487주 중 안분비례로 3,200주 매입)</t>
        </is>
      </c>
      <c r="AC114" s="37" t="inlineStr">
        <is>
          <t>1,283,808,000円 (3,200주 × 401,190円, 현금; 공시 '買付代金 1,283百万円'. 매도자별: インデックス・ホールディングス 2,282주(약 915.5백만円, 보유 3,420→1,138주), 기타 응모주주 918주 — 안분비례 결과)</t>
        </is>
      </c>
      <c r="AD114" s="37" t="inlineStr">
        <is>
          <t>원자료와 일치 (1,283.808백만円 ÷ 120.99円/달러(2007-02-21, FRB H.10) = 10.61)</t>
        </is>
      </c>
      <c r="AE114" s="37" t="inlineStr">
        <is>
          <t>2007-02-21</t>
        </is>
      </c>
      <c r="AF114" s="37"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G114" s="37" t="inlineStr">
        <is>
          <t>같은 대상회사 계보: 이 거래(2007, 23.24%→41.84%) → N013(2009,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N033(2016, LINE 20%) → 2020-04 NAVER 연결 → 2021-03 이후 LINEヤフー(Yahoo 계보) 지분법. N022·N023은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H114" s="37" t="inlineStr">
        <is>
          <t>ヤフー株式会社(Yahoo Japan Corporation; 東証1部·JASDAQ 4689, 대주주 ソフトバンク㈱ 41.1%·Yahoo! Inc. 33.4%(2006-09-30). 현 LINEヤフー㈱)</t>
        </is>
      </c>
      <c r="AI114" s="37"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J114" s="37"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K114" s="37" t="inlineStr">
        <is>
          <t>인접</t>
        </is>
      </c>
      <c r="AL114" s="37" t="inlineStr">
        <is>
          <t>夢の街(出前館)는 배달 주문 중개 포털로, Yahoo는 「Yahoo!グルメ」 안에서 出前館의 정보를 받아 「Yahoo! 出前注文サービス」를 제공하고 업무위탁비를 지급·정보게재 매출을 받는 거래관계였다(공시 '取引関係'). Yahoo 포털·로컬 서비스에 콘텐츠를 공급하는 같은 가치사슬의 인접 영역. 그룹 정점 기준: 편입 전이므로 정점은 Yahoo Japan 자신. NAVER 기준: 거래 당시 그룹 밖.</t>
        </is>
      </c>
      <c r="AM114" s="37" t="inlineStr">
        <is>
          <t>287,547백만円 (Yahoo 연결, 2006-12-31 — 2007年3月期 第3四半期 財務・業績の概況)</t>
        </is>
      </c>
      <c r="AN114" s="37" t="inlineStr">
        <is>
          <t>acq_total_assets와 같음 (편입 전 Yahoo Japan 계열의 정점 = Yahoo Japan 자신). 직전 회계연도말(2006-03-31) 연결 총자산 190,974백만円</t>
        </is>
      </c>
      <c r="AO114" s="37" t="inlineStr">
        <is>
          <t>계산: 0.45 (1,283.808백만円 ÷ 287,547백만円, 2006-12-31) / 2006-03-31 총자산 기준 0.67</t>
        </is>
      </c>
      <c r="AP114" s="37" t="inlineStr">
        <is>
          <t>계산: 0.73 (1,283.808백만円 ÷ 자기자본 176,006백만円 = 순자산 177,547 − 신주예약권 17 − 소수주주지분 1,524, 2006-12-31)</t>
        </is>
      </c>
      <c r="AQ114" s="37" t="inlineStr">
        <is>
          <t>계산: 2,739,349,119,900円 (2007-02-20 종가 45,300円 × 발행주식 60,471,283주(2006-12-31; 자기주식은 28백만円 규모로 무시)). 종가는 Yahoo Finance 4689.T 분할조정치 453.0円 × 100(2013-10-01 1:100 분할 역조정)</t>
        </is>
      </c>
      <c r="AR114" s="37"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S114" s="37" t="inlineStr">
        <is>
          <t>TSE:4689</t>
        </is>
      </c>
      <c r="AT114" s="37"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U114" s="37"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V114" s="37"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W114" s="37"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합의(N013), 5,100주 잔류·지분법 제외; 2012-08-31: Yahoo 1,700주(3.27%); 2013-08-31: Yahoo 상위 10대 주주에서 사라짐; 2016-10: LINE 20% 취득(N033); 2019-11: ㈱出前館으로 사명 변경; 2020-04: NAVER 연결 편입; 2021-03~09: LINE 지분이 Z Holdings(Yahoo 후신) 산하로, Z Holdings 19,158,900주 추가 인수; 2023-10: LINEヤフー 직접 보유; 2025-08-31: LINEヤフー 35.3%; FY2026/8: 出前館 영업손실 △8,288백만円</t>
        </is>
      </c>
      <c r="AX114" s="37"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Y114" s="37" t="inlineStr">
        <is>
          <t>Yahoo 2009/3期 매각손이 3개사 합계로만 공시돼 개별 손상·손실을 알 수 없음</t>
        </is>
      </c>
      <c r="AZ114" s="37" t="inlineStr">
        <is>
          <t>FY2005/8: 360,987천円; FY2006/8: 649,446천円 (夢の街 별도)</t>
        </is>
      </c>
      <c r="BA114" s="37" t="inlineStr">
        <is>
          <t>FY2007/8: 762,103천円; FY2008/8: 940,528천円 (별도); 최근 FY2026/8: 39,057백만円 (出前館 연결)</t>
        </is>
      </c>
      <c r="BB114" s="37" t="inlineStr">
        <is>
          <t>FY2005/8: 31,956천円; FY2006/8: 170,164천円</t>
        </is>
      </c>
      <c r="BC114" s="37" t="inlineStr">
        <is>
          <t>FY2007/8: 229,030천円; FY2008/8: 262,369천円; 최근 FY2026/8: △8,288백만円 (영업손실)</t>
        </is>
      </c>
      <c r="BD114" s="37"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E114" s="37"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매각(N013).</t>
        </is>
      </c>
      <c r="BF114" s="36" t="inlineStr">
        <is>
          <t>완료</t>
        </is>
      </c>
      <c r="BG114" s="36" t="inlineStr">
        <is>
          <t>2026-10-26</t>
        </is>
      </c>
    </row>
    <row r="115" ht="72" customHeight="1">
      <c r="A115" s="36" t="inlineStr">
        <is>
          <t>N008</t>
        </is>
      </c>
      <c r="B115" s="36" t="inlineStr">
        <is>
          <t>Naver</t>
        </is>
      </c>
      <c r="C115" s="36" t="inlineStr">
        <is>
          <t>2007-04-24</t>
        </is>
      </c>
      <c r="D115" s="37" t="inlineStr">
        <is>
          <t>Overture K.K.</t>
        </is>
      </c>
      <c r="E115" s="36" t="n">
        <v>72</v>
      </c>
      <c r="F115" s="36" t="inlineStr">
        <is>
          <t>False</t>
        </is>
      </c>
      <c r="G115" s="36" t="n"/>
      <c r="H115" s="36" t="inlineStr">
        <is>
          <t>MA①</t>
        </is>
      </c>
      <c r="I115" s="36" t="inlineStr">
        <is>
          <t>MA①</t>
        </is>
      </c>
      <c r="J115" s="36" t="inlineStr">
        <is>
          <t>같음</t>
        </is>
      </c>
      <c r="K115" s="36" t="inlineStr">
        <is>
          <t>없음 (확인)</t>
        </is>
      </c>
      <c r="L115" s="36" t="inlineStr">
        <is>
          <t>일치</t>
        </is>
      </c>
      <c r="M115" s="36" t="inlineStr">
        <is>
          <t>편입 전</t>
        </is>
      </c>
      <c r="N115" s="37" t="inlineStr">
        <is>
          <t>Commerce &amp; Marketing</t>
        </is>
      </c>
      <c r="O115" s="37" t="inlineStr">
        <is>
          <t>Brand / Advertising / 
Marketing / IP Merchandising</t>
        </is>
      </c>
      <c r="P115" s="36" t="inlineStr">
        <is>
          <t>Closed</t>
        </is>
      </c>
      <c r="Q115" s="38" t="n">
        <v>20</v>
      </c>
      <c r="R115" s="37" t="inlineStr">
        <is>
          <t>LY Corporation (TSE:4689)</t>
        </is>
      </c>
      <c r="S115" s="37" t="inlineStr">
        <is>
          <t>Altaba Inc.</t>
        </is>
      </c>
      <c r="T115" s="37"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U115" s="37" t="inlineStr">
        <is>
          <t>MA-1 그룹이 매수자</t>
        </is>
      </c>
      <c r="V115" s="37" t="inlineStr">
        <is>
          <t>지분율 미기재(대개 100%·사업양수)</t>
        </is>
      </c>
      <c r="W115" s="37" t="inlineStr">
        <is>
          <t>MA① 경영권 인수</t>
        </is>
      </c>
      <c r="X115" s="37" t="inlineStr">
        <is>
          <t>Yahoo Japan 편입 전</t>
        </is>
      </c>
      <c r="Y115" s="36" t="inlineStr">
        <is>
          <t>False</t>
        </is>
      </c>
      <c r="Z115" s="37" t="inlineStr">
        <is>
          <t>MA① 경영권 인수</t>
        </is>
      </c>
      <c r="AA115" s="37" t="inlineStr">
        <is>
          <t>편입 전 (2007 거래 당시 매수자 ヤフー㈱(Yahoo Japan, 현 LINEヤフー)는 Yahoo! Inc.가 약 34%를 보유한 SoftBank·Yahoo! Inc. 계열사로 NAVER와 자본관계가 없었다. Yahoo Japan 계열의 2021-03 이전 거래)</t>
        </is>
      </c>
      <c r="AB115" s="37" t="inlineStr">
        <is>
          <t>완료 (2007-08-31 주식양도계약 체결·주식 인도, 2007-09부터 연결)</t>
        </is>
      </c>
      <c r="AC115" s="37" t="inlineStr">
        <is>
          <t>JPY 2,232백만 (オーバーチュア㈱株式取得額, 최종; Yahoo 2008年3月期 決算短信 연결CF 주석) / 계약 시 잠정 취득가액 USD 13,426,000 (약 1,557백만円, 2007-08-31 보도자료; 최종가는 운전자본 조정)</t>
        </is>
      </c>
      <c r="AD115" s="37" t="inlineStr">
        <is>
          <t>원자료와 일치 (최종 2,232백만円 ÷ 115.97円/USD(보도자료 잠정가의 내재환율 1,557백만円/13.426백만USD, 2007-08-31) = USD 19.2백만, 원자료 20.0 대비 -3.8%)</t>
        </is>
      </c>
      <c r="AE115" s="37" t="inlineStr">
        <is>
          <t>2007-04-24</t>
        </is>
      </c>
      <c r="AF115" s="37"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G115" s="37"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N002~N007과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H115" s="37" t="inlineStr">
        <is>
          <t>ヤフー株式会社(Yahoo Japan Corporation; 東証1部·JASDAQ 4689, Yahoo! Inc. 약 34%·SoftBank 계열. 현 LINEヤフー㈱)</t>
        </is>
      </c>
      <c r="AI115" s="37"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J115" s="37"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K115" s="37" t="inlineStr">
        <is>
          <t>핵심</t>
        </is>
      </c>
      <c r="AL115" s="37" t="inlineStr">
        <is>
          <t>대상 사업(검색연동광고 판매)은 Yahoo Japan 주력 광고사업의 일부이며 이미 자사 사이트에서 Overture 상품을 판매해 왔음. 그룹 정점(편입 전 Yahoo Japan 자신) 기준도 핵심. NAVER 기준으로도 검색광고는 핵심 영역이나 거래 당시 NAVER와 무관.</t>
        </is>
      </c>
      <c r="AM115" s="37" t="inlineStr">
        <is>
          <t>318,428백만円 (Yahoo 연결, 2007-03-31; 2008年3月期 決算短信 전기 비교치)</t>
        </is>
      </c>
      <c r="AN115" s="37" t="inlineStr">
        <is>
          <t>acq_total_assets와 같음 (편입 전 Yahoo Japan 계열의 정점 = Yahoo Japan 자신, 직전 회계연도말 2007-03-31)</t>
        </is>
      </c>
      <c r="AO115" s="37" t="inlineStr">
        <is>
          <t>계산: 0.70 (최종 취득액 2,232백만円 ÷ 총자산 318,428백만円, 2007-03-31) / 잠정가 1,557백만円 기준 0.49</t>
        </is>
      </c>
      <c r="AP115" s="37" t="inlineStr">
        <is>
          <t>계산: 1.17 (2,232백만円 ÷ 자기자본 190,692백만円, 2007-03-31; 純資産 192,385 기준 1.16) / 잠정가 기준 0.82</t>
        </is>
      </c>
      <c r="AQ115" s="37"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R115" s="37"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S115" s="37" t="inlineStr">
        <is>
          <t>TSE:4689</t>
        </is>
      </c>
      <c r="AT115" s="37"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U115" s="37" t="inlineStr">
        <is>
          <t>2007-04-24 Yahoo Japan 보도자료(覚書 체결) 및 같은 날 ITmedia·Internet Watch 보도. 사전 인수설 보도는 확인 못 함.</t>
        </is>
      </c>
      <c r="AV115" s="37"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W115" s="37"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X115" s="37"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Y115" s="37" t="inlineStr">
        <is>
          <t>Yahoo 2008/3~2010/3期 감손은 다른 자회사뿐, 2009-10 흡수합병까지 Overture 손상 없음</t>
        </is>
      </c>
      <c r="AZ115" s="37" t="inlineStr">
        <is>
          <t>2005-12期: 28,990백만円; 2006-12期: 45,767백만円 (오버추어㈱ 법정재무제표, 일본 회사법 기준)</t>
        </is>
      </c>
      <c r="BA115" s="37"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BB115" s="37" t="inlineStr">
        <is>
          <t>2005-12期: 1,303백만円; 2006-12期: 1,135백만円 (같은 출처)</t>
        </is>
      </c>
      <c r="BC115" s="37" t="inlineStr">
        <is>
          <t>오버추어㈱ 법인 실적 미확인. 대리지표: Yahoo Japan 広告事業 영업이익 2008-03期 64,749백만円(전년 50,305); 2009-03期 73,462백만円; 최근 연도: 미확인</t>
        </is>
      </c>
      <c r="BD115" s="37"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E115" s="37"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F115" s="36" t="inlineStr">
        <is>
          <t>부분</t>
        </is>
      </c>
      <c r="BG115" s="36" t="inlineStr">
        <is>
          <t>2026-10-31</t>
        </is>
      </c>
    </row>
    <row r="116" ht="72" customHeight="1">
      <c r="A116" s="36" t="inlineStr">
        <is>
          <t>N009</t>
        </is>
      </c>
      <c r="B116" s="36" t="inlineStr">
        <is>
          <t>Naver</t>
        </is>
      </c>
      <c r="C116" s="36" t="inlineStr">
        <is>
          <t>2007-08-31</t>
        </is>
      </c>
      <c r="D116" s="37" t="inlineStr">
        <is>
          <t>Brainer</t>
        </is>
      </c>
      <c r="E116" s="36" t="n">
        <v>129</v>
      </c>
      <c r="F116" s="36" t="inlineStr">
        <is>
          <t>False</t>
        </is>
      </c>
      <c r="G116" s="36" t="n"/>
      <c r="H116" s="36" t="inlineStr">
        <is>
          <t>MA③</t>
        </is>
      </c>
      <c r="I116" s="36" t="inlineStr">
        <is>
          <t>MA①</t>
        </is>
      </c>
      <c r="J116" s="36" t="inlineStr">
        <is>
          <t>변경</t>
        </is>
      </c>
      <c r="K116" s="36" t="inlineStr">
        <is>
          <t>있음</t>
        </is>
      </c>
      <c r="L116" s="36" t="inlineStr">
        <is>
          <t>일치</t>
        </is>
      </c>
      <c r="M116" s="36" t="inlineStr">
        <is>
          <t>편입 전</t>
        </is>
      </c>
      <c r="N116" s="37" t="inlineStr">
        <is>
          <t>Technology &amp; Infrastructure</t>
        </is>
      </c>
      <c r="O116" s="37" t="inlineStr">
        <is>
          <t>AI / Robotics</t>
        </is>
      </c>
      <c r="P116" s="36" t="inlineStr">
        <is>
          <t>Closed</t>
        </is>
      </c>
      <c r="Q116" s="38" t="n">
        <v>4.24</v>
      </c>
      <c r="R116" s="37" t="inlineStr">
        <is>
          <t>LY Corporation (TSE:4689)</t>
        </is>
      </c>
      <c r="S116" s="37" t="inlineStr">
        <is>
          <t>-</t>
        </is>
      </c>
      <c r="T116" s="37" t="inlineStr">
        <is>
          <t>Yahoo Japan Corp acquired a 41.70% stake in Brainer for ¥490 million on August 31, 2007.</t>
        </is>
      </c>
      <c r="U116" s="37" t="inlineStr">
        <is>
          <t>MA-1 그룹이 매수자</t>
        </is>
      </c>
      <c r="V116" s="37" t="inlineStr">
        <is>
          <t>소수지분(&lt;50%)</t>
        </is>
      </c>
      <c r="W116" s="37" t="inlineStr">
        <is>
          <t>MA③ 소수지분 매입</t>
        </is>
      </c>
      <c r="X116" s="37" t="inlineStr">
        <is>
          <t>Yahoo Japan 편입 전</t>
        </is>
      </c>
      <c r="Y116" s="36" t="inlineStr">
        <is>
          <t>False</t>
        </is>
      </c>
      <c r="Z116" s="37" t="inlineStr">
        <is>
          <t>MA① 경영권 인수</t>
        </is>
      </c>
      <c r="AA116" s="37" t="inlineStr">
        <is>
          <t>편입 전 (2007 거래 당시 매수자 ヤフー㈱(Yahoo Japan, 현 LINEヤフー)는 SoftBank·Yahoo! Inc. 계열사로 NAVER와 자본관계가 없었다. Yahoo Japan 계열의 2021-03 경영통합 이전 거래)</t>
        </is>
      </c>
      <c r="AB116" s="37" t="inlineStr">
        <is>
          <t>완료 (2007-08, Capital IQ 기준 2007-08-31; Yahoo 연혁 '平成19年８月…子会社とする')</t>
        </is>
      </c>
      <c r="AC116" s="37" t="inlineStr">
        <is>
          <t>491백만円 (Brainer 주식 41.7% 취득액, 2008年3月期 決算短信 연결CF 주석 '㈱ブレイナー株式取得額 491百万円'). Brainer 보유현금 134백만円을 뺀 순현금지출은 356백만円</t>
        </is>
      </c>
      <c r="AD116" s="37" t="inlineStr">
        <is>
          <t>원자료와 일치 (491백만円 ÷ 115.77円/USD(2007-08-30 Yahoo Finance JPY=X 종가) = 4.24)</t>
        </is>
      </c>
      <c r="AE116" s="37" t="inlineStr">
        <is>
          <t>추정: 2007-08-31 (Capital IQ 날짜. Yahoo의 별도 발표문은 찾지 못했고 공식 문서에는 연혁의 '平成19年８月'만 있다. 수치가 처음 공개된 문서는 2008-04-25 決算短信)</t>
        </is>
      </c>
      <c r="AF116" s="37"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G116" s="37" t="inlineStr">
        <is>
          <t>N010과 같은 대상회사(Brainer)의 1단계다. 1단계(2007-08)에서 41.7%를 취득해 연결자회사로 편입했고, 2단계(N010, 2008-02-20 결의, 2008-04-01 효력)에서 현금교부형 흡수합병으로 잔여 58.3%를 소수주주에게서 685백만円에 사들이고 Brainer를 해산했다. 같은 날(2007-08-31) 체결한 Overture 100% 취득(N008)과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H116" s="37" t="inlineStr">
        <is>
          <t>ヤフー㈱(Yahoo Japan Corporation, 당시 TSE 1부·JASDAQ 상장; 현 LY Corporation의 전신. 거래 당시 NAVER와 무관)</t>
        </is>
      </c>
      <c r="AI116" s="37" t="inlineStr">
        <is>
          <t>미확인 (취득 당시 목적 문장이 담긴 발표문을 찾지 못함). 참고: 'オーバーチュアは検索連動型、ブレイナーはコンテンツ連動型の分野で優れた技術を持っている' (Yahoo 설명, Internet Watch 2007-12-13 보도)</t>
        </is>
      </c>
      <c r="AJ116" s="37"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6" s="37" t="inlineStr">
        <is>
          <t>핵심</t>
        </is>
      </c>
      <c r="AL116" s="37"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6" s="37" t="inlineStr">
        <is>
          <t>318,428백만円 (Yahoo 연결, 2007-03-31; 2008年3月期 決算短信 전기 비교치)</t>
        </is>
      </c>
      <c r="AN116" s="37" t="inlineStr">
        <is>
          <t>acq_total_assets와 같음 (편입 전 Yahoo Japan 계열의 정점 = Yahoo Japan 자신, 직전 회계연도말 2007-03-31)</t>
        </is>
      </c>
      <c r="AO116" s="37" t="inlineStr">
        <is>
          <t>계산: 0.15 (491백만円 ÷ 연결 총자산 318,428백만円, 2007-03-31)</t>
        </is>
      </c>
      <c r="AP116" s="37" t="inlineStr">
        <is>
          <t>계산: 0.26 (491백만円 ÷ 자기자본 190,692백만円, 2007-03-31)</t>
        </is>
      </c>
      <c r="AQ116" s="37" t="inlineStr">
        <is>
          <t>계산: 약 2,618,655백만円 (2007-08-30 종가 43,300円 × 발행주식 60,477,014주(2007-03-31)). 종가는 Yahoo Finance 4689.T 조정 종가 433.0円 × 100(2013-10-01 1:100 분할 역조정)</t>
        </is>
      </c>
      <c r="AR116" s="37" t="inlineStr">
        <is>
          <t>총자산·자기자본·발행주식수: Yahoo 2008年3月期 決算短信(2008-04-25, 연결, 전기 2007-03-31 비교치; N008과 같은 문서). 거래액: 같은 문서의 연결CF 주석. 시가총액: Yahoo Finance 차트 API 4689.T 조정 종가 역조정 × 2007-03-31 발행주식수. 발표일을 Capital IQ의 2007-08-31로 보고 직전 거래일 2007-08-30 종가를 썼다.</t>
        </is>
      </c>
      <c r="AS116" s="37" t="inlineStr">
        <is>
          <t>TSE:4689</t>
        </is>
      </c>
      <c r="AT116" s="37" t="inlineStr">
        <is>
          <t>인수 주체 Yahoo Japan(현 LY Corporation)이 도쿄증권거래소 상장사다. 대상회사 Brainer는 비상장이다. 다만 별도 발표문이 없어 발표일이 불확실하고, 금액이 총자산의 0.15%이며, 같은 날 Overture 인수(N008) 발표가 겹쳐 주가 이벤트 분석에는 부적합하다.</t>
        </is>
      </c>
      <c r="AU116" s="37"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V116" s="37"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Overture 100% 취득 계약(2007-08-31, N008). 인수 배경: Google AdSense·MicroAd와 경쟁하는 콘텐츠 연동형 광고 시장에서 Brainer는 국내 3위 점유율(Yahoo 설명, Internet Watch 2007-12-13)</t>
        </is>
      </c>
      <c r="AW116" s="37"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6" s="37"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6" s="37" t="inlineStr">
        <is>
          <t>수집·검토 기록에 인수 뒤 손상이 적혀 있음</t>
        </is>
      </c>
      <c r="AZ116" s="37" t="inlineStr">
        <is>
          <t>미확인</t>
        </is>
      </c>
      <c r="BA116" s="37" t="inlineStr">
        <is>
          <t>미확인 (2008-04 흡수합병으로 법인 소멸. 사업은 Yahoo 広告事業 세그먼트로 편입되어 구분 공시 없음)</t>
        </is>
      </c>
      <c r="BB116" s="37" t="inlineStr">
        <is>
          <t>미확인</t>
        </is>
      </c>
      <c r="BC116" s="37" t="inlineStr">
        <is>
          <t>미확인 (위와 같음)</t>
        </is>
      </c>
      <c r="BD116" s="37"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E116" s="37"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F116" s="36" t="inlineStr">
        <is>
          <t>부분</t>
        </is>
      </c>
      <c r="BG116" s="36" t="inlineStr">
        <is>
          <t>2026-10-31</t>
        </is>
      </c>
    </row>
    <row r="117" ht="72" customHeight="1">
      <c r="A117" s="36" t="inlineStr">
        <is>
          <t>N010</t>
        </is>
      </c>
      <c r="B117" s="36" t="inlineStr">
        <is>
          <t>Naver</t>
        </is>
      </c>
      <c r="C117" s="36" t="inlineStr">
        <is>
          <t>2008-02-20</t>
        </is>
      </c>
      <c r="D117" s="37" t="inlineStr">
        <is>
          <t>Brainer</t>
        </is>
      </c>
      <c r="E117" s="36" t="n">
        <v>116</v>
      </c>
      <c r="F117" s="36" t="inlineStr">
        <is>
          <t>False</t>
        </is>
      </c>
      <c r="G117" s="36" t="n"/>
      <c r="H117" s="36" t="inlineStr">
        <is>
          <t>MA②</t>
        </is>
      </c>
      <c r="I117" s="36" t="inlineStr">
        <is>
          <t>MA②</t>
        </is>
      </c>
      <c r="J117" s="36" t="inlineStr">
        <is>
          <t>같음</t>
        </is>
      </c>
      <c r="K117" s="36" t="inlineStr">
        <is>
          <t>있음</t>
        </is>
      </c>
      <c r="L117" s="36" t="inlineStr">
        <is>
          <t>일치</t>
        </is>
      </c>
      <c r="M117" s="36" t="inlineStr">
        <is>
          <t>편입 전</t>
        </is>
      </c>
      <c r="N117" s="37" t="inlineStr">
        <is>
          <t>Technology &amp; Infrastructure</t>
        </is>
      </c>
      <c r="O117" s="37" t="inlineStr">
        <is>
          <t>AI / Robotics</t>
        </is>
      </c>
      <c r="P117" s="36" t="inlineStr">
        <is>
          <t>Closed</t>
        </is>
      </c>
      <c r="Q117" s="38" t="n">
        <v>6.34</v>
      </c>
      <c r="R117" s="37" t="inlineStr">
        <is>
          <t>LY Corporation (TSE:4689)</t>
        </is>
      </c>
      <c r="S117" s="37" t="inlineStr">
        <is>
          <t>-</t>
        </is>
      </c>
      <c r="T117" s="37"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U117" s="37" t="inlineStr">
        <is>
          <t>MA-1 그룹이 매수자</t>
        </is>
      </c>
      <c r="V117" s="37" t="inlineStr">
        <is>
          <t>기존 자회사 잔여지분</t>
        </is>
      </c>
      <c r="W117" s="37" t="inlineStr">
        <is>
          <t>MA② 기존 지분 확대</t>
        </is>
      </c>
      <c r="X117" s="37" t="inlineStr">
        <is>
          <t>Yahoo Japan 편입 전</t>
        </is>
      </c>
      <c r="Y117" s="36" t="inlineStr">
        <is>
          <t>False</t>
        </is>
      </c>
      <c r="Z117" s="37" t="inlineStr">
        <is>
          <t>MA② 기존 지분 확대</t>
        </is>
      </c>
      <c r="AA117" s="37" t="inlineStr">
        <is>
          <t>편입 전 (2008 거래 당시 매수자 ヤフー㈱(Yahoo Japan)는 SoftBank 41.1%·Yahoo! Inc. 33.4% 보유 회사로 NAVER와 자본관계가 없었다(2008-02-20 보도자료 대주주란). Yahoo Japan 계열의 2021-03 이전 거래)</t>
        </is>
      </c>
      <c r="AB117" s="37" t="inlineStr">
        <is>
          <t>완료 (2008-04-01 흡수합병 효력발생, Brainer 해산; 2008年3月期 決算短信 주석 '平成20年４月１日付で…株式会社ブレイナーを吸収合併')</t>
        </is>
      </c>
      <c r="AC117" s="37" t="inlineStr">
        <is>
          <t>685백만円 (현금교부형 흡수합병에서 소수주주에게 준 합병대가, Brainer 1주당 230円). 별도로 Brainer 신주예약권(스톡옵션) 취득·소각 17백만円(1개당 200円). 합계 702백만円</t>
        </is>
      </c>
      <c r="AD117" s="37" t="inlineStr">
        <is>
          <t>원자료와 일치 (685백만円 ÷ 108.05円/USD(2008-02-20 Yahoo Finance JPY=X 종가) = 6.34). 신주예약권 17백만円을 포함하면 6.50</t>
        </is>
      </c>
      <c r="AE117" s="37" t="inlineStr">
        <is>
          <t>2008-02-20</t>
        </is>
      </c>
      <c r="AF117" s="37"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G117" s="37" t="inlineStr">
        <is>
          <t>N009(2007-08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N009의 주당 취득가·주식수를 확인하지 못해 1주당 230円과 비교하지 못했다. 대상회사 실적은 공개 자료가 없다.</t>
        </is>
      </c>
      <c r="AH117" s="37" t="inlineStr">
        <is>
          <t>ヤフー㈱(Yahoo Japan Corporation, 당시 TSE 1부·JASDAQ 상장; 현 LY Corporation의 전신. 거래 당시 NAVER와 무관)</t>
        </is>
      </c>
      <c r="AI117" s="37"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J117" s="37"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7" s="37" t="inlineStr">
        <is>
          <t>핵심</t>
        </is>
      </c>
      <c r="AL117" s="37"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7" s="37" t="inlineStr">
        <is>
          <t>318,428백만円 (Yahoo 연결, 직전 회계연도말 2007-03-31; 2008年3月期 決算短信 전기 비교치). 참고: 발표 보도자료에는 337,010백만円(연결, 2007-12-31)</t>
        </is>
      </c>
      <c r="AN117" s="37" t="inlineStr">
        <is>
          <t>acq_total_assets와 같음 (편입 전 Yahoo Japan 계열의 정점 = Yahoo Japan 자신)</t>
        </is>
      </c>
      <c r="AO117" s="37" t="inlineStr">
        <is>
          <t>계산: 0.22 (685백만円 ÷ 연결 총자산 318,428백만円, 2007-03-31). 2007-12-31 총자산 337,010백만円 기준으로는 0.20</t>
        </is>
      </c>
      <c r="AP117" s="37" t="inlineStr">
        <is>
          <t>계산: 0.36 (685백만円 ÷ 자기자본 190,692백만円, 2007-03-31). 2007-12-31 순자산 233,700백만円 기준으로는 0.29</t>
        </is>
      </c>
      <c r="AQ117" s="37" t="inlineStr">
        <is>
          <t>계산: 약 3,015,681백만円 (발표 직전 거래일 2008-02-19 종가 49,850円 × 발행주식 60,495,099.12주(2007-12-31, 보도자료)). 종가는 Yahoo Finance 4689.T 조정 종가 498.5円 × 100(2013-10-01 1:100 분할 역조정)</t>
        </is>
      </c>
      <c r="AR117" s="37"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S117" s="37" t="inlineStr">
        <is>
          <t>TSE:4689</t>
        </is>
      </c>
      <c r="AT117" s="37"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U117" s="37" t="inlineStr">
        <is>
          <t>2008-02-20 Yahoo 적시공시·보도자료 '当社連結子会社である株式会社ブレイナーの吸収合併（簡易合併）に関するお知らせ' (사전 보도는 찾지 못함)</t>
        </is>
      </c>
      <c r="AV117" s="37"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Yahoo Japan이 Brainer 주식 41.7%를 491백만円에 취득해 연결자회사로 편입(のれん 436백만円, N009); 2007-09: Overture가 Yahoo 연결자회사가 됨(2007-08-31 계약); 인수 배경: Google AdSense·MicroAd와 경쟁하는 콘텐츠 연동형 광고 시장에서 Brainer는 국내 3위 점유율(Yahoo 설명, Internet Watch 2007-12-13)</t>
        </is>
      </c>
      <c r="AW117" s="37"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7" s="37"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7" s="37" t="inlineStr">
        <is>
          <t>수집·검토 기록에 인수 뒤 손상이 적혀 있음</t>
        </is>
      </c>
      <c r="AZ117" s="37" t="inlineStr">
        <is>
          <t>미확인</t>
        </is>
      </c>
      <c r="BA117" s="37" t="inlineStr">
        <is>
          <t>미확인 (2008-04-01 흡수합병으로 법인 소멸. 사업은 Yahoo 広告事業 세그먼트로 편입되어 구분 공시 없음)</t>
        </is>
      </c>
      <c r="BB117" s="37" t="inlineStr">
        <is>
          <t>미확인</t>
        </is>
      </c>
      <c r="BC117" s="37" t="inlineStr">
        <is>
          <t>미확인 (위와 같음)</t>
        </is>
      </c>
      <c r="BD117" s="37"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E117" s="37"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F117" s="36" t="inlineStr">
        <is>
          <t>부분</t>
        </is>
      </c>
      <c r="BG117" s="36" t="inlineStr">
        <is>
          <t>2026-10-31</t>
        </is>
      </c>
    </row>
    <row r="118" ht="72" customHeight="1">
      <c r="A118" s="36" t="inlineStr">
        <is>
          <t>N011</t>
        </is>
      </c>
      <c r="B118" s="36" t="inlineStr">
        <is>
          <t>Naver</t>
        </is>
      </c>
      <c r="C118" s="36" t="inlineStr">
        <is>
          <t>2008-02-26</t>
        </is>
      </c>
      <c r="D118" s="37" t="inlineStr">
        <is>
          <t>Sozon Inc.</t>
        </is>
      </c>
      <c r="E118" s="36" t="n">
        <v>181</v>
      </c>
      <c r="F118" s="36" t="inlineStr">
        <is>
          <t>False</t>
        </is>
      </c>
      <c r="G118" s="36" t="n"/>
      <c r="H118" s="36" t="inlineStr">
        <is>
          <t>MA②</t>
        </is>
      </c>
      <c r="I118" s="36" t="inlineStr">
        <is>
          <t>MA②</t>
        </is>
      </c>
      <c r="J118" s="36" t="inlineStr">
        <is>
          <t>같음</t>
        </is>
      </c>
      <c r="K118" s="36" t="inlineStr">
        <is>
          <t>있음</t>
        </is>
      </c>
      <c r="L118" s="36" t="inlineStr">
        <is>
          <t>일치</t>
        </is>
      </c>
      <c r="M118" s="36" t="inlineStr">
        <is>
          <t>편입 전</t>
        </is>
      </c>
      <c r="N118" s="37" t="inlineStr">
        <is>
          <t>Communication &amp; Visual Effects Services</t>
        </is>
      </c>
      <c r="O118" s="37" t="inlineStr">
        <is>
          <t>Social Networking</t>
        </is>
      </c>
      <c r="P118" s="36" t="inlineStr">
        <is>
          <t>Closed</t>
        </is>
      </c>
      <c r="Q118" s="38" t="n">
        <v>0.097</v>
      </c>
      <c r="R118" s="37" t="inlineStr">
        <is>
          <t>ValueCommerce Co., Ltd. (TSE:2491)</t>
        </is>
      </c>
      <c r="S118" s="37" t="inlineStr">
        <is>
          <t>-</t>
        </is>
      </c>
      <c r="T118" s="37" t="inlineStr">
        <is>
          <t>ValueCommerce Co. Ltd (TSE: 2491) acquired the remaining 3.66% stake in Sozon Inc. for ¥10.48 million on February 26, 2008.</t>
        </is>
      </c>
      <c r="U118" s="37" t="inlineStr">
        <is>
          <t>MA-1 그룹이 매수자</t>
        </is>
      </c>
      <c r="V118" s="37" t="inlineStr">
        <is>
          <t>기존 자회사 잔여지분</t>
        </is>
      </c>
      <c r="W118" s="37" t="inlineStr">
        <is>
          <t>MA② 기존 지분 확대</t>
        </is>
      </c>
      <c r="X118" s="37" t="inlineStr">
        <is>
          <t>Yahoo Japan 편입 전</t>
        </is>
      </c>
      <c r="Y118" s="36" t="inlineStr">
        <is>
          <t>False</t>
        </is>
      </c>
      <c r="Z118" s="37" t="inlineStr">
        <is>
          <t>MA② 기존 지분 확대</t>
        </is>
      </c>
      <c r="AA118" s="37"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AB118" s="37" t="inlineStr">
        <is>
          <t>완료 (2008-03-31 금전교부형 주식교환 효력 발생, 금전 교부 2008-04 예정)</t>
        </is>
      </c>
      <c r="AC118" s="37" t="inlineStr">
        <is>
          <t>10,480,000円 (소수주주 보유 800株 × 1株 13,100円의 금전 교부; 2008/12期 연결CF '子会社株式の取得による支出 △10,480千円')</t>
        </is>
      </c>
      <c r="AD118" s="37" t="inlineStr">
        <is>
          <t>원자료와 일치 (계산: 10.48百万円 ÷ 107.73円/USD(2008-02-26, Fed H.10) = 0.097백만 달러; 원자료 0.097)</t>
        </is>
      </c>
      <c r="AE118" s="37" t="inlineStr">
        <is>
          <t>2008-02-26</t>
        </is>
      </c>
      <c r="AF118" s="37"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G118" s="37" t="inlineStr">
        <is>
          <t>같은 묶음 관계: 매수자 バリューコマース는 N001(2005 ヤフー의 공개매수)의 대상회사이자 N051(2019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H118" s="37" t="inlineStr">
        <is>
          <t>バリューコマース株式会社 (東証マザーズ 2491; 筆頭株主 ヤフー㈱ 44.38%의 지분법 관련회사 — 당시 Yahoo Japan 연결 밖, NAVER와 무관)</t>
        </is>
      </c>
      <c r="AI118" s="37"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J118" s="37"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K118" s="37" t="inlineStr">
        <is>
          <t>인접</t>
        </is>
      </c>
      <c r="AL118" s="37" t="inlineStr">
        <is>
          <t>Sozon은 SEO 컨설팅·검색연동형 광고 운용(SEM) 회사로, バリューコマース의 주력인 아필리에이트(성과보수형 광고)와 같은 '퍼포먼스 마케팅'·같은 광고주 고객군이지만 다른 상품 → 인접. バリューコマース도 2005-10 취득 목적을 '検索エンジン最適化サービスを含めたインターネットマーケティングサービス強化'로 설명(2009-02-05 공시). 그룹 정점 기준: 당시 정점으로 볼 Yahoo Japan(검색·광고)에게도 검색 마케팅은 인접 영역이며, 거래 당시 NAVER와 무관.</t>
        </is>
      </c>
      <c r="AM118" s="37" t="inlineStr">
        <is>
          <t>4,934百万円 (2007-12-31, バリューコマース 연결 総資産; 2008-02-26 TDnet 당사회사 개요. 단체 総資産은 4,823,999千円 — 2008 半期報告書)</t>
        </is>
      </c>
      <c r="AN118" s="37" t="inlineStr">
        <is>
          <t>318,428百万円 (2007-03-31, ヤフー 연결 総資産額, 일본기준; 有価証券報告書 第12期). 단 거래 당시 バリューコマース는 ヤフー 연결자회사가 아니라 지분법 관련회사였음</t>
        </is>
      </c>
      <c r="AO118" s="37" t="inlineStr">
        <is>
          <t>계산: 0.21 (10.48百万円 ÷ 2007-12-31 연결 総資産 4,934百万円)</t>
        </is>
      </c>
      <c r="AP118" s="37" t="inlineStr">
        <is>
          <t>계산: 0.28 (10.48百万円 ÷ 2007-12-31 연결 純資産 3,733百万円)</t>
        </is>
      </c>
      <c r="AQ118" s="37" t="inlineStr">
        <is>
          <t>계산: 6,260,534,000円 (2008-02-25 종가 33,100円 × 2007-12-31 発行済株式総数 189,140株)</t>
        </is>
      </c>
      <c r="AR118" s="37"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S118" s="37" t="inlineStr">
        <is>
          <t>TSE:2491</t>
        </is>
      </c>
      <c r="AT118" s="37"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U118" s="37" t="inlineStr">
        <is>
          <t>2008-02-26 バリューコマース TDnet 「株式交換によるSozon株式会社の完全子会社化に関するお知らせ」(2008-02-27 주요거래처 표기 정정 공시). 사전 보도는 찾지 못함</t>
        </is>
      </c>
      <c r="AV118" s="37"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W118" s="37"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X118" s="37"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Y118" s="37" t="inlineStr">
        <is>
          <t>수집·검토 기록에 인수 뒤 손상이 적혀 있음</t>
        </is>
      </c>
      <c r="AZ118" s="37" t="inlineStr">
        <is>
          <t>2006/9期: 404百万円; 2007/9期: 661百万円</t>
        </is>
      </c>
      <c r="BA118" s="37" t="inlineStr">
        <is>
          <t>2008/9期: 1,095百万円; 2009/9期: 해당 없음(2009-03말 사업 종료, 2009-09-03 청산 결료); 최근: 해당 없음(청산). 참고 バリューコマース 2008/12期 연결 내 Sozon 매출 1,055,241千円</t>
        </is>
      </c>
      <c r="BB118" s="37" t="inlineStr">
        <is>
          <t>2006/9期: 70百万円; 2007/9期: △75百万円</t>
        </is>
      </c>
      <c r="BC118" s="37" t="inlineStr">
        <is>
          <t>2008/9期: △33百万円; 2009/9期·최근: 해당 없음(청산)</t>
        </is>
      </c>
      <c r="BD118" s="37"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E118" s="37"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F118" s="36" t="inlineStr">
        <is>
          <t>완료</t>
        </is>
      </c>
      <c r="BG118" s="36" t="inlineStr">
        <is>
          <t>2026-10-26</t>
        </is>
      </c>
    </row>
    <row r="119" ht="72" customHeight="1">
      <c r="A119" s="36" t="inlineStr">
        <is>
          <t>N012</t>
        </is>
      </c>
      <c r="B119" s="36" t="inlineStr">
        <is>
          <t>Naver</t>
        </is>
      </c>
      <c r="C119" s="36" t="inlineStr">
        <is>
          <t>2008-12-21</t>
        </is>
      </c>
      <c r="D119" s="37" t="inlineStr">
        <is>
          <t>Me2day Co. Ltd.</t>
        </is>
      </c>
      <c r="E119" s="36" t="n">
        <v>148</v>
      </c>
      <c r="F119" s="36" t="inlineStr">
        <is>
          <t>False</t>
        </is>
      </c>
      <c r="G119" s="36" t="n"/>
      <c r="H119" s="36" t="inlineStr">
        <is>
          <t>MA①</t>
        </is>
      </c>
      <c r="I119" s="36" t="inlineStr">
        <is>
          <t>MA①</t>
        </is>
      </c>
      <c r="J119" s="36" t="inlineStr">
        <is>
          <t>같음</t>
        </is>
      </c>
      <c r="K119" s="36" t="inlineStr">
        <is>
          <t>미확인</t>
        </is>
      </c>
      <c r="L119" s="36" t="inlineStr">
        <is>
          <t>일치</t>
        </is>
      </c>
      <c r="M119" s="36" t="inlineStr">
        <is>
          <t>편입 후</t>
        </is>
      </c>
      <c r="N119" s="37" t="inlineStr">
        <is>
          <t>Communication &amp; Visual Effects Services</t>
        </is>
      </c>
      <c r="O119" s="37" t="inlineStr">
        <is>
          <t>Social Networking</t>
        </is>
      </c>
      <c r="P119" s="36" t="inlineStr">
        <is>
          <t>Closed</t>
        </is>
      </c>
      <c r="Q119" s="38" t="n">
        <v>1.74</v>
      </c>
      <c r="R119" s="37" t="inlineStr">
        <is>
          <t>NAVER Corporation (KOSE:A035420)</t>
        </is>
      </c>
      <c r="S119" s="37" t="inlineStr">
        <is>
          <t>-</t>
        </is>
      </c>
      <c r="T119" s="37" t="inlineStr">
        <is>
          <t>NHN Corp. (KOSE: A035420) agreed to acquire Me2day Co. Ltd. for KRW 2.2 billion on December 21, 2008. NHN Corp. merged Me2day with Naver. GP Bullhound Limited acted as financial advisor in the transaction.</t>
        </is>
      </c>
      <c r="U119" s="37" t="inlineStr">
        <is>
          <t>MA-1 그룹이 매수자</t>
        </is>
      </c>
      <c r="V119" s="37" t="inlineStr">
        <is>
          <t>지분율 미기재(대개 100%·사업양수)</t>
        </is>
      </c>
      <c r="W119" s="37" t="inlineStr">
        <is>
          <t>MA① 경영권 인수</t>
        </is>
      </c>
      <c r="X119" s="37" t="n"/>
      <c r="Y119" s="36" t="inlineStr">
        <is>
          <t>False</t>
        </is>
      </c>
      <c r="Z119" s="37" t="inlineStr">
        <is>
          <t>MA① 경영권 인수</t>
        </is>
      </c>
      <c r="AA119" s="37" t="inlineStr">
        <is>
          <t>편입 후 (매수자 NHN㈜는 현 NAVER㈜ 자신, 그룹 지배회사)</t>
        </is>
      </c>
      <c r="AB119" s="37" t="inlineStr">
        <is>
          <t>완료 (2009-01-23 인수대금 지급·계열회사 편입)</t>
        </is>
      </c>
      <c r="AC119" s="37" t="inlineStr">
        <is>
          <t>2,237,413,640원 (㈜미투데이 구주 100%)</t>
        </is>
      </c>
      <c r="AD119" s="37" t="inlineStr">
        <is>
          <t>원자료와 일치 (2,237,413,640원 ÷ 2008-12 원/달러 약 1,260~1,300원 ≒ USD 1.72~1.78m; 원자료 1.74)</t>
        </is>
      </c>
      <c r="AE119" s="37" t="inlineStr">
        <is>
          <t>2008-12-22</t>
        </is>
      </c>
      <c r="AF119" s="37"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G119" s="37" t="inlineStr">
        <is>
          <t>같은 묶음 N005(첫눈)와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H119" s="37" t="inlineStr">
        <is>
          <t>엔에이치엔㈜(NHN Corporation, 현 NAVER㈜, 그룹 지배회사, 유가증권시장 상장)</t>
        </is>
      </c>
      <c r="AI119" s="37"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J119" s="37" t="inlineStr">
        <is>
          <t>인터넷 포털 네이버 검색광고 중심(2007년 매출 920,209백만원 중 검색광고 487,321백만원 53.0%, 게임 242,901백만원 26.4%, 디스플레이광고 121,411백만원 13.2%; 2008 사업보고서 사업의 내용)</t>
        </is>
      </c>
      <c r="AK119" s="37" t="inlineStr">
        <is>
          <t>인접</t>
        </is>
      </c>
      <c r="AL119" s="37" t="inlineStr">
        <is>
          <t>대상은 유무선 연동 마이크로블로그(SNS). NHN은 블로그·카페 등 이용자 제작 콘텐츠 커뮤니티를 포털 안에서 운영했으나 모바일 SNS는 하지 않아, 같은 포털 이용자군에 붙은 인접 영역으로 판단. 인수 주체가 그룹 정점 NAVER 자신이므로 정점 기준도 인접.</t>
        </is>
      </c>
      <c r="AM119" s="37" t="inlineStr">
        <is>
          <t>811,051,896,235원 (NHN 별도, 2007-12-31, 2007 감사보고서 재무상태표; 이 거래는 주요사항보고서가 없음)</t>
        </is>
      </c>
      <c r="AN119" s="37" t="inlineStr">
        <is>
          <t>acq_total_assets와 같음 (연결 총자산은 확인하지 않음)</t>
        </is>
      </c>
      <c r="AO119" s="37" t="inlineStr">
        <is>
          <t>계산: 0.28 (2,237,413,640원 ÷ 2007말 별도 자산총계 811,051,896,235원)</t>
        </is>
      </c>
      <c r="AP119" s="37" t="inlineStr">
        <is>
          <t>계산: 0.48 (2,237,413,640원 ÷ 2007말 별도 자본총계 468,934,453,911원)</t>
        </is>
      </c>
      <c r="AQ119" s="37" t="inlineStr">
        <is>
          <t>계산(추정): 약 6.47조원 = 2008-12-19 종가 약 134,500원 × 발행주식 48,127,704주(2008말, 자기주식 포함). 종가는 Yahoo Finance 조정종가 32,849.34원에 보정계수 4.0946(2006-07 권리락 기준가로 구한 계수 12.284 ÷ 3)을 곱해 되돌림</t>
        </is>
      </c>
      <c r="AR119" s="37"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S119" s="37" t="inlineStr">
        <is>
          <t>KRX:035420</t>
        </is>
      </c>
      <c r="AT119" s="37" t="inlineStr">
        <is>
          <t>인수 주체 NHN 자신(2008-11 코스닥에서 유가증권시장으로 이전). 대상 ㈜미투데이는 비상장. 거래 규모가 시총의 0.03% 수준이라 주가 반응 분석의 의미는 작음.</t>
        </is>
      </c>
      <c r="AU119" s="37" t="inlineStr">
        <is>
          <t>2008-12-22 NHN 공정공시('NHN, 미투데이 인수, 모바일 SNS 강화')와 같은 날 보도자료. 그 전 인수설 보도는 확인하지 못함.</t>
        </is>
      </c>
      <c r="AV119" s="37"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W119" s="37"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X119" s="37"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Y119" s="37" t="inlineStr">
        <is>
          <t>영업권 18억원의 상각·손상·제각 여부를 2014 사업보고서 주석 수준에서 확인하지 못함</t>
        </is>
      </c>
      <c r="AZ119" s="37" t="inlineStr">
        <is>
          <t>2006: 미확인 (서비스 시작 전); 2007: 미확인 (재무현황은 자산 48백만원·자본 -32백만원만 공시); 2008: 미확인</t>
        </is>
      </c>
      <c r="BA119" s="37" t="inlineStr">
        <is>
          <t>미확인 (2009 법인 단독 매출 공시 없음, 2009-12 서치솔루션 합병·2010-04 NHN 본체 영업양수 후 부문 실적 미공시; 2009 NHN과의 거래는 NHN 매출 6,048천원·매입 84,000천원)</t>
        </is>
      </c>
      <c r="BB119" s="37" t="inlineStr">
        <is>
          <t>미확인</t>
        </is>
      </c>
      <c r="BC119" s="37" t="inlineStr">
        <is>
          <t>미확인</t>
        </is>
      </c>
      <c r="BD119" s="37"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E119" s="37"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F119" s="36" t="inlineStr">
        <is>
          <t>부분</t>
        </is>
      </c>
      <c r="BG119" s="36" t="inlineStr">
        <is>
          <t>2026-10-31</t>
        </is>
      </c>
    </row>
    <row r="120" ht="72" customHeight="1">
      <c r="A120" s="36" t="inlineStr">
        <is>
          <t>N013</t>
        </is>
      </c>
      <c r="B120" s="36" t="inlineStr">
        <is>
          <t>Naver</t>
        </is>
      </c>
      <c r="C120" s="36" t="inlineStr">
        <is>
          <t>2009-03-26</t>
        </is>
      </c>
      <c r="D120" s="37" t="inlineStr">
        <is>
          <t>Demae-Can Co.,Ltd (TSE:2484)</t>
        </is>
      </c>
      <c r="E120" s="36" t="n">
        <v>85</v>
      </c>
      <c r="F120" s="36" t="inlineStr">
        <is>
          <t>False</t>
        </is>
      </c>
      <c r="G120" s="36" t="n"/>
      <c r="H120" s="36" t="inlineStr">
        <is>
          <t>MA⑤</t>
        </is>
      </c>
      <c r="I120" s="36" t="inlineStr">
        <is>
          <t>MA⑤</t>
        </is>
      </c>
      <c r="J120" s="36" t="inlineStr">
        <is>
          <t>같음</t>
        </is>
      </c>
      <c r="K120" s="36" t="inlineStr">
        <is>
          <t>해당 없음</t>
        </is>
      </c>
      <c r="L120" s="36" t="inlineStr">
        <is>
          <t>일치</t>
        </is>
      </c>
      <c r="M120" s="36" t="inlineStr">
        <is>
          <t>편입 전</t>
        </is>
      </c>
      <c r="N120" s="37" t="inlineStr">
        <is>
          <t>Mobility &amp; Transportation</t>
        </is>
      </c>
      <c r="O120" s="37" t="inlineStr">
        <is>
          <t>Mobility / Transportation</t>
        </is>
      </c>
      <c r="P120" s="36" t="inlineStr">
        <is>
          <t>Closed</t>
        </is>
      </c>
      <c r="Q120" s="38" t="n">
        <v>13.11</v>
      </c>
      <c r="R120" s="37" t="inlineStr">
        <is>
          <t>Culture Convenience Club Co., Ltd.</t>
        </is>
      </c>
      <c r="S120" s="37" t="inlineStr">
        <is>
          <t>LY Corporation (TSE:4689)</t>
        </is>
      </c>
      <c r="T120" s="37"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U120" s="37" t="inlineStr">
        <is>
          <t>MA-3 그룹의 지분 매각</t>
        </is>
      </c>
      <c r="V120" s="37" t="n"/>
      <c r="W120" s="37" t="inlineStr">
        <is>
          <t>MA⑤ 그룹의 지분 매각</t>
        </is>
      </c>
      <c r="X120" s="37" t="inlineStr">
        <is>
          <t>Yahoo Japan 편입 전</t>
        </is>
      </c>
      <c r="Y120" s="36" t="inlineStr">
        <is>
          <t>False</t>
        </is>
      </c>
      <c r="Z120" s="37" t="inlineStr">
        <is>
          <t>MA⑤ 그룹의 지분 매각</t>
        </is>
      </c>
      <c r="AA120" s="37"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AB120" s="37"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C120" s="37" t="inlineStr">
        <is>
          <t>1,290,300,000円 (16,500주 × 78,200円, CCC 공시 '取得価額')</t>
        </is>
      </c>
      <c r="AD120" s="37" t="inlineStr">
        <is>
          <t>원자료와 일치 (1,290.3백만円 ÷ 98.47円/달러(2009-03-26, FRB H.10) = 13.10)</t>
        </is>
      </c>
      <c r="AE120" s="37" t="inlineStr">
        <is>
          <t>2009-03-26</t>
        </is>
      </c>
      <c r="AF120" s="37"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G120" s="37" t="inlineStr">
        <is>
          <t>같은 대상회사 계보: N007(2007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20%(N033),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H120" s="37" t="inlineStr">
        <is>
          <t>カルチュア・コンビニエンス・クラブ株式会社(CCC; 東証1部 4756, TSUTAYA·T포인트 지주회사 — NAVER·Yahoo 그룹 밖). 매도자: ヤフー株式会社(Yahoo Japan; 東証1部·JASDAQ 4689, ソフトバンク㈱의 연결자회사, 그룹 계보)</t>
        </is>
      </c>
      <c r="AI120" s="37"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J120" s="37"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K120" s="37" t="inlineStr">
        <is>
          <t>인접</t>
        </is>
      </c>
      <c r="AL120" s="37" t="inlineStr">
        <is>
          <t>매각 거래이므로 매도 측 그룹(Yahoo Japan) 기준으로 판정: 夢の街는 Yahoo!グルメ에 出前 주문 서비스를 공급하던 지분법 관계회사(Yahoo 이사 1명 겸임)로 Yahoo 포털에 붙는 인접 사업의 지분을 정리한 거래. 매수자 CCC 기준으로도 T회원 기반에 붙는 인접 서비스(TSUTAYA×出前館, T포인트 도입). NAVER 기준: 거래 당시 그룹 밖.</t>
        </is>
      </c>
      <c r="AM120" s="37" t="inlineStr">
        <is>
          <t>매수자 CCC: 117,649백만円 (연결, 2008-12-31 — 2009年3月期 第3四半期決算短信) / 매도자(그룹) Yahoo: 330,375백만円 (연결, 2008-12-31 — 2009年3月期 第3四半期決算短信)</t>
        </is>
      </c>
      <c r="AN120" s="37" t="inlineStr">
        <is>
          <t>매수자 CCC는 상위 지배회사가 없는 상장사(직전 회계연도말 2008-03-31 연결 총자산 114,002백만円). 매도 측 그룹 정점 Yahoo Japan의 직전 회계연도말(2008-03-31) 연결 총자산 369,660백만円</t>
        </is>
      </c>
      <c r="AO120" s="37" t="inlineStr">
        <is>
          <t>계산: 매수자 CCC 기준 1.10 (1,290.3백만円 ÷ 117,649백만円, 2008-12-31) / 매도자 Yahoo 기준 0.39 (÷ 330,375백만円)</t>
        </is>
      </c>
      <c r="AP120" s="37" t="inlineStr">
        <is>
          <t>계산: CCC 기준 3.45 (÷ 자기자본 37,378백만円, 2008-12-31) / Yahoo 기준 0.53 (÷ 자기자본 244,552백만円)</t>
        </is>
      </c>
      <c r="AQ120" s="37"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R120" s="37"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S120" s="37" t="inlineStr">
        <is>
          <t>TSE:4689</t>
        </is>
      </c>
      <c r="AT120" s="37"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U120" s="37"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V120" s="37" t="inlineStr">
        <is>
          <t>1999-09: 夢の街 설립; 2004-08/10: Yahoo와 「Yahoo! 出前注文サービス」 제휴·제3자배정으로 23.3% 취득; 2006-06: ヘラクレス 상장; 2007-04-10: Yahoo 공개매수 결제로 7,200주(41.84%), 지분법 유지(N007);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W120" s="37"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취득(N033); 2019-11: ㈱出前館으로 사명 변경; 2020-04: NAVER 연결 편입; 2021-03: LINE 지분이 Z Holdings 산하로; 2021-09-30: Z Holdings 19,158,900주 인수; 2023-10: LINEヤフー가 직접 보유; 2025-08-31: LINEヤフー 35.3%</t>
        </is>
      </c>
      <c r="AX120" s="37"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Y120" s="37" t="inlineStr">
        <is>
          <t>그룹의 지분 매각(MA⑤)이라 매수자 쪽 손상을 따지지 않음</t>
        </is>
      </c>
      <c r="AZ120" s="37" t="inlineStr">
        <is>
          <t>FY2007/8: 762,103천円; FY2008/8: 940,528천円 (夢の街 별도)</t>
        </is>
      </c>
      <c r="BA120" s="37" t="inlineStr">
        <is>
          <t>FY2009/8: 1,074백만円; FY2010/8: 1,157백만円 (별도); 최근 FY2026/8: 39,057백만円 (出前館 연결)</t>
        </is>
      </c>
      <c r="BB120" s="37" t="inlineStr">
        <is>
          <t>FY2007/8: 229,030천円; FY2008/8: 262,369천円</t>
        </is>
      </c>
      <c r="BC120" s="37" t="inlineStr">
        <is>
          <t>FY2009/8: 172백만円; FY2010/8: 233백만円; 최근 FY2026/8: △8,288백만円 (영업손실)</t>
        </is>
      </c>
      <c r="BD120" s="37"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E120" s="37"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F120" s="36" t="inlineStr">
        <is>
          <t>부분</t>
        </is>
      </c>
      <c r="BG120" s="36" t="inlineStr">
        <is>
          <t>2026-10-26</t>
        </is>
      </c>
    </row>
    <row r="121" ht="72" customHeight="1">
      <c r="A121" s="36" t="inlineStr">
        <is>
          <t>N014</t>
        </is>
      </c>
      <c r="B121" s="36" t="inlineStr">
        <is>
          <t>Naver</t>
        </is>
      </c>
      <c r="C121" s="36" t="inlineStr">
        <is>
          <t>2009-04-07</t>
        </is>
      </c>
      <c r="D121" s="37" t="inlineStr">
        <is>
          <t>GyaO, K.K.</t>
        </is>
      </c>
      <c r="E121" s="36" t="n">
        <v>121</v>
      </c>
      <c r="F121" s="36" t="inlineStr">
        <is>
          <t>False</t>
        </is>
      </c>
      <c r="G121" s="36" t="n"/>
      <c r="H121" s="36" t="inlineStr">
        <is>
          <t>MA①</t>
        </is>
      </c>
      <c r="I121" s="36" t="inlineStr">
        <is>
          <t>MA①</t>
        </is>
      </c>
      <c r="J121" s="36" t="inlineStr">
        <is>
          <t>같음</t>
        </is>
      </c>
      <c r="K121" s="36" t="inlineStr">
        <is>
          <t>미확인</t>
        </is>
      </c>
      <c r="L121" s="36" t="inlineStr">
        <is>
          <t>일치</t>
        </is>
      </c>
      <c r="M121" s="36" t="inlineStr">
        <is>
          <t>편입 전</t>
        </is>
      </c>
      <c r="N121" s="37" t="inlineStr">
        <is>
          <t>Media Platforms</t>
        </is>
      </c>
      <c r="O121" s="37" t="inlineStr">
        <is>
          <t>OTT / Streaming Platform</t>
        </is>
      </c>
      <c r="P121" s="36" t="inlineStr">
        <is>
          <t>Closed</t>
        </is>
      </c>
      <c r="Q121" s="38" t="n">
        <v>5.27</v>
      </c>
      <c r="R121" s="37" t="inlineStr">
        <is>
          <t>LY Corporation (TSE:4689)</t>
        </is>
      </c>
      <c r="S121" s="37" t="inlineStr">
        <is>
          <t>USEN Corporation</t>
        </is>
      </c>
      <c r="T121" s="37"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U121" s="37" t="inlineStr">
        <is>
          <t>MA-1 그룹이 매수자</t>
        </is>
      </c>
      <c r="V121" s="37" t="inlineStr">
        <is>
          <t>과반 인수(≥50%)</t>
        </is>
      </c>
      <c r="W121" s="37" t="inlineStr">
        <is>
          <t>MA① 경영권 인수</t>
        </is>
      </c>
      <c r="X121" s="37" t="inlineStr">
        <is>
          <t>Yahoo Japan 편입 전</t>
        </is>
      </c>
      <c r="Y121" s="36" t="inlineStr">
        <is>
          <t>False</t>
        </is>
      </c>
      <c r="Z121" s="37" t="inlineStr">
        <is>
          <t>MA① 경영권 인수</t>
        </is>
      </c>
      <c r="AA121" s="37" t="inlineStr">
        <is>
          <t>편입 전 (매수자 Yahoo Japan은 2021-03 LINE–Z Holdings 경영통합 전이며 당시 NAVER와 무관. 대상 GyaO는 이후 LY Corporation의 완전자회사였다가 2024-01-01 흡수합병)</t>
        </is>
      </c>
      <c r="AB121" s="37" t="inlineStr">
        <is>
          <t>완료 (2009-04-30 주식 취득 예정일; Yahoo Japan FY2010(2010-03 결산) 연결재무제표 주석에 'acquired majority shareholdings of GyaO CORPORATION... became consolidated subsidiaries'로 기재)</t>
        </is>
      </c>
      <c r="AC121" s="37" t="inlineStr">
        <is>
          <t>JPY 529,788,000 (4,998주, 주당 JPY 106,000, 51%)</t>
        </is>
      </c>
      <c r="AD121" s="37" t="inlineStr">
        <is>
          <t>원자료와 일치 (원자료 5.27. JPY 529.788백만을 Yahoo Japan 2009-03-31 연결재무제표 SEC 첨부본의 편의 환율 약 ¥98.23/$(¥311,552백만 = $3,171,653천)로 환산하면 약 5.39백만 달러로 ±10% 이내. 원자료 값은 약 ¥100.5/$에 해당)</t>
        </is>
      </c>
      <c r="AE121" s="37" t="inlineStr">
        <is>
          <t>2009-04-07</t>
        </is>
      </c>
      <c r="AF121" s="37"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G121" s="37"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N009·N010(Brainer)과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H121" s="37" t="inlineStr">
        <is>
          <t>ヤフー株式会社(Yahoo Japan Corporation, 당시 상장사 TSE:4689, 소프트뱅크·미국 Yahoo 관계회사; NAVER 그룹 밖)</t>
        </is>
      </c>
      <c r="AI121" s="37"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J121" s="37"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K121" s="37" t="inlineStr">
        <is>
          <t>핵심</t>
        </is>
      </c>
      <c r="AL121" s="37" t="inlineStr">
        <is>
          <t>Yahoo Japan은 이미 Yahoo!動画로 동영상 배신 사업을 하고 있었고, 광고 수익 모델의 무료 동영상 서비스 GyaO를 사서 자사 서비스와 통합했다. 광고 매체 사업이라는 주력과 같은 영역이다. NAVER 기준으로는 편입 전 거래이며, LY Corporation 계열(지분법 합작 계열)의 동영상 서비스에 해당한다.</t>
        </is>
      </c>
      <c r="AM121" s="37" t="inlineStr">
        <is>
          <t>JPY 311,552백만 (2009-03-31, 연결, 일본 GAAP)</t>
        </is>
      </c>
      <c r="AN121" s="37" t="inlineStr">
        <is>
          <t>acq_total_assets와 같음 (편입 전 Yahoo Japan 계열은 Yahoo Japan이 기준 상장사)</t>
        </is>
      </c>
      <c r="AO121" s="37" t="inlineStr">
        <is>
          <t>계산: 0.17 (529.788백만 엔 / 311,552백만 엔)</t>
        </is>
      </c>
      <c r="AP121" s="37" t="inlineStr">
        <is>
          <t>계산: 0.22 (529.788백만 엔 / 순자산 합계 236,470백만 엔, 2009-03-31 연결. 주주지분 234,404백만 엔 기준으로도 0.23)</t>
        </is>
      </c>
      <c r="AQ121" s="37" t="inlineStr">
        <is>
          <t>계산: 약 JPY 1조 5,526억 (2009-04-06 종가 JPY 26,720 × 발행주식 58,107,980주). Yahoo Finance 조정 종가 267.2엔에 2013-10-01 1:100 주식분할을 되돌려 100배 했다. 발행주식수는 2009-03-31 연결재무제표 값.</t>
        </is>
      </c>
      <c r="AR121" s="37"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S121" s="37" t="inlineStr">
        <is>
          <t>TSE:4689</t>
        </is>
      </c>
      <c r="AT121" s="37" t="inlineStr">
        <is>
          <t>인수 주체 Yahoo Japan(현 LY Corporation)이 상장사. 매도자 USEN(당시 OSE:4842, 현 U-NEXT HOLDINGS 9418) 주가 반응도 볼 수 있다. 대상 GyaO는 비상장.</t>
        </is>
      </c>
      <c r="AU121" s="37" t="inlineStr">
        <is>
          <t>2009-04-07 Yahoo Japan·USEN 공동 보도자료와 합동 기자회견. 그 이전 인수설 보도는 찾지 못했다(2009-03-16 USEN은 GyaO 사업을 4-1자로 자회사에 이관한다고만 발표).</t>
        </is>
      </c>
      <c r="AV121" s="37"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W121" s="37"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X121" s="37"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Y121" s="37" t="inlineStr">
        <is>
          <t>FY2010만 확인(GyaO 손상 없음), FY2011 이후 확인하지 않음</t>
        </is>
      </c>
      <c r="AZ121" s="37" t="inlineStr">
        <is>
          <t>2008(2008-08 결산, USEN의 GyaO 사업): JPY 53억9000만; 2007: 미확인</t>
        </is>
      </c>
      <c r="BA121" s="37" t="inlineStr">
        <is>
          <t>FY2009(2010-03): 미확인; FY2010(2011-03): 미확인; FY2022(2023-03, 단체, 일본 기준): JPY 3,945백만</t>
        </is>
      </c>
      <c r="BB121" s="37" t="inlineStr">
        <is>
          <t>2008(2008-08 결산): JPY -27억1000만(영업손실); 2007: 미확인</t>
        </is>
      </c>
      <c r="BC121" s="37" t="inlineStr">
        <is>
          <t>FY2009(2010-03): 미확인(2009-12 월간 흑자 달성 보도); FY2010(2011-03): 미확인; FY2022(2023-03, 단체, 일본 기준): JPY 537백만 (같은 해 순자산 JPY -3,214백만)</t>
        </is>
      </c>
      <c r="BD121" s="37"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E121" s="37"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F121" s="36" t="inlineStr">
        <is>
          <t>부분</t>
        </is>
      </c>
      <c r="BG121" s="36" t="inlineStr">
        <is>
          <t>2026-10-31</t>
        </is>
      </c>
    </row>
    <row r="122" ht="72" customHeight="1">
      <c r="A122" s="36" t="inlineStr">
        <is>
          <t>N015</t>
        </is>
      </c>
      <c r="B122" s="36" t="inlineStr">
        <is>
          <t>Naver</t>
        </is>
      </c>
      <c r="C122" s="36" t="inlineStr">
        <is>
          <t>2011-05-27</t>
        </is>
      </c>
      <c r="D122" s="37" t="inlineStr">
        <is>
          <t>CROWN JEWEL, Inc.</t>
        </is>
      </c>
      <c r="E122" s="36" t="n">
        <v>106</v>
      </c>
      <c r="F122" s="36" t="inlineStr">
        <is>
          <t>False</t>
        </is>
      </c>
      <c r="G122" s="36" t="n"/>
      <c r="H122" s="36" t="inlineStr">
        <is>
          <t>MA②</t>
        </is>
      </c>
      <c r="I122" s="36" t="inlineStr">
        <is>
          <t>MA②</t>
        </is>
      </c>
      <c r="J122" s="36" t="inlineStr">
        <is>
          <t>같음</t>
        </is>
      </c>
      <c r="K122" s="36" t="inlineStr">
        <is>
          <t>없음 (확인)</t>
        </is>
      </c>
      <c r="L122" s="36" t="inlineStr">
        <is>
          <t>일치</t>
        </is>
      </c>
      <c r="M122" s="36" t="inlineStr">
        <is>
          <t>편입 전</t>
        </is>
      </c>
      <c r="N122" s="37" t="inlineStr">
        <is>
          <t>Commerce &amp; Marketing</t>
        </is>
      </c>
      <c r="O122" s="37" t="inlineStr">
        <is>
          <t>E-commerce / Marketplace</t>
        </is>
      </c>
      <c r="P122" s="36" t="inlineStr">
        <is>
          <t>Closed</t>
        </is>
      </c>
      <c r="Q122" s="38" t="n">
        <v>8.65</v>
      </c>
      <c r="R122" s="37" t="inlineStr">
        <is>
          <t>ZOZO, Inc. (TSE:3092)</t>
        </is>
      </c>
      <c r="S122" s="37" t="inlineStr">
        <is>
          <t>CyberAgent, Inc. (TSE:4751)</t>
        </is>
      </c>
      <c r="T122" s="37"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U122" s="37" t="inlineStr">
        <is>
          <t>MA-1 그룹이 매수자</t>
        </is>
      </c>
      <c r="V122" s="37" t="inlineStr">
        <is>
          <t>기존 자회사 잔여지분</t>
        </is>
      </c>
      <c r="W122" s="37" t="inlineStr">
        <is>
          <t>MA② 기존 지분 확대</t>
        </is>
      </c>
      <c r="X122" s="37" t="inlineStr">
        <is>
          <t>Yahoo Japan 편입 전</t>
        </is>
      </c>
      <c r="Y122" s="36" t="inlineStr">
        <is>
          <t>False</t>
        </is>
      </c>
      <c r="Z122" s="37" t="inlineStr">
        <is>
          <t>MA② 기존 지분 확대</t>
        </is>
      </c>
      <c r="AA122" s="37"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AB122" s="37" t="inlineStr">
        <is>
          <t>완료 (2011-06-10)</t>
        </is>
      </c>
      <c r="AC122" s="37" t="inlineStr">
        <is>
          <t>699,988,000円 (현금, 잔여 22,200주·70%; 적시공시 표기 699百万円). 회계상 取得原価 1,000,005千円은 기존 30% 지분의 기업결합일 공정가치 300,017千円을 포함한 값</t>
        </is>
      </c>
      <c r="AD122" s="37" t="inlineStr">
        <is>
          <t>원자료와 일치 (계산: 699.988百万円 ÷ 80.75円/USD(2011-05-27, Fed H.10) = 8.67백만 달러; 원자료 8.65)</t>
        </is>
      </c>
      <c r="AE122" s="37" t="inlineStr">
        <is>
          <t>2011-05-27</t>
        </is>
      </c>
      <c r="AF122" s="37"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G122" s="37" t="inlineStr">
        <is>
          <t>같은 묶음 관계: 매수자 스타트투데이(현 ZOZO)가 N050(2019 Yahoo Japan의 ZOZO 인수)의 대상회사이고, N025(2014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H122" s="37" t="inlineStr">
        <is>
          <t>株式会社スタートトゥデイ (현 ㈱ZOZO; 당시 東証マザーズ 상장 독립회사, 대표 前澤友作 — Yahoo Japan·NAVER 그룹 밖)</t>
        </is>
      </c>
      <c r="AI122" s="37"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J122" s="37"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K122" s="37" t="inlineStr">
        <is>
          <t>인접</t>
        </is>
      </c>
      <c r="AL122" s="37" t="inlineStr">
        <is>
          <t>대상 크라운주얼은 고감도 패션 아이템 특화 경매사이트 'CROWN JEWEL'(중고 의류 2차 유통). 스타트투데이의 신품 패션 EC와 같은 고객군·같은 상품군의 2차 유통 시장으로, 회사도 "事業、収益モデルの多角化"(2012/3期 2Q 결산단신)로 설명 → 인접. 인수 후 '오크션사업' 세그먼트를 신설했다가 2012-11 ZOZOTOWN 내 'ZOZOUSED'로 흡수. 그룹 정점 기준: 거래 당시 Yahoo Japan·NAVER와 무관(편입 전); 현재 LY 기준으로는 커머스 내 리유스 사업으로 인접 영역.</t>
        </is>
      </c>
      <c r="AM122" s="37" t="inlineStr">
        <is>
          <t>16,233,465千円 (2011-03-31, 스타트투데이 연결 総資産額, 일본기준; 有価証券報告書 第13期)</t>
        </is>
      </c>
      <c r="AN122" s="37" t="inlineStr">
        <is>
          <t>acq_total_assets와 같음 (거래 당시 스타트투데이는 상위 지배회사가 없는 독립 상장사. Yahoo Japan 계열 편입은 2019-11, NAVER 계열(A홀딩스 경유) 편입은 2021-03)</t>
        </is>
      </c>
      <c r="AO122" s="37" t="inlineStr">
        <is>
          <t>계산: 4.31 (현금 대가 699,988千円 ÷ 2011-03-31 연결 総資産額 16,233,465千円)</t>
        </is>
      </c>
      <c r="AP122" s="37" t="inlineStr">
        <is>
          <t>계산: 7.34 (699,988千円 ÷ 2011-03-31 연결 純資産額 9,533,693千円; 자기자본 대용으로 純資産 사용, 自己資本比率 58.7%)</t>
        </is>
      </c>
      <c r="AQ122" s="37"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R122" s="37"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S122" s="37" t="inlineStr">
        <is>
          <t>TSE:3092</t>
        </is>
      </c>
      <c r="AT122" s="37"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U122" s="37" t="inlineStr">
        <is>
          <t>2011-05-27 스타트투데이 적시공시 '株式会社クラウンジュエルの株式追加取得（完全子会社化）に関するお知らせ'(같은 날 이사회 결의) 및 M&amp;A Online 같은 날 보도. 사전 보도·조회공시는 찾지 못함.</t>
        </is>
      </c>
      <c r="AV122" s="37"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N050의 매수자) EC 사이트 연계 업무제휴 개시</t>
        </is>
      </c>
      <c r="AW122" s="37"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연결자회사화(N050); 2021-03-01: Z Holdings–LINE 경영통합 완료로 A홀딩스(소프트뱅크·NAVER 50:50) 산하; 2024-03: ZOZOUSED가 LY의 'Yahoo!オークション'에 출점; 2026/3期: USED販売 거래액 21,074百万円·매출 20,113百万円</t>
        </is>
      </c>
      <c r="AX122" s="37"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Y122" s="37" t="inlineStr">
        <is>
          <t>ZOZO 有報 2012/3~2021/3期 크라운주얼 のれん 감손 없음(상각만)</t>
        </is>
      </c>
      <c r="AZ122" s="37" t="inlineStr">
        <is>
          <t>2009/9期: 513,572千円; 2010/9期: 665,074千円</t>
        </is>
      </c>
      <c r="BA122" s="37"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BB122" s="37" t="inlineStr">
        <is>
          <t>2009/9期: △14,239千円; 2010/9期: 13,673千円</t>
        </is>
      </c>
      <c r="BC122" s="37"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BD122" s="37"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E122" s="37"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F122" s="36" t="inlineStr">
        <is>
          <t>완료</t>
        </is>
      </c>
      <c r="BG122" s="36" t="inlineStr">
        <is>
          <t>2026-10-26</t>
        </is>
      </c>
    </row>
    <row r="123" ht="72" customHeight="1">
      <c r="A123" s="36" t="inlineStr">
        <is>
          <t>N016</t>
        </is>
      </c>
      <c r="B123" s="36" t="inlineStr">
        <is>
          <t>Naver</t>
        </is>
      </c>
      <c r="C123" s="36" t="inlineStr">
        <is>
          <t>2012-01-12</t>
        </is>
      </c>
      <c r="D123" s="37" t="inlineStr">
        <is>
          <t>Kraze Vina (Vietnam) Co., Ltd.</t>
        </is>
      </c>
      <c r="E123" s="36" t="n">
        <v>107</v>
      </c>
      <c r="F123" s="36" t="inlineStr">
        <is>
          <t>False</t>
        </is>
      </c>
      <c r="G123" s="36" t="n"/>
      <c r="H123" s="36" t="inlineStr">
        <is>
          <t>MA①</t>
        </is>
      </c>
      <c r="I123" s="36" t="inlineStr">
        <is>
          <t>MA①</t>
        </is>
      </c>
      <c r="J123" s="36" t="inlineStr">
        <is>
          <t>같음</t>
        </is>
      </c>
      <c r="K123" s="36" t="inlineStr">
        <is>
          <t>있음</t>
        </is>
      </c>
      <c r="L123" s="36" t="inlineStr">
        <is>
          <t>기타</t>
        </is>
      </c>
      <c r="M123" s="36" t="inlineStr">
        <is>
          <t>편입 후</t>
        </is>
      </c>
      <c r="N123" s="37" t="inlineStr">
        <is>
          <t>Gaming &amp; Sport</t>
        </is>
      </c>
      <c r="O123" s="37" t="inlineStr">
        <is>
          <t>Game Development / Operating</t>
        </is>
      </c>
      <c r="P123" s="36" t="inlineStr">
        <is>
          <t>Closed</t>
        </is>
      </c>
      <c r="Q123" s="38" t="n">
        <v>8.6</v>
      </c>
      <c r="R123" s="37" t="inlineStr">
        <is>
          <t>NAVER Corporation (KOSE:A035420)</t>
        </is>
      </c>
      <c r="S123" s="37" t="inlineStr">
        <is>
          <t>Kraze Vina Inc.</t>
        </is>
      </c>
      <c r="T123" s="37" t="inlineStr">
        <is>
          <t>NHN Corp. (KOSE: A035420) acquired Kraze Vina Vietnam from Kraze Vina Inc. for $8.6 million in December 2011.</t>
        </is>
      </c>
      <c r="U123" s="37" t="inlineStr">
        <is>
          <t>MA-1 그룹이 매수자</t>
        </is>
      </c>
      <c r="V123" s="37" t="inlineStr">
        <is>
          <t>지분율 미기재(대개 100%·사업양수)</t>
        </is>
      </c>
      <c r="W123" s="37" t="inlineStr">
        <is>
          <t>MA① 경영권 인수</t>
        </is>
      </c>
      <c r="X123" s="37" t="n"/>
      <c r="Y123" s="36" t="inlineStr">
        <is>
          <t>False</t>
        </is>
      </c>
      <c r="Z123" s="37" t="inlineStr">
        <is>
          <t>MA① 경영권 인수</t>
        </is>
      </c>
      <c r="AA123" s="37" t="inlineStr">
        <is>
          <t>편입 후 (매수자 엔에이치엔㈜는 현 NAVER㈜ 법인 자신, 그룹 지배회사)</t>
        </is>
      </c>
      <c r="AB123" s="37" t="inlineStr">
        <is>
          <t>완료 (2012-02-28 지분 100% 취득·인수대금 납입, 2012-02-29 계열회사 추가)</t>
        </is>
      </c>
      <c r="AC123" s="37" t="inlineStr">
        <is>
          <t>516,000,000원 (지분 100% 취득가, NHN 2012 별도감사보고서 주석). 별도로 2012-03-22 유상증자 USD 5,000,000(5,644,000,000원) 출자, 투자 장부가 합계 6,159,654천원</t>
        </is>
      </c>
      <c r="AD123" s="37" t="inlineStr">
        <is>
          <t>0.46 (516백만원 ÷ 1,128.8원/달러; 환율은 같은 주석의 'USD 5백만=5,644백만원'(2012-03-22)에서 역산). 유상증자 포함 시 6,160백만원 ≈ USD 5.46M. 어느 쪽도 원자료 8.6과 ±10% 범위에서 일치하지 않음</t>
        </is>
      </c>
      <c r="AE123" s="37" t="inlineStr">
        <is>
          <t>2011-10-20</t>
        </is>
      </c>
      <c r="AF123" s="37"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G123" s="37"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H123" s="37" t="inlineStr">
        <is>
          <t>엔에이치엔㈜(NHN Corporation, 현 NAVER㈜; 그룹 지배회사)</t>
        </is>
      </c>
      <c r="AI123" s="37"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J123" s="37"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K123" s="37" t="inlineStr">
        <is>
          <t>인접</t>
        </is>
      </c>
      <c r="AL123" s="37" t="inlineStr">
        <is>
          <t>대상은 네이버 서비스의 품질보증(QA) 업무를 위탁 수행하던 베트남 정보처리 서비스 업체로, 포털 운영의 가치사슬(서비스 개발·검수)에 붙은 영역이자 베트남 진출 거점이다. 광고·게임 사업 자체는 아니다. 인수 주체가 그룹 정점(NAVER)이므로 정점 기준 판단도 같다</t>
        </is>
      </c>
      <c r="AM123" s="37" t="inlineStr">
        <is>
          <t>1,697,397백만원 (엔에이치엔㈜ 별도, 2010-12-31, K-IFRS; 같은 날 연결 1,966,958백만원). 참고: 2011-12-31 별도 1,984,793백만원</t>
        </is>
      </c>
      <c r="AN123" s="37" t="inlineStr">
        <is>
          <t>acq_total_assets와 같음 (연결 기준 1,966,958백만원, 2010-12-31)</t>
        </is>
      </c>
      <c r="AO123" s="37" t="inlineStr">
        <is>
          <t>계산: 0.0304 (516백만원 ÷ 별도 총자산 1,697,397백만원, 2010-12-31). 유상증자 포함 6,160백만원 기준 0.3629</t>
        </is>
      </c>
      <c r="AP123" s="37" t="inlineStr">
        <is>
          <t>계산: 0.0389 (516백만원 ÷ 별도 자본총계 1,326,087백만원, 2010-12-31). 유상증자 포함 6,160백만원 기준 0.4645</t>
        </is>
      </c>
      <c r="AQ123" s="37" t="inlineStr">
        <is>
          <t>계산: 12,272,564,520,000원 (2011-10-19 종가 255,000원 × 발행주식총수 48,127,704주)</t>
        </is>
      </c>
      <c r="AR123" s="37"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S123" s="37" t="inlineStr">
        <is>
          <t>KRX:035420</t>
        </is>
      </c>
      <c r="AT123" s="37"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U123" s="37"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V123" s="37"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W123" s="37"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X123" s="37"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Y123" s="37" t="inlineStr">
        <is>
          <t>수집·검토 기록에 인수 뒤 손상이 적혀 있음</t>
        </is>
      </c>
      <c r="AZ123" s="37" t="inlineStr">
        <is>
          <t>미확인</t>
        </is>
      </c>
      <c r="BA123" s="37" t="inlineStr">
        <is>
          <t>2012: 98,371천원; 2013: 매출 없음('-' 기재); 2014(LINE Vietnam): 2,860,207천원; 최근 확인: 2016 매출 미확인(자산총액 358백만원만 확인)</t>
        </is>
      </c>
      <c r="BB123" s="37" t="inlineStr">
        <is>
          <t>미확인</t>
        </is>
      </c>
      <c r="BC123" s="37" t="inlineStr">
        <is>
          <t>영업이익 미확인. 당기순손익으로 대신: 2012: (956,311)천원; 2013: (5,027,333)천원; 2014: (2,166,916)천원</t>
        </is>
      </c>
      <c r="BD123" s="37"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E123" s="37" t="inlineStr">
        <is>
          <t>확인 못 함: 거래 규모가 작아 NHN·NAVER 실적발표·IR 자료에서 대상(NHN Vietnam/LINE Vietnam) 언급을 찾지 못함(웹 검색 기준)</t>
        </is>
      </c>
      <c r="BF123" s="36" t="inlineStr">
        <is>
          <t>부분</t>
        </is>
      </c>
      <c r="BG123" s="36" t="inlineStr">
        <is>
          <t>2026-10-31</t>
        </is>
      </c>
    </row>
    <row r="124" ht="72" customHeight="1">
      <c r="A124" s="36" t="inlineStr">
        <is>
          <t>N017</t>
        </is>
      </c>
      <c r="B124" s="36" t="inlineStr">
        <is>
          <t>Naver</t>
        </is>
      </c>
      <c r="C124" s="36" t="inlineStr">
        <is>
          <t>2012-03-15</t>
        </is>
      </c>
      <c r="D124" s="37" t="inlineStr">
        <is>
          <t>Venture Republic Inc.</t>
        </is>
      </c>
      <c r="E124" s="36" t="n">
        <v>69</v>
      </c>
      <c r="F124" s="36" t="inlineStr">
        <is>
          <t>False</t>
        </is>
      </c>
      <c r="G124" s="36" t="n"/>
      <c r="H124" s="36" t="inlineStr">
        <is>
          <t>MA⑦</t>
        </is>
      </c>
      <c r="I124" s="36" t="inlineStr">
        <is>
          <t>MA⑥</t>
        </is>
      </c>
      <c r="J124" s="36" t="inlineStr">
        <is>
          <t>변경</t>
        </is>
      </c>
      <c r="K124" s="36" t="inlineStr">
        <is>
          <t>해당 없음</t>
        </is>
      </c>
      <c r="L124" s="36" t="inlineStr">
        <is>
          <t>기타</t>
        </is>
      </c>
      <c r="M124" s="36" t="inlineStr">
        <is>
          <t>편입 전</t>
        </is>
      </c>
      <c r="N124" s="37" t="inlineStr">
        <is>
          <t>Logistics &amp; Space Infrastructure</t>
        </is>
      </c>
      <c r="O124" s="37" t="inlineStr">
        <is>
          <t>Real Estate / Space / Facility</t>
        </is>
      </c>
      <c r="P124" s="36" t="inlineStr">
        <is>
          <t>Closed</t>
        </is>
      </c>
      <c r="Q124" s="38" t="n">
        <v>21.47</v>
      </c>
      <c r="R124" s="37" t="inlineStr">
        <is>
          <t>-</t>
        </is>
      </c>
      <c r="S124" s="37" t="inlineStr">
        <is>
          <t>Mitsubishi Corporation (TSE:8058); Osaka Securities Finance Co., Ltd.; Lawson, Inc. (TSE:2651); Nikkei Business Publications, Inc.; Taiyo Life Insurance Company; T&amp;D Asset Management Co. Ltd.; Senshu Ikeda Capital Co., Ltd.; Osenikku,ESOP</t>
        </is>
      </c>
      <c r="T124" s="37"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U124" s="37" t="inlineStr">
        <is>
          <t>MA-5 매수자 미기재</t>
        </is>
      </c>
      <c r="V124" s="37" t="n"/>
      <c r="W124" s="37" t="inlineStr">
        <is>
          <t>MA⑦ 매수자 미기재</t>
        </is>
      </c>
      <c r="X124" s="37" t="n"/>
      <c r="Y124" s="36" t="inlineStr">
        <is>
          <t>False</t>
        </is>
      </c>
      <c r="Z124" s="37" t="inlineStr">
        <is>
          <t>MA⑥ 외부자 간 거래</t>
        </is>
      </c>
      <c r="AA124" s="37"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AB124" s="37"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C124" s="37" t="inlineStr">
        <is>
          <t>공개매수 최대 대금 약 JPY 21억1200만 (보통주 1,919,704주 × 1,100엔, 신주예약권 별도). 실제 응모 주식 수와 지급액은 미확인</t>
        </is>
      </c>
      <c r="AD124" s="37"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E124" s="37" t="inlineStr">
        <is>
          <t>2012-03-15</t>
        </is>
      </c>
      <c r="AF124" s="37"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G124" s="37"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H124" s="37" t="inlineStr">
        <is>
          <t>Kアソシエイツ(ベンチャーリパブリック 대표이사 사장 柴田啓이 설립하고 전 주식을 보유한 공개매수 목적 회사, 비상장; 그룹 밖)</t>
        </is>
      </c>
      <c r="AI124" s="37"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J124" s="37" t="inlineStr">
        <is>
          <t>해당 없음 (공개매수만을 위해 만든 회사). 대상회사 ベンチャーリパブリック의 사업은 여행 비교 사이트 트래블jp와 가격비교 사이트 coneco.net 등 인터넷 미디어였다.</t>
        </is>
      </c>
      <c r="AK124" s="37" t="inlineStr">
        <is>
          <t>핵심</t>
        </is>
      </c>
      <c r="AL124" s="37" t="inlineStr">
        <is>
          <t>대상회사의 경영자가 SPV를 통해 자기 회사를 사들인 MBO여서 인수 주체(경영진)의 사업과 대상 사업이 같다. NAVER 기준으로는 편입 전 그룹 밖 거래다. 이후 Yahoo Japan(2013)은 검색·쇼핑 데이터베이스 강화를 위해 이 회사를 샀으므로 Yahoo 기준으로는 인접 영역이다.</t>
        </is>
      </c>
      <c r="AM124" s="37" t="inlineStr">
        <is>
          <t>미확인 (Kアソシエイツ는 비상장 SPV이며 재무 미공시. 공개매수 신고서 미열람)</t>
        </is>
      </c>
      <c r="AN124" s="37" t="inlineStr">
        <is>
          <t>해당 없음 (매수자가 상장 지배회사에 속하지 않음)</t>
        </is>
      </c>
      <c r="AO124" s="37" t="inlineStr">
        <is>
          <t>해당 없음 (매수자 총자산 미공시). 참고: 대상회사 2011-12 단체(個別) 총자산 13억1915만 엔 대비 공개매수 최대 대금은 계산: 160.1% (21억1167만 ÷ 13억1915만)</t>
        </is>
      </c>
      <c r="AP124" s="37" t="inlineStr">
        <is>
          <t>해당 없음 (매수자 자기자본 미공시). 참고: 대상회사 2011-12 단체(個別) 순자산 9억9259만 엔 대비 계산: 212.7%</t>
        </is>
      </c>
      <c r="AQ124" s="37"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R124" s="37" t="inlineStr">
        <is>
          <t>공개매수 조건: M&amp;A Online·M&amp;A Capital Partners 2012-03-15 기사. 대상회사 재무: IRBANK의 EDINET 기반 실적표(E21327, 2008~2011 12월 결산).</t>
        </is>
      </c>
      <c r="AS124" s="37" t="inlineStr">
        <is>
          <t>해당 없음</t>
        </is>
      </c>
      <c r="AT124" s="37"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U124" s="37"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V124" s="37"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W124" s="37"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X124" s="37" t="inlineStr">
        <is>
          <t>확인 안 됨 (매수자 SPV와 MBO 후 대상회사는 재무 미공시. Yahoo Japan의 オセニック 인수 관련 손상은 보지 않았다)</t>
        </is>
      </c>
      <c r="AY124" s="37" t="inlineStr">
        <is>
          <t>매수자가 그룹 계보 밖(MA⑥)이라 그룹의 손상을 따지지 않음</t>
        </is>
      </c>
      <c r="AZ124" s="37" t="inlineStr">
        <is>
          <t>2010(12월 결산): 16억1495만 엔; 2011(12월 결산): 19억7829만 엔</t>
        </is>
      </c>
      <c r="BA124" s="37" t="inlineStr">
        <is>
          <t>2012: 미확인; 2013: 미확인; 최근: 2014-1~3월(결산기 변경 3개월, オセニック 단체) 426백만 엔</t>
        </is>
      </c>
      <c r="BB124" s="37" t="inlineStr">
        <is>
          <t>2010: 1억3411만 엔; 2011: 2억7867만 엔</t>
        </is>
      </c>
      <c r="BC124" s="37" t="inlineStr">
        <is>
          <t>2012: 미확인; 2013: 미확인; 최근: 2014-1~3월(3개월, オセニック 단체) 160백만 엔</t>
        </is>
      </c>
      <c r="BD124" s="37"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E124" s="37"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F124" s="36" t="inlineStr">
        <is>
          <t>부분</t>
        </is>
      </c>
      <c r="BG124" s="36" t="inlineStr">
        <is>
          <t>2026-10-31</t>
        </is>
      </c>
    </row>
    <row r="125" ht="72" customHeight="1">
      <c r="A125" s="36" t="inlineStr">
        <is>
          <t>N018</t>
        </is>
      </c>
      <c r="B125" s="36" t="inlineStr">
        <is>
          <t>Naver</t>
        </is>
      </c>
      <c r="C125" s="36" t="inlineStr">
        <is>
          <t>2012-09-11</t>
        </is>
      </c>
      <c r="D125" s="37" t="inlineStr">
        <is>
          <t>Community Factory, Inc.</t>
        </is>
      </c>
      <c r="E125" s="36" t="n">
        <v>87</v>
      </c>
      <c r="F125" s="36" t="inlineStr">
        <is>
          <t>False</t>
        </is>
      </c>
      <c r="G125" s="36" t="n"/>
      <c r="H125" s="36" t="inlineStr">
        <is>
          <t>MA①</t>
        </is>
      </c>
      <c r="I125" s="36" t="inlineStr">
        <is>
          <t>MA①</t>
        </is>
      </c>
      <c r="J125" s="36" t="inlineStr">
        <is>
          <t>같음</t>
        </is>
      </c>
      <c r="K125" s="36" t="inlineStr">
        <is>
          <t>있음</t>
        </is>
      </c>
      <c r="L125" s="36" t="inlineStr">
        <is>
          <t>일치</t>
        </is>
      </c>
      <c r="M125" s="36" t="inlineStr">
        <is>
          <t>편입 전</t>
        </is>
      </c>
      <c r="N125" s="37" t="inlineStr">
        <is>
          <t>Communication &amp; Visual Effects Services</t>
        </is>
      </c>
      <c r="O125" s="37" t="inlineStr">
        <is>
          <t>Social Networking</t>
        </is>
      </c>
      <c r="P125" s="36" t="inlineStr">
        <is>
          <t>Closed</t>
        </is>
      </c>
      <c r="Q125" s="38" t="n">
        <v>12.8</v>
      </c>
      <c r="R125" s="37" t="inlineStr">
        <is>
          <t>LY Corporation (TSE:4689)</t>
        </is>
      </c>
      <c r="S125" s="37" t="inlineStr">
        <is>
          <t>Mizuho Capital Co., Ltd.; Nissay Capital Co., Ltd.; Mitsubishi UFJ Capital Co., Ltd.; MIXI, Inc. (TSE:2121)</t>
        </is>
      </c>
      <c r="T125" s="37" t="inlineStr">
        <is>
          <t>Yahoo Japan Corporation (TSE:4689) acquired Community Factory, Inc. from Mixi, Inc. (TSE:2121), Mizuho Capital Co. Ltd., Nissay Capital Co.,Ltd and Mitsubishi UFJ Capital Co. Ltd. for $12.8 million on September 11, 2012. Board of Directors of Mixi, Inc. has resolved the deal.</t>
        </is>
      </c>
      <c r="U125" s="37" t="inlineStr">
        <is>
          <t>MA-1 그룹이 매수자</t>
        </is>
      </c>
      <c r="V125" s="37" t="inlineStr">
        <is>
          <t>지분율 미기재(대개 100%·사업양수)</t>
        </is>
      </c>
      <c r="W125" s="37" t="inlineStr">
        <is>
          <t>MA① 경영권 인수</t>
        </is>
      </c>
      <c r="X125" s="37" t="inlineStr">
        <is>
          <t>Yahoo Japan 편입 전</t>
        </is>
      </c>
      <c r="Y125" s="36" t="inlineStr">
        <is>
          <t>False</t>
        </is>
      </c>
      <c r="Z125" s="37" t="inlineStr">
        <is>
          <t>MA① 경영권 인수</t>
        </is>
      </c>
      <c r="AA125" s="37" t="inlineStr">
        <is>
          <t>편입 전 (매수자 Yahoo Japan(ヤフー株式会社)은 2012년 당시 NAVER와 무관. 2021-03 LINE–Z Holdings 경영통합 전 Yahoo Japan 계열 거래이며, 대상회사는 2015-01-05 Yahoo Japan에 흡수합병돼 소멸)</t>
        </is>
      </c>
      <c r="AB125" s="37" t="inlineStr">
        <is>
          <t>완료 (2012-09, 정확한 완료일 미확인; Yahoo Japan 2014-11-20 합병 공시에 '2012年9月にコミュニティファクトリーを完全子会社といたしました')</t>
        </is>
      </c>
      <c r="AC125" s="37" t="inlineStr">
        <is>
          <t>JPY 약 1.0 billion (약 10억 엔; 회사는 금액을 공개하지 않았고, TechCrunch Japan·Asiajin 보도 추정치를 The Next Web 2012-09-11이 '$12.8 million (1 billion yen)'로 재인용)</t>
        </is>
      </c>
      <c r="AD125" s="37" t="inlineStr">
        <is>
          <t>원자료와 일치 (12.8; 보도 환산 1 billion yen ≈ USD 12.8 million, 즉 약 78엔/달러)</t>
        </is>
      </c>
      <c r="AE125" s="37" t="inlineStr">
        <is>
          <t>2012-09-11</t>
        </is>
      </c>
      <c r="AF125" s="37"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G125" s="37"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N009·N010(Brainer), N014(GyaO), N017(Venture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H125" s="37" t="inlineStr">
        <is>
          <t>ヤフー株式会社 (Yahoo Japan Corporation, 당시 東証1部·JASDAQ 상장 4689; 현 LY Corporation의 전신, 계열 정점 회사 자신)</t>
        </is>
      </c>
      <c r="AI125" s="37"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J125" s="37" t="inlineStr">
        <is>
          <t>인터넷 광고·포털 운영 (FY2012/3 연결 매출 302,089백만 엔: 미디어(광고) 110,292, 비즈니스서비스 83,435, 컨슈머(전자상거래·회원·유료콘텐츠) 107,963백만 엔; 일본 GAAP)</t>
        </is>
      </c>
      <c r="AK125" s="37" t="inlineStr">
        <is>
          <t>인접</t>
        </is>
      </c>
      <c r="AL125" s="37" t="inlineStr">
        <is>
          <t>대상 사업(스마트폰 사진 꾸미기 카메라 앱 DECOPIC과 mixi 소셜 앱)은 Yahoo Japan 포털·컨슈머 서비스로 이용자를 이끄는 모바일 진입용 앱이어서, 같은 소비자 고객군에 붙은 인접 영역으로 판단했다(보도자료 'Yahoo! JAPANのネットサービスへの誘導'). NAVER 기준: 거래 당시 Yahoo Japan은 NAVER와 관계가 없었으므로 NAVER 정점 기준 판정은 해당 없음.</t>
        </is>
      </c>
      <c r="AM125" s="37" t="inlineStr">
        <is>
          <t>JPY 562,022백만 (2012-03-31, Yahoo Japan 연결, 일본 GAAP; Yahoo! Inc. 10-K/A에 첨부된 Rule 3-09 감사 재무제표)</t>
        </is>
      </c>
      <c r="AN125" s="37" t="inlineStr">
        <is>
          <t>acq_total_assets와 같음</t>
        </is>
      </c>
      <c r="AO125" s="37" t="inlineStr">
        <is>
          <t>계산: 0.18 (보도 추정치 1,000백만 엔 / 562,022백만 엔)</t>
        </is>
      </c>
      <c r="AP125" s="37" t="inlineStr">
        <is>
          <t>계산: 0.21 (1,000백만 엔 / 총자본 468,301백만 엔, 2012-03-31 연결; 지배주주 귀속 465,959 기준도 0.21)</t>
        </is>
      </c>
      <c r="AQ125" s="37" t="inlineStr">
        <is>
          <t>계산: JPY 약 1조 6,844억 엔 (2012-09-10 종가 28,950엔 × 발행주식 58,184,240주; 자기주식 180,601주를 빼면 1조 6,792억 엔)</t>
        </is>
      </c>
      <c r="AR125" s="37"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S125" s="37" t="inlineStr">
        <is>
          <t>TSE:4689</t>
        </is>
      </c>
      <c r="AT125" s="37" t="inlineStr">
        <is>
          <t>인수 주체 Yahoo Japan(현 LY Corporation) 자체가 상장사다. 대상회사 コミュニティファクトリー는 비상장이다. 매도자 mixi(TSE:2121)는 특별이익을 계상하므로 매도 측 반응을 볼 때 쓸 수 있다.</t>
        </is>
      </c>
      <c r="AU125" s="37" t="inlineStr">
        <is>
          <t>2012-09-11 (Yahoo Japan 보도자료; 같은 날 GameBusiness.jp·The Next Web 보도. 공식 발표 전 인수설 보도는 찾지 못함)</t>
        </is>
      </c>
      <c r="AV125" s="37"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W125" s="37"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X125" s="37"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Y125" s="37" t="inlineStr">
        <is>
          <t>수집·검토 기록에 인수 뒤 손상이 적혀 있음</t>
        </is>
      </c>
      <c r="AZ125" s="37" t="inlineStr">
        <is>
          <t>미확인</t>
        </is>
      </c>
      <c r="BA125" s="37" t="inlineStr">
        <is>
          <t>FY2013/3: 미확인; FY2014/3: 200백만 엔 (단체); 최근: 2015-01 합병으로 소멸, 이후 Yahoo Japan 안의 사업 실적은 공개되지 않음</t>
        </is>
      </c>
      <c r="BB125" s="37" t="inlineStr">
        <is>
          <t>미확인</t>
        </is>
      </c>
      <c r="BC125" s="37" t="inlineStr">
        <is>
          <t>FY2013/3: 미확인; FY2014/3: 1백만 엔 (단체; 당기순이익 193백만 엔); 최근: 2015-01 합병으로 소멸, 이후 공개되지 않음</t>
        </is>
      </c>
      <c r="BD125" s="37"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E125" s="37"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F125" s="36" t="inlineStr">
        <is>
          <t>부분</t>
        </is>
      </c>
      <c r="BG125" s="36" t="inlineStr">
        <is>
          <t>2026-10-31</t>
        </is>
      </c>
    </row>
    <row r="126" ht="72" customHeight="1">
      <c r="A126" s="36" t="inlineStr">
        <is>
          <t>N019</t>
        </is>
      </c>
      <c r="B126" s="36" t="inlineStr">
        <is>
          <t>Naver</t>
        </is>
      </c>
      <c r="C126" s="36" t="inlineStr">
        <is>
          <t>2012-12-07</t>
        </is>
      </c>
      <c r="D126" s="37" t="inlineStr">
        <is>
          <t>Carview Corporation</t>
        </is>
      </c>
      <c r="E126" s="36" t="n">
        <v>51</v>
      </c>
      <c r="F126" s="36" t="inlineStr">
        <is>
          <t>False</t>
        </is>
      </c>
      <c r="G126" s="36" t="n"/>
      <c r="H126" s="36" t="inlineStr">
        <is>
          <t>MA①</t>
        </is>
      </c>
      <c r="I126" s="36" t="inlineStr">
        <is>
          <t>MA①</t>
        </is>
      </c>
      <c r="J126" s="36" t="inlineStr">
        <is>
          <t>같음</t>
        </is>
      </c>
      <c r="K126" s="36" t="inlineStr">
        <is>
          <t>미확인</t>
        </is>
      </c>
      <c r="L126" s="36" t="inlineStr">
        <is>
          <t>일치</t>
        </is>
      </c>
      <c r="M126" s="36" t="inlineStr">
        <is>
          <t>편입 전</t>
        </is>
      </c>
      <c r="N126" s="37" t="inlineStr">
        <is>
          <t>Mobility &amp; Transportation</t>
        </is>
      </c>
      <c r="O126" s="37" t="inlineStr">
        <is>
          <t>Mobility / Transportation</t>
        </is>
      </c>
      <c r="P126" s="36" t="inlineStr">
        <is>
          <t>Closed</t>
        </is>
      </c>
      <c r="Q126" s="38" t="n">
        <v>36.41</v>
      </c>
      <c r="R126" s="37" t="inlineStr">
        <is>
          <t>LY Corporation (TSE:4689)</t>
        </is>
      </c>
      <c r="S126" s="37" t="inlineStr">
        <is>
          <t>SoftBank Group Corp. (TSE:9984)</t>
        </is>
      </c>
      <c r="T126" s="37"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U126" s="37" t="inlineStr">
        <is>
          <t>MA-1 그룹이 매수자</t>
        </is>
      </c>
      <c r="V126" s="37" t="inlineStr">
        <is>
          <t>과반 인수(≥50%)</t>
        </is>
      </c>
      <c r="W126" s="37" t="inlineStr">
        <is>
          <t>MA① 경영권 인수</t>
        </is>
      </c>
      <c r="X126" s="37" t="inlineStr">
        <is>
          <t>Yahoo Japan 편입 전</t>
        </is>
      </c>
      <c r="Y126" s="36" t="inlineStr">
        <is>
          <t>False</t>
        </is>
      </c>
      <c r="Z126" s="37" t="inlineStr">
        <is>
          <t>MA① 경영권 인수</t>
        </is>
      </c>
      <c r="AA126" s="37"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AB126" s="37" t="inlineStr">
        <is>
          <t>완료 (2012-12-17 주식 인도; 2012-12-10 주식양도계약 — Yahoo 2014-10-22 공개매수 공시 '2012年12月17日に…32,954株をソフトバンクより相対取引により2,998百万円で取得')</t>
        </is>
      </c>
      <c r="AC126" s="37" t="inlineStr">
        <is>
          <t>2,998,000,000円 (カービュー 보통주 32,954주, 1주 91,000円, 현금) + 자문비용 등 개산 8백만円 = 합계 개산 3,006백만円</t>
        </is>
      </c>
      <c r="AD126" s="37" t="inlineStr">
        <is>
          <t>원자료와 일치 (2,998백만円 ÷ 82.37円/달러(2012-12-07, FRB H.10) = 36.40)</t>
        </is>
      </c>
      <c r="AE126" s="37" t="inlineStr">
        <is>
          <t>2012-12-07</t>
        </is>
      </c>
      <c r="AF126" s="37"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G126" s="37" t="inlineStr">
        <is>
          <t>같은 대상회사의 2단계 인수: 이 거래(2012, 과반)와 N027(2014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H126" s="37" t="inlineStr">
        <is>
          <t>ヤフー株式会社(Yahoo Japan Corporation; 東証1部·JASDAQ 4689, ソフトバンク㈱의 연결자회사. 현 LINEヤフー㈱)</t>
        </is>
      </c>
      <c r="AI126" s="37"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J126" s="37"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K126" s="37" t="inlineStr">
        <is>
          <t>핵심</t>
        </is>
      </c>
      <c r="AL126" s="37" t="inlineStr">
        <is>
          <t>カービュー는 자동차 종합 사이트(광고)·중고차 매입 견적 중개·SNS 「みんカラ」·중고차 수출 마켓 「tradecarview」를 운영하는 인터넷 미디어·중개 회사로, Yahoo가 같은 영역의 「Yahoo!自動車」를 운영하고 있었고 2013-06 두 사이트를 「carview!」로 통합했다. 광고 기반 인터넷 미디어라는 Yahoo의 주력 사업과 같은 영역(수출 마켓·견적 중개는 커머스 인접). 그룹 정점 기준: 거래 당시 정점은 Yahoo Japan 자신(편입 전). NAVER 기준으로는 거래 당시 그룹 밖.</t>
        </is>
      </c>
      <c r="AM126" s="37" t="inlineStr">
        <is>
          <t>591,763백만円 (Yahoo 연결, 일본 기준, 2012-09-30 — 2013年3月期 第2四半期決算短信)</t>
        </is>
      </c>
      <c r="AN126" s="37"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O126" s="37" t="inlineStr">
        <is>
          <t>계산: 0.51 (2,998백만円 ÷ 591,763백만円, 2012-09-30; 자문비 포함 3,006백만円 기준 0.51)</t>
        </is>
      </c>
      <c r="AP126" s="37" t="inlineStr">
        <is>
          <t>계산: 0.60 (2,998백만円 ÷ 자기자본 497,824백만円, 2012-09-30)</t>
        </is>
      </c>
      <c r="AQ126" s="37" t="inlineStr">
        <is>
          <t>계산: 1,614,003,089,140円 (2012-12-06 종가 27,820円 × 자기주식 제외 58,015,927주 = 발행 58,196,528 − 자기 180,601(2012-09-30)). 발행주식 기준 1,619,027,408,960円. 종가는 Yahoo Finance 4689.T 분할조정치 278.2円 × 100(2013-10-01 1:100 분할 역조정)</t>
        </is>
      </c>
      <c r="AR126" s="37"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S126" s="37" t="inlineStr">
        <is>
          <t>TSE:4689</t>
        </is>
      </c>
      <c r="AT126" s="37"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U126" s="37" t="inlineStr">
        <is>
          <t>2012-12-07 Yahoo 적시공시 '株式会社カービューの株式の取得（連結子会社化）に関するお知らせ'와 SoftBank 'Change of Indirect Subsidiary…' 공시(같은 날). 사전 보도는 찾지 못함.</t>
        </is>
      </c>
      <c r="AV126" s="37"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W126" s="37"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발표(N027);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X126" s="37"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Y126" s="37" t="inlineStr">
        <is>
          <t>2015/3期까지만 확인(손상 없음), FY2016/3 이후 확인하지 않음</t>
        </is>
      </c>
      <c r="AZ126" s="37" t="inlineStr">
        <is>
          <t>FY2011/3: 4,901,697천円; FY2012/3: 5,554,376천円 (カービュー 연결)</t>
        </is>
      </c>
      <c r="BA126" s="37" t="inlineStr">
        <is>
          <t>FY2013/3: 4,444,656천円; FY2014/3: 3,858,664천円; 최근 연도: 미확인 (2015-03 상장폐지 후 매출 미공시. 마지막 공시치 FY2015/3 상반기 2,035백만円; 분할 매각된 tradecarview 사업 FY2018/3 758백만円)</t>
        </is>
      </c>
      <c r="BB126" s="37" t="inlineStr">
        <is>
          <t>FY2011/3: 652백만円; FY2012/3: 589백만円 (연결 영업이익, Yahoo 2012-12-07 공시)</t>
        </is>
      </c>
      <c r="BC126" s="37"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BD126" s="37"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E126" s="37"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F126" s="36" t="inlineStr">
        <is>
          <t>부분</t>
        </is>
      </c>
      <c r="BG126" s="36" t="inlineStr">
        <is>
          <t>2026-10-26</t>
        </is>
      </c>
    </row>
    <row r="127" ht="72" customHeight="1">
      <c r="A127" s="36" t="inlineStr">
        <is>
          <t>N020</t>
        </is>
      </c>
      <c r="B127" s="36" t="inlineStr">
        <is>
          <t>Naver</t>
        </is>
      </c>
      <c r="C127" s="36" t="inlineStr">
        <is>
          <t>2012-12-12</t>
        </is>
      </c>
      <c r="D127" s="37" t="inlineStr">
        <is>
          <t>CyberAgent FX Inc.</t>
        </is>
      </c>
      <c r="E127" s="36" t="n">
        <v>17</v>
      </c>
      <c r="F127" s="36" t="inlineStr">
        <is>
          <t>True</t>
        </is>
      </c>
      <c r="G127" s="36" t="n"/>
      <c r="H127" s="36" t="inlineStr">
        <is>
          <t>MA①</t>
        </is>
      </c>
      <c r="I127" s="36" t="inlineStr">
        <is>
          <t>MA①</t>
        </is>
      </c>
      <c r="J127" s="36" t="inlineStr">
        <is>
          <t>같음</t>
        </is>
      </c>
      <c r="K127" s="36" t="inlineStr">
        <is>
          <t>없음 (확인)</t>
        </is>
      </c>
      <c r="L127" s="36" t="inlineStr">
        <is>
          <t>일치</t>
        </is>
      </c>
      <c r="M127" s="36" t="inlineStr">
        <is>
          <t>편입 전</t>
        </is>
      </c>
      <c r="N127" s="37" t="inlineStr">
        <is>
          <t>Finance &amp; Investment</t>
        </is>
      </c>
      <c r="O127" s="37" t="inlineStr">
        <is>
          <t>Fintech / Payments / Digital Financial Services</t>
        </is>
      </c>
      <c r="P127" s="36" t="inlineStr">
        <is>
          <t>Closed</t>
        </is>
      </c>
      <c r="Q127" s="38" t="n">
        <v>252.85</v>
      </c>
      <c r="R127" s="37" t="inlineStr">
        <is>
          <t>LY Corporation (TSE:4689)</t>
        </is>
      </c>
      <c r="S127" s="37" t="inlineStr">
        <is>
          <t>CyberAgent, Inc. (TSE:4751)</t>
        </is>
      </c>
      <c r="T127" s="37"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U127" s="37" t="inlineStr">
        <is>
          <t>MA-1 그룹이 매수자</t>
        </is>
      </c>
      <c r="V127" s="37" t="inlineStr">
        <is>
          <t>과반 인수(≥50%)</t>
        </is>
      </c>
      <c r="W127" s="37" t="inlineStr">
        <is>
          <t>MA① 경영권 인수</t>
        </is>
      </c>
      <c r="X127" s="37" t="inlineStr">
        <is>
          <t>Yahoo Japan 편입 전</t>
        </is>
      </c>
      <c r="Y127" s="36" t="inlineStr">
        <is>
          <t>False</t>
        </is>
      </c>
      <c r="Z127" s="37" t="inlineStr">
        <is>
          <t>MA① 경영권 인수</t>
        </is>
      </c>
      <c r="AA127" s="37"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AB127" s="37" t="inlineStr">
        <is>
          <t>완료 (2013-01-31)</t>
        </is>
      </c>
      <c r="AC127" s="37"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D127" s="37" t="inlineStr">
        <is>
          <t>원자료와 일치 (계산: 21,000百万円 ÷ 83.10円/USD(2012-12-12, Fed H.10) = 252.7백만 달러; 원자료 252.85)</t>
        </is>
      </c>
      <c r="AE127" s="37" t="inlineStr">
        <is>
          <t>2012-12-12</t>
        </is>
      </c>
      <c r="AF127" s="37"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G127" s="37" t="inlineStr">
        <is>
          <t>묶음 내 관계: N024(2014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H127" s="37" t="inlineStr">
        <is>
          <t>ヤフー株式会社 (Yahoo Japan Corporation; 東証1部·JASDAQ 상장, 소프트뱅크㈱의 연결자회사 — 현 LINEヤフー㈱, 같은 법인)</t>
        </is>
      </c>
      <c r="AI127" s="37"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J127" s="37"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K127" s="37" t="inlineStr">
        <is>
          <t>비핵심</t>
        </is>
      </c>
      <c r="AL127" s="37" t="inlineStr">
        <is>
          <t>대상은 FX(외국환증거금거래) 금융상품거래업자. 야후는 Yahoo!ウォレット 등 결제는 했으나 금융업은 처음('金融事業に本格参入するのは初めて')이어서 비핵심(새 영역 진입)으로 판정. 다만 Yahoo!プレミアム 회원 특전·Yahoo!ポイント 연계·집객력 활용을 시너지로 내세워 고객군은 겹친다(인접 요소). 인수 후 세그먼트는 その他(決済・金融関連) → 2018/3期(第23期, 2017-04 시작 회계연도)부터 コマース事業. 그룹 정점 기준: 거래 당시 NAVER와 무관(편입 전); NAVER 본체도 FX 사업 경험 없음 → 비핵심.</t>
        </is>
      </c>
      <c r="AM127" s="37" t="inlineStr">
        <is>
          <t>562,022百万円 (2012-03-31, Yahoo Japan 연결 総資産額, 일본기준; 발표 직전 분기말 2012-09-30은 591,763百万円)</t>
        </is>
      </c>
      <c r="AN127" s="37" t="inlineStr">
        <is>
          <t>acq_total_assets와 같음 (편입 전 Yahoo Japan 계열의 정점 = Yahoo Japan 자신)</t>
        </is>
      </c>
      <c r="AO127" s="37" t="inlineStr">
        <is>
          <t>계산: 3.74 (21,000百万円 ÷ 2012-03-31 연결 総資産 562,022百万円; 2012-09-30 기준이면 3.55)</t>
        </is>
      </c>
      <c r="AP127" s="37" t="inlineStr">
        <is>
          <t>계산: 4.51 (21,000百万円 ÷ 2012-03-31 연결 自己資本 465,210百万円 = 純資産 468,300 − 新株予約権 749 − 少数株主持分 2,341; 2012-09-30 純資産 501,002 기준이면 4.19)</t>
        </is>
      </c>
      <c r="AQ127" s="37"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R127" s="37"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S127" s="37" t="inlineStr">
        <is>
          <t>TSE:4689</t>
        </is>
      </c>
      <c r="AT127" s="37"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U127" s="37" t="inlineStr">
        <is>
          <t>2012-12-12 장 마감 후 ヤフー 적시공시 '株式会社サイバーエージェントFXの株式の取得（子会社化）に関するお知らせ'·보도자료, 같은 날 닛케이(16:02)·INTERNET Watch(16:39) 보도. 사전 보도·조회공시는 찾지 못함.</t>
        </is>
      </c>
      <c r="AV127" s="37"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W127" s="37"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X127" s="37"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Y127" s="37" t="inlineStr">
        <is>
          <t>Yahoo/ZHD 有報 2013/3~2022/3期 FX 관련 감손 없음, 2021 매각</t>
        </is>
      </c>
      <c r="AZ127" s="37" t="inlineStr">
        <is>
          <t>2011/3期: 7,002百万円; 2012/3期: 8,498百万円 (営業収益)</t>
        </is>
      </c>
      <c r="BA127" s="37" t="inlineStr">
        <is>
          <t>2013/3期(인수일 포함 연도): 7,970,754千円; 2014/3期: 8,599,458千円; 2015/3期: 9,117,309千円 (売上高=営業収益); 최근(Yahoo 보유 마지막 회계연도) 2021/3期: 9,783百万円 (참고 2019/3期 7,747, 2020/3期 8,525百万円; 2016/3~2018/3期 미확인)</t>
        </is>
      </c>
      <c r="BB127" s="37" t="inlineStr">
        <is>
          <t>2011/3期: 2,931百万円; 2012/3期: 4,021百万円</t>
        </is>
      </c>
      <c r="BC127" s="37" t="inlineStr">
        <is>
          <t>2013/3期: 4,027,304千円; 2014/3期: 4,147,607千円; 2015/3期: 4,159,763千円; 최근 2021/3期: 2,779百万円 (참고 2019/3期 1,999, 2020/3期 2,581百万円; 2016/3~2018/3期 미확인)</t>
        </is>
      </c>
      <c r="BD127" s="37"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E127" s="37"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F127" s="36" t="inlineStr">
        <is>
          <t>완료</t>
        </is>
      </c>
      <c r="BG127" s="36" t="inlineStr">
        <is>
          <t>2026-10-26</t>
        </is>
      </c>
    </row>
    <row r="128" ht="72" customHeight="1">
      <c r="A128" s="36" t="inlineStr">
        <is>
          <t>N021</t>
        </is>
      </c>
      <c r="B128" s="36" t="inlineStr">
        <is>
          <t>Naver</t>
        </is>
      </c>
      <c r="C128" s="36" t="inlineStr">
        <is>
          <t>2013-02-28</t>
        </is>
      </c>
      <c r="D128" s="37" t="inlineStr">
        <is>
          <t>Brain Pub</t>
        </is>
      </c>
      <c r="E128" s="36" t="n">
        <v>137</v>
      </c>
      <c r="F128" s="36" t="inlineStr">
        <is>
          <t>False</t>
        </is>
      </c>
      <c r="G128" s="36" t="n"/>
      <c r="H128" s="36" t="inlineStr">
        <is>
          <t>MA①</t>
        </is>
      </c>
      <c r="I128" s="36" t="inlineStr">
        <is>
          <t>MA①</t>
        </is>
      </c>
      <c r="J128" s="36" t="inlineStr">
        <is>
          <t>같음</t>
        </is>
      </c>
      <c r="K128" s="36" t="inlineStr">
        <is>
          <t>있음</t>
        </is>
      </c>
      <c r="L128" s="36" t="inlineStr">
        <is>
          <t>일치</t>
        </is>
      </c>
      <c r="M128" s="36" t="inlineStr">
        <is>
          <t>편입 후</t>
        </is>
      </c>
      <c r="N128" s="37" t="inlineStr">
        <is>
          <t>Content Production &amp; Investment</t>
        </is>
      </c>
      <c r="O128" s="37" t="inlineStr">
        <is>
          <t>Journalism / Publishing</t>
        </is>
      </c>
      <c r="P128" s="36" t="inlineStr">
        <is>
          <t>Closed</t>
        </is>
      </c>
      <c r="Q128" s="38" t="n">
        <v>3.22</v>
      </c>
      <c r="R128" s="37" t="inlineStr">
        <is>
          <t>NAVER Corporation (KOSE:A035420)</t>
        </is>
      </c>
      <c r="S128" s="37" t="inlineStr">
        <is>
          <t>-</t>
        </is>
      </c>
      <c r="T128" s="37" t="inlineStr">
        <is>
          <t>NHN Corporation (KOSE:A035420) acquired Brain Pub for KRW 3.5 billion on February 28, 2013. Brain Pub reported total assets of KRW 424.49 million, total liabilities of KRW 84.49 million and total stockholders’ equity of KRW 339.99 million as of September 30, 2012.</t>
        </is>
      </c>
      <c r="U128" s="37" t="inlineStr">
        <is>
          <t>MA-1 그룹이 매수자</t>
        </is>
      </c>
      <c r="V128" s="37" t="inlineStr">
        <is>
          <t>지분율 미기재(대개 100%·사업양수)</t>
        </is>
      </c>
      <c r="W128" s="37" t="inlineStr">
        <is>
          <t>MA① 경영권 인수</t>
        </is>
      </c>
      <c r="X128" s="37" t="n"/>
      <c r="Y128" s="36" t="inlineStr">
        <is>
          <t>False</t>
        </is>
      </c>
      <c r="Z128" s="37" t="inlineStr">
        <is>
          <t>MA① 경영권 인수</t>
        </is>
      </c>
      <c r="AA128" s="37" t="inlineStr">
        <is>
          <t>편입 후 (매수자 엔에이치엔㈜는 현 NAVER㈜ 법인 자신, 그룹 지배회사)</t>
        </is>
      </c>
      <c r="AB128" s="37" t="inlineStr">
        <is>
          <t>완료 (2013-02-28 지분 100% 취득)</t>
        </is>
      </c>
      <c r="AC128" s="37" t="inlineStr">
        <is>
          <t>3,500,000,000원 (지분 100%, 1,000주)</t>
        </is>
      </c>
      <c r="AD128" s="37" t="inlineStr">
        <is>
          <t>원자료와 일치 (원자료 3.22는 3,500백만원에 묵시 환율 약 1,087원/달러 적용값)</t>
        </is>
      </c>
      <c r="AE128" s="37" t="inlineStr">
        <is>
          <t>2012-11-09</t>
        </is>
      </c>
      <c r="AF128" s="37" t="inlineStr">
        <is>
          <t>기준 분류 유지: NHN이 브레인펍 지분 100%를 35억원에 직접 취득해 경영권을 처음 얻음(이사회 의안·별도감사보고서·연결 사업결합 주석으로 확인). 금액·상태도 원자료와 같음</t>
        </is>
      </c>
      <c r="AG128" s="37"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H128" s="37" t="inlineStr">
        <is>
          <t>엔에이치엔㈜(NHN Corporation, 현 NAVER㈜; 그룹 지배회사)</t>
        </is>
      </c>
      <c r="AI128" s="37"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J128" s="37"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K128" s="37" t="inlineStr">
        <is>
          <t>인접</t>
        </is>
      </c>
      <c r="AL128" s="37" t="inlineStr">
        <is>
          <t>대상은 스마트폰 앱(런처) 개발사로, 모바일에서 네이버 서비스로 들어오는 진입점을 확보하려는 투자다. 포털 광고 사업과 같은 고객군(네이버 이용자)에 붙은 모바일 접점 영역이다. 인수 주체가 그룹 정점(NAVER)이므로 정점 기준 판단도 같다</t>
        </is>
      </c>
      <c r="AM128" s="37" t="inlineStr">
        <is>
          <t>1,984,793백만원 (엔에이치엔㈜ 별도, 2011-12-31, K-IFRS; 같은 날 연결 2,372,705백만원)</t>
        </is>
      </c>
      <c r="AN128" s="37" t="inlineStr">
        <is>
          <t>acq_total_assets와 같음 (연결 기준 2,372,705백만원, 2011-12-31)</t>
        </is>
      </c>
      <c r="AO128" s="37" t="inlineStr">
        <is>
          <t>계산: 0.1763 (3,500백만원 ÷ 별도 총자산 1,984,793백만원, 2011-12-31). 연결 기준 0.1475</t>
        </is>
      </c>
      <c r="AP128" s="37" t="inlineStr">
        <is>
          <t>계산: 0.2193 (3,500백만원 ÷ 별도 자본총계 1,595,745백만원, 2011-12-31). 연결 기준 0.2218</t>
        </is>
      </c>
      <c r="AQ128" s="37" t="inlineStr">
        <is>
          <t>계산: 12,513,203,040,000원 (2012-11-08 종가 260,000원 × 발행주식총수 48,127,704주)</t>
        </is>
      </c>
      <c r="AR128" s="37"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S128" s="37" t="inlineStr">
        <is>
          <t>KRX:035420</t>
        </is>
      </c>
      <c r="AT128" s="37" t="inlineStr">
        <is>
          <t>인수 주체 엔에이치엔㈜(현 NAVER㈜)가 유가증권시장 상장사. 대상회사 브레인펍은 비상장. 이사회 결의(2012-11-09)는 당시 별도 공시되지 않음(2012 3분기보고서 2012-11-28에도 기재 없음)</t>
        </is>
      </c>
      <c r="AU128" s="37" t="inlineStr">
        <is>
          <t>2013-04-01 DART 2012 사업보고서(2012-11-09 이사회 '스마트폰 어플리케이션 개발사 인수의 건 - 법인명: 브레인펍(주) - 인수금액: 35억원(100%)'과 2013-02-28 계열 편입 기재). 그 전 보도는 웹 검색으로 찾지 못함</t>
        </is>
      </c>
      <c r="AV128" s="37"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W128" s="37"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X128" s="37"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Y128" s="37" t="inlineStr">
        <is>
          <t>수집·검토 기록에 인수 뒤 손상이 적혀 있음</t>
        </is>
      </c>
      <c r="AZ128" s="37" t="inlineStr">
        <is>
          <t>미확인</t>
        </is>
      </c>
      <c r="BA128" s="37" t="inlineStr">
        <is>
          <t>2013: 529,734천원; 2014: 424,966천원; 최근(2015): 매출 미확인(총자산 262백만원만 확인), 2016 아이커넥트에 합병돼 별도 실적 없음</t>
        </is>
      </c>
      <c r="BB128" s="37" t="inlineStr">
        <is>
          <t>미확인</t>
        </is>
      </c>
      <c r="BC128" s="37" t="inlineStr">
        <is>
          <t>영업이익 미확인. 당기순손익으로 대신: 2013: 91,828천원; 2014: (166,329)천원; 2015: -202백만원</t>
        </is>
      </c>
      <c r="BD128" s="37"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E128" s="37" t="inlineStr">
        <is>
          <t>대상 직접 언급 찾지 못함. 간접 맥락: 2013-02-07 NHN 컨퍼런스콜에서 "캠프모바일은 기존의 네이버 서비스에서 벗어나 다양한 모바일 사업을 펼쳐나가게 된다"고 설명(뉴스토마토 2013-02-07 기사 재인용)</t>
        </is>
      </c>
      <c r="BF128" s="36" t="inlineStr">
        <is>
          <t>부분</t>
        </is>
      </c>
      <c r="BG128" s="36" t="inlineStr">
        <is>
          <t>2026-10-31</t>
        </is>
      </c>
    </row>
    <row r="129" ht="72" customHeight="1">
      <c r="A129" s="36" t="inlineStr">
        <is>
          <t>N022</t>
        </is>
      </c>
      <c r="B129" s="36" t="inlineStr">
        <is>
          <t>Naver</t>
        </is>
      </c>
      <c r="C129" s="36" t="inlineStr">
        <is>
          <t>2013-05-17</t>
        </is>
      </c>
      <c r="D129" s="37" t="inlineStr">
        <is>
          <t>Satsuma Ebisu-do Co., Ltd</t>
        </is>
      </c>
      <c r="E129" s="36" t="n">
        <v>110</v>
      </c>
      <c r="F129" s="36" t="inlineStr">
        <is>
          <t>False</t>
        </is>
      </c>
      <c r="G129" s="36" t="n"/>
      <c r="H129" s="36" t="inlineStr">
        <is>
          <t>MA①</t>
        </is>
      </c>
      <c r="I129" s="36" t="inlineStr">
        <is>
          <t>MA①</t>
        </is>
      </c>
      <c r="J129" s="36" t="inlineStr">
        <is>
          <t>같음</t>
        </is>
      </c>
      <c r="K129" s="36" t="inlineStr">
        <is>
          <t>없음 (확인)</t>
        </is>
      </c>
      <c r="L129" s="36" t="inlineStr">
        <is>
          <t>일치</t>
        </is>
      </c>
      <c r="M129" s="36" t="inlineStr">
        <is>
          <t>편입 전</t>
        </is>
      </c>
      <c r="N129" s="37" t="inlineStr">
        <is>
          <t>Commerce &amp; Marketing</t>
        </is>
      </c>
      <c r="O129" s="37" t="inlineStr">
        <is>
          <t>E-commerce / Marketplace</t>
        </is>
      </c>
      <c r="P129" s="36" t="inlineStr">
        <is>
          <t>Closed</t>
        </is>
      </c>
      <c r="Q129" s="38" t="n">
        <v>7.33</v>
      </c>
      <c r="R129" s="37" t="inlineStr">
        <is>
          <t>Demae-Can Co.,Ltd (TSE:2484)</t>
        </is>
      </c>
      <c r="S129" s="37" t="inlineStr">
        <is>
          <t>-</t>
        </is>
      </c>
      <c r="T129" s="37"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U129" s="37" t="inlineStr">
        <is>
          <t>MA-1 그룹이 매수자</t>
        </is>
      </c>
      <c r="V129" s="37" t="inlineStr">
        <is>
          <t>지분율 미기재(대개 100%·사업양수)</t>
        </is>
      </c>
      <c r="W129" s="37" t="inlineStr">
        <is>
          <t>MA① 경영권 인수</t>
        </is>
      </c>
      <c r="X129" s="37" t="n"/>
      <c r="Y129" s="36" t="inlineStr">
        <is>
          <t>False</t>
        </is>
      </c>
      <c r="Z129" s="37" t="inlineStr">
        <is>
          <t>MA① 경영권 인수</t>
        </is>
      </c>
      <c r="AA129" s="37"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2016-10(N033, 지분법), NAVER 연결 편입은 2020-04-24(LINE·未来Fund 제3자배정 인수; NAVER 2020 사업보고서 사업결합 주석·종속기업 명단)부터 2021-03 경영통합으로 연결 제외될 때까지뿐이다.)</t>
        </is>
      </c>
      <c r="AB129" s="37" t="inlineStr">
        <is>
          <t>완료 (2013-05-17; 이사회 결의·주식양도계약 체결·주식 인도가 모두 같은 날, 有価証券報告書 기업결합일 2013-05-17)</t>
        </is>
      </c>
      <c r="AC129" s="37" t="inlineStr">
        <is>
          <t>755,000,000円 (주식 대가, 현금. 자문비용 포함 취득원가 783,650천円 — FY2013/8 有価証券報告書 기업결합 주석. 발표 시 개산 합계 780백만円, 자금은 '自己資金及び金融機関からの借入')</t>
        </is>
      </c>
      <c r="AD129" s="37" t="inlineStr">
        <is>
          <t>원자료와 일치 (755백만円 ÷ 102.98円/달러(2013-05-17, FRB H.10 DEXJPUS) = 7.33)</t>
        </is>
      </c>
      <c r="AE129" s="37" t="inlineStr">
        <is>
          <t>2013-05-17</t>
        </is>
      </c>
      <c r="AF129" s="37"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G129" s="37" t="inlineStr">
        <is>
          <t>같은 묶음 N023(ZEN, 2013-12)과 함께 夢の街가 2013년에 한 다각화 인수다. 夢の街 자체는 N007(2007 Yahoo Japan TOB)·N013(2009 Yahoo Japan→CCC 지분 매각)·N033(2016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H129" s="37" t="inlineStr">
        <is>
          <t>夢の街創造委員会株式会社(현 ㈱出前館; 당시 大阪証券取引所 JASDAQ 상장 독립회사, CCC 31.74% 보유의 その他の関係会社 관계. NAVER·Yahoo Japan 그룹 밖)</t>
        </is>
      </c>
      <c r="AI129" s="37"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J129" s="37"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K129" s="37" t="inlineStr">
        <is>
          <t>인접</t>
        </is>
      </c>
      <c r="AL129" s="37" t="inlineStr">
        <is>
          <t>薩摩恵比寿堂은 콜센터 기반으로 음식점에 소주를 파는 통신판매회사(テレマーケティングによる通信販売業)여서 夢の街의 주문 중개 플랫폼과 사업은 다르지만, 고객이 같은 음식점(가맹점)이고 공시도 '主要顧客の業態が飲食業'을 시너지 근거로 들었다 → 같은 고객군의 인접 영역. 인수 뒤 별도 보고세그먼트(通信販売事業)로 관리됐다. 그룹 정점(NAVER) 기준: 거래 당시 그룹 밖 거래라 해당 없음. 사후적으로도 NAVER·LINE 사업과 무관한 주류 통신판매(비핵심).</t>
        </is>
      </c>
      <c r="AM129" s="37" t="inlineStr">
        <is>
          <t>2,364,129천円 (夢の街 연결, 2013-02-28, 平成25年8月期 第2四半期決算短信) / 직전 회계연도말 2,357,243천円(2012-08-31)</t>
        </is>
      </c>
      <c r="AN129" s="37" t="inlineStr">
        <is>
          <t>acq_total_assets와 같음 (거래 당시 夢の街는 상위 지배회사가 없는 독립 상장사; CCC는 31.74% 보유한 その他の関係会社로 지배회사가 아님). 직전 회계연도말(2012-08-31) 연결 총자산 2,357,243천円</t>
        </is>
      </c>
      <c r="AO129" s="37" t="inlineStr">
        <is>
          <t>계산: 31.94 (주식 대가 755,000천円 ÷ 총자산 2,364,129천円, 2013-02-28) / 취득원가 783,650천円 기준 33.15</t>
        </is>
      </c>
      <c r="AP129" s="37" t="inlineStr">
        <is>
          <t>계산: 33.90 (755,000천円 ÷ 자기자본 2,227,176천円 = 순자산 2,233,049 − 신주예약권 5,873, 2013-02-28) / 취득원가 기준 35.19</t>
        </is>
      </c>
      <c r="AQ129" s="37"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R129" s="37"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S129" s="37" t="inlineStr">
        <is>
          <t>TSE:2484</t>
        </is>
      </c>
      <c r="AT129" s="37"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U129" s="37" t="inlineStr">
        <is>
          <t>2013-05-17 夢の街 적시공시 '株式会社薩摩恵比寿堂の株式取得（子会社化）に関するお知らせ'(같은 날 업적예상 수정 공시 동반). 사전 인수설 보도는 찾지 못함.</t>
        </is>
      </c>
      <c r="AV129" s="37" t="inlineStr">
        <is>
          <t>1999-09: 夢の街創造委員会 설립; 2000-10: 「出前館」 개설; 2006-06: 薩摩恵比寿堂 설립(鹿児島市, 음식점 대상 소주 텔레마케팅 통판) / 夢の街 大証ヘラクレス 상장; 2009-03: CCC가 Yahoo Japan으로부터 30.3% 인수해 筆頭株主(N013);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W129" s="37" t="inlineStr">
        <is>
          <t>2013-05-17: 160주(100%) 취득·연결, 通信販売事業 세그먼트 신설(のれん 542,818천円, 5년 균등상각); 2013-07: CCC가 夢の街 지분 대부분 매각(31.74%→5.46%), 筆頭株主는 中村利江 대표의 キトプランニング; 2013-12: ZEN 인수(N023); FY2014/8: 出前館 콜센터를 鹿児島로 옮겨 薩摩恵比寿堂에 위탁, 음식점용 발주 앱 출시, 2014-06 구매 사이트 '仕入館' 개설; 2015-09: 薩摩恵比寿堂 야마나시 와인 거점 개설; 2016-10: LINE이 夢の街 20% 취득(N033);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X129" s="37"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Y129" s="37" t="inlineStr">
        <is>
          <t>出前館 有報 FY2013/8~FY2022/8 薩摩恵比寿堂 のれん 감손 없음(상각 종료)</t>
        </is>
      </c>
      <c r="AZ129" s="37" t="inlineStr">
        <is>
          <t>FY2011/4: 1,824,040천円; FY2012/4: 1,932,874천円 (별도; 인수 직전 FY2013/4 실적은 미공시)</t>
        </is>
      </c>
      <c r="BA129" s="37" t="inlineStr">
        <is>
          <t>FY2013/8(2013-05~08, 4개월): 659,775천円; FY2014/8: 1,885,486천円(세그먼트 간 49,596 포함, 외부 1,835,890); FY2015/8: 1,758,528천円(외부 1,693,224); 최근(사업 양도 전 마지막) FY2022/8(2021-09~2022-06, 10개월): 1,168,617천円(외부 493,939)</t>
        </is>
      </c>
      <c r="BB129" s="37" t="inlineStr">
        <is>
          <t>FY2011/4: 57,866천円; FY2012/4: 70,411천円 (별도 영업이익)</t>
        </is>
      </c>
      <c r="BC129" s="37" t="inlineStr">
        <is>
          <t>FY2013/8(4개월): 38,684천円; FY2014/8: 140,480천円; FY2015/8: 203,687천円; FY2022/8(10개월): 89,081천円 (通信販売事業 세그먼트 이익, 연결 영업이익 기준)</t>
        </is>
      </c>
      <c r="BD129" s="37"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E129" s="37"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F129" s="36" t="inlineStr">
        <is>
          <t>완료</t>
        </is>
      </c>
      <c r="BG129" s="36" t="inlineStr">
        <is>
          <t>2026-10-31</t>
        </is>
      </c>
    </row>
    <row r="130" ht="72" customHeight="1">
      <c r="A130" s="36" t="inlineStr">
        <is>
          <t>N023</t>
        </is>
      </c>
      <c r="B130" s="36" t="inlineStr">
        <is>
          <t>Naver</t>
        </is>
      </c>
      <c r="C130" s="36" t="inlineStr">
        <is>
          <t>2013-11-26</t>
        </is>
      </c>
      <c r="D130" s="37" t="inlineStr">
        <is>
          <t>ZEN Co. Ltd.</t>
        </is>
      </c>
      <c r="E130" s="36" t="n">
        <v>171</v>
      </c>
      <c r="F130" s="36" t="inlineStr">
        <is>
          <t>False</t>
        </is>
      </c>
      <c r="G130" s="36" t="n"/>
      <c r="H130" s="36" t="inlineStr">
        <is>
          <t>MA①</t>
        </is>
      </c>
      <c r="I130" s="36" t="inlineStr">
        <is>
          <t>MA①</t>
        </is>
      </c>
      <c r="J130" s="36" t="inlineStr">
        <is>
          <t>같음</t>
        </is>
      </c>
      <c r="K130" s="36" t="inlineStr">
        <is>
          <t>있음</t>
        </is>
      </c>
      <c r="L130" s="36" t="inlineStr">
        <is>
          <t>일치</t>
        </is>
      </c>
      <c r="M130" s="36" t="inlineStr">
        <is>
          <t>편입 전</t>
        </is>
      </c>
      <c r="N130" s="37" t="inlineStr">
        <is>
          <t>Commerce &amp; Marketing</t>
        </is>
      </c>
      <c r="O130" s="37" t="inlineStr">
        <is>
          <t>E-commerce / Marketplace</t>
        </is>
      </c>
      <c r="P130" s="36" t="inlineStr">
        <is>
          <t>Closed</t>
        </is>
      </c>
      <c r="Q130" s="38" t="n">
        <v>0.326</v>
      </c>
      <c r="R130" s="37" t="inlineStr">
        <is>
          <t>Demae-Can Co.,Ltd (TSE:2484)</t>
        </is>
      </c>
      <c r="S130" s="37" t="inlineStr">
        <is>
          <t>-</t>
        </is>
      </c>
      <c r="T130" s="37"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U130" s="37" t="inlineStr">
        <is>
          <t>MA-1 그룹이 매수자</t>
        </is>
      </c>
      <c r="V130" s="37" t="inlineStr">
        <is>
          <t>과반 인수(≥50%)</t>
        </is>
      </c>
      <c r="W130" s="37" t="inlineStr">
        <is>
          <t>MA① 경영권 인수</t>
        </is>
      </c>
      <c r="X130" s="37" t="n"/>
      <c r="Y130" s="36" t="inlineStr">
        <is>
          <t>False</t>
        </is>
      </c>
      <c r="Z130" s="37" t="inlineStr">
        <is>
          <t>MA① 경영권 인수</t>
        </is>
      </c>
      <c r="AA130" s="37" t="inlineStr">
        <is>
          <t>편입 전 (2013-11-26 기본합의·2013-12-27 인도 당시 매수자 夢の街創造委員会(현 ㈱出前館)는 NAVER·LINE과 자본관계가 없는 JASDAQ 상장사였다. LINE 지분 취득은 2016-10(N033, 지분법), NAVER 연결 편입은 2020-04-24~2021-03뿐이며, 그 전인 2017-09-01 ZEN은 이미 夢の街에 흡수합병됐다.)</t>
        </is>
      </c>
      <c r="AB130" s="37" t="inlineStr">
        <is>
          <t>완료 (2013-12-27 주식 인도; 2013-12-26 이사회 결의·주식양도계약 체결)</t>
        </is>
      </c>
      <c r="AC130" s="37" t="inlineStr">
        <is>
          <t>30,000,000円 (주식 대가) + 자문비용 3,000,000円 = 합계 33,000,000円 (2013-12-26 적시공시 '取得価額')</t>
        </is>
      </c>
      <c r="AD130" s="37" t="inlineStr">
        <is>
          <t>원자료와 일치 (원자료 0.326은 자문비용 포함 33백만円 ÷ 101.38円/달러(2013-11-26, FRB H.10) = 0.326. 주식 대가 30백만円만이면 0.296)</t>
        </is>
      </c>
      <c r="AE130" s="37" t="inlineStr">
        <is>
          <t>2013-11-26</t>
        </is>
      </c>
      <c r="AF130" s="37"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G130" s="37" t="inlineStr">
        <is>
          <t>같은 묶음 N022(薩摩恵比寿堂,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있다(N022 notes 참조). 조사 한계: ZEN의 인수 전후 매출·영업이익은 어떤 공시에도 없어 미확인.</t>
        </is>
      </c>
      <c r="AH130" s="37" t="inlineStr">
        <is>
          <t>夢の街創造委員会株式会社(현 ㈱出前館; 당시 東証 JASDAQ 상장 독립회사. NAVER·Yahoo Japan 그룹 밖)</t>
        </is>
      </c>
      <c r="AI130" s="37"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J130" s="37"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K130" s="37" t="inlineStr">
        <is>
          <t>인접</t>
        </is>
      </c>
      <c r="AL130" s="37" t="inlineStr">
        <is>
          <t>ZEN은 50세 이상 시니어 커뮤니티 사이트 「シニア・ナビ」(회원 약 12,000명, 월 100만 PV)와 시니어 대상 리서치·컨설팅·제작을 하는 회사로, 夢の街의 배달 중개와 사업은 다르지만 인터넷 서비스로 出前館의 시니어 이용자 확대(공시 목적)와 1인분 배달 'おひとりさま便'에 쓰였다 → 이용자 확보 측면의 인접 영역. 인수 후 出前館事業 세그먼트에 포함. 그룹 정점(NAVER) 기준: 거래 당시 그룹 밖이라 해당 없음.</t>
        </is>
      </c>
      <c r="AM130" s="37" t="inlineStr">
        <is>
          <t>2,962,301천円 (夢の街 연결, 2013-08-31 직전 회계연도말, FY2013/8 有価証券報告書)</t>
        </is>
      </c>
      <c r="AN130" s="37" t="inlineStr">
        <is>
          <t>acq_total_assets와 같음 (거래 당시 夢の街는 상위 지배회사가 없는 독립 상장사; 2013-07 CCC 지분 매각 후 筆頭株主는 キトプランニング 11.89%)</t>
        </is>
      </c>
      <c r="AO130" s="37" t="inlineStr">
        <is>
          <t>계산: 1.01 (주식 대가 30,000천円 ÷ 총자산 2,962,301천円, 2013-08-31) / 자문 포함 33,000천円 기준 1.11</t>
        </is>
      </c>
      <c r="AP130" s="37" t="inlineStr">
        <is>
          <t>계산: 1.51 (30,000천円 ÷ 자기자본 1,985,684천円 = 순자산 1,986,773 − 신주예약권 1,089, 2013-08-31) / 33,000천円 기준 1.66</t>
        </is>
      </c>
      <c r="AQ130" s="37"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R130" s="37"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S130" s="37" t="inlineStr">
        <is>
          <t>TSE:2484</t>
        </is>
      </c>
      <c r="AT130" s="37"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U130" s="37" t="inlineStr">
        <is>
          <t>2013-11-26 夢の街 적시공시 '株式会社ZEN の株式取得（子会社化）に関する基本合意書締結のお知らせ'. 사전 보도는 찾지 못함.</t>
        </is>
      </c>
      <c r="AV130" s="37" t="inlineStr">
        <is>
          <t>1999: 시니어 커뮤니티 사이트 「シニア・ナビ」 개설(공시상 '平成11年に開設した老舗'); 2003-12-24: ㈱ZEN 설립(대표 柴田彰, 자본금 1천만円, 본사 渋谷区); 2013-05: 夢の街가 薩摩恵比寿堂 인수(N022); 2013-07: CCC가 夢の街 지분 대부분 매각, 中村利江 측 キトプランニング가 筆頭株主; 2013-08: 夢の街 FY2013/8 연결 매출 2,086,981천円·영업이익 278,439천円; 2013-11-26: 기본합의(柴田彰 151주 75.5%, 기타 49주)</t>
        </is>
      </c>
      <c r="AW130" s="37"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취득(N033); 2017-09-01: ZEN을 夢の街에 흡수합병, 소멸; 2019-11: 모회사 사명 ㈱出前館; 2020-04~2021-03: 出前館 NAVER 연결 기간(ZEN은 이미 소멸)</t>
        </is>
      </c>
      <c r="AX130" s="37" t="inlineStr">
        <is>
          <t>있음 (FY2015/8(2014-09~2015-08), ZEN 주식 취득으로 생긴 のれん 18,388천円을 회수가능가액까지 감액(特別損失) — 夢の街 FY2015/8 有価証券報告書 減損損失 주석)</t>
        </is>
      </c>
      <c r="AY130" s="37" t="inlineStr">
        <is>
          <t>수집·검토 기록에 인수 뒤 손상이 적혀 있음</t>
        </is>
      </c>
      <c r="AZ130" s="37" t="inlineStr">
        <is>
          <t>미확인 (ZEN 재무는 2013-11-26·12-26 적시공시와 夢の街 有価証券報告書 어디에도 공시되지 않음 — 기업결합 주석은 '重要性が乏しい'로 생략)</t>
        </is>
      </c>
      <c r="BA130" s="37"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BB130" s="37" t="inlineStr">
        <is>
          <t>미확인 (target_rev_pre와 같은 이유)</t>
        </is>
      </c>
      <c r="BC130" s="37" t="inlineStr">
        <is>
          <t>미확인 (ZEN 별도 실적 미공시. 참고: 出前館事業 세그먼트 이익 FY2014/8 527,947천円, FY2015/8 638,809천円; 出前館 연결 영업손실 FY2026/8 △8,288백만円)</t>
        </is>
      </c>
      <c r="BD130" s="37"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E130" s="37"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F130" s="36" t="inlineStr">
        <is>
          <t>부분</t>
        </is>
      </c>
      <c r="BG130" s="36" t="inlineStr">
        <is>
          <t>2026-10-31</t>
        </is>
      </c>
    </row>
    <row r="131" ht="72" customHeight="1">
      <c r="A131" s="36" t="inlineStr">
        <is>
          <t>N024</t>
        </is>
      </c>
      <c r="B131" s="36" t="inlineStr">
        <is>
          <t>Naver</t>
        </is>
      </c>
      <c r="C131" s="36" t="inlineStr">
        <is>
          <t>2014-06-25</t>
        </is>
      </c>
      <c r="D131" s="37" t="inlineStr">
        <is>
          <t>PayPay Card Corporation</t>
        </is>
      </c>
      <c r="E131" s="36" t="n">
        <v>21</v>
      </c>
      <c r="F131" s="36" t="inlineStr">
        <is>
          <t>True</t>
        </is>
      </c>
      <c r="G131" s="36" t="n"/>
      <c r="H131" s="36" t="inlineStr">
        <is>
          <t>MA①</t>
        </is>
      </c>
      <c r="I131" s="36" t="inlineStr">
        <is>
          <t>MA①</t>
        </is>
      </c>
      <c r="J131" s="36" t="inlineStr">
        <is>
          <t>같음</t>
        </is>
      </c>
      <c r="K131" s="36" t="inlineStr">
        <is>
          <t>없음 (확인)</t>
        </is>
      </c>
      <c r="L131" s="36" t="inlineStr">
        <is>
          <t>일치</t>
        </is>
      </c>
      <c r="M131" s="36" t="inlineStr">
        <is>
          <t>편입 전</t>
        </is>
      </c>
      <c r="N131" s="37" t="inlineStr">
        <is>
          <t>Finance &amp; Investment</t>
        </is>
      </c>
      <c r="O131" s="37" t="inlineStr">
        <is>
          <t>Fintech / Payments / Digital Financial Services</t>
        </is>
      </c>
      <c r="P131" s="36" t="inlineStr">
        <is>
          <t>Closed</t>
        </is>
      </c>
      <c r="Q131" s="38" t="n">
        <v>223.16</v>
      </c>
      <c r="R131" s="37" t="inlineStr">
        <is>
          <t>LY Corporation (TSE:4689)</t>
        </is>
      </c>
      <c r="S131" s="37" t="inlineStr">
        <is>
          <t>J TRUST Card Co., Ltd.</t>
        </is>
      </c>
      <c r="T131" s="37"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U131" s="37" t="inlineStr">
        <is>
          <t>MA-1 그룹이 매수자</t>
        </is>
      </c>
      <c r="V131" s="37" t="inlineStr">
        <is>
          <t>지분율 미기재(대개 100%·사업양수)</t>
        </is>
      </c>
      <c r="W131" s="37" t="inlineStr">
        <is>
          <t>MA① 경영권 인수</t>
        </is>
      </c>
      <c r="X131" s="37" t="inlineStr">
        <is>
          <t>Yahoo Japan 편입 전</t>
        </is>
      </c>
      <c r="Y131" s="36" t="inlineStr">
        <is>
          <t>False</t>
        </is>
      </c>
      <c r="Z131" s="37" t="inlineStr">
        <is>
          <t>MA① 경영권 인수</t>
        </is>
      </c>
      <c r="AA131" s="37"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AB131" s="37" t="inlineStr">
        <is>
          <t>완료 (2015-01-05)</t>
        </is>
      </c>
      <c r="AC131" s="37"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D131" s="37" t="inlineStr">
        <is>
          <t>원자료와 일치 (계산: 22,715百万円 ÷ 101.75円/USD(2014-06-25, Fed H.10) = 223.2백만 달러; 원자료 223.16)</t>
        </is>
      </c>
      <c r="AE131" s="37" t="inlineStr">
        <is>
          <t>2014-06-25</t>
        </is>
      </c>
      <c r="AF131" s="37"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G131" s="37" t="inlineStr">
        <is>
          <t>묶음 내 관계: N020(2012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H131" s="37" t="inlineStr">
        <is>
          <t>ヤフー株式会社 (Yahoo Japan Corporation; 東証1部 상장, 소프트뱅크㈱ 36.4% 등 소프트뱅크 그룹의 연결자회사 — 현 LINEヤフー㈱). 공동출자자 ソフトバンク・ペイメント・サービス㈱(소프트뱅크 100%)가 35% 취득</t>
        </is>
      </c>
      <c r="AI131" s="37"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J131" s="37"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K131" s="37" t="inlineStr">
        <is>
          <t>인접</t>
        </is>
      </c>
      <c r="AL131" s="37" t="inlineStr">
        <is>
          <t>대상은 신용카드·카드론·신용보증 사업(KC카드 브랜드). ヤフー는 'Yahoo!ショッピング'·'ヤフオク!' e커머스의 결제 편의·취급고 확대를 목적으로 삼았고, 이미 'Yahoo!カード'를 자체 발행·FX를 운영하던 터라 같은 고객군(EC 이용자)에 붙은 결제 영역 → 인접. 그룹 정점 기준: 거래 당시 NAVER와 무관(편입 전). 현재 LY·PayPay 기준으로는 핀테크(戦略事業) 핵심 축의 하나.</t>
        </is>
      </c>
      <c r="AM131" s="37" t="inlineStr">
        <is>
          <t>842,749百万円 (2014-03-31, Yahoo Japan 연결 総資産額, 일본기준; IFRS 재작성 수치는 849,987百万円)</t>
        </is>
      </c>
      <c r="AN131" s="37" t="inlineStr">
        <is>
          <t>acq_total_assets와 같음 (편입 전 Yahoo Japan 계열의 정점 = Yahoo Japan 자신)</t>
        </is>
      </c>
      <c r="AO131" s="37" t="inlineStr">
        <is>
          <t>계산: 2.70 (22,715百万円 ÷ 2014-03-31 연결 総資産 842,749百万円)</t>
        </is>
      </c>
      <c r="AP131" s="37" t="inlineStr">
        <is>
          <t>계산: 3.68 (22,715百万円 ÷ 2014-03-31 연결 自己資本 617,962百万円 = 純資産 626,560 − 新株予約権 700 − 少数株主持分 7,898)</t>
        </is>
      </c>
      <c r="AQ131" s="37" t="inlineStr">
        <is>
          <t>계산: 2,698,918,364,400円 (2014-06-24 종가 474円 × 유통주식 5,693,920,600주 = 2014-06-30 발행 5,694,920,600 − 자기주식 1,000,000(2014-03-31). 2013-09 분할 이후라 조정 불필요)</t>
        </is>
      </c>
      <c r="AR131" s="37"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S131" s="37" t="inlineStr">
        <is>
          <t>TSE:4689</t>
        </is>
      </c>
      <c r="AT131" s="37"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U131" s="37"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V131" s="37"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W131" s="37"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X131" s="37"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Y131" s="37" t="inlineStr">
        <is>
          <t>ヤフー/ZHD/LY 有報 2015/3~2026/3期, PayPay 有報 카드 CGU 감손 없음</t>
        </is>
      </c>
      <c r="AZ131" s="37" t="inlineStr">
        <is>
          <t>2012/12期: 12,312百万円; 2013/12期: 9,707百万円 (営業収益, KC카드 전사 — 분할 대상 사업 단독 아님)</t>
        </is>
      </c>
      <c r="BA131" s="37"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BB131" s="37" t="inlineStr">
        <is>
          <t>2012/12期: 6,333百万円; 2013/12期: 3,649百万円 (KC카드 전사)</t>
        </is>
      </c>
      <c r="BC131" s="37" t="inlineStr">
        <is>
          <t>2016/3期: 미확인; 2017/3期: △34억엔; 2018/3期: △50억엔 (참고 2019/3 28, 2020/3 36, 2021/3 40억엔); 최근 2026/3期: 営業利益 미공시 — 税引前利益 20,869百万円·当期純利益 13,091百万円</t>
        </is>
      </c>
      <c r="BD131" s="37"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E131" s="37"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F131" s="36" t="inlineStr">
        <is>
          <t>부분</t>
        </is>
      </c>
      <c r="BG131" s="36" t="inlineStr">
        <is>
          <t>2026-10-26</t>
        </is>
      </c>
    </row>
    <row r="132" ht="72" customHeight="1">
      <c r="A132" s="36" t="inlineStr">
        <is>
          <t>N025</t>
        </is>
      </c>
      <c r="B132" s="36" t="inlineStr">
        <is>
          <t>Naver</t>
        </is>
      </c>
      <c r="C132" s="36" t="inlineStr">
        <is>
          <t>2014-07-31</t>
        </is>
      </c>
      <c r="D132" s="37" t="inlineStr">
        <is>
          <t>Yappa Corporation</t>
        </is>
      </c>
      <c r="E132" s="36" t="n">
        <v>101</v>
      </c>
      <c r="F132" s="36" t="inlineStr">
        <is>
          <t>False</t>
        </is>
      </c>
      <c r="G132" s="36" t="n"/>
      <c r="H132" s="36" t="inlineStr">
        <is>
          <t>MA③</t>
        </is>
      </c>
      <c r="I132" s="36" t="inlineStr">
        <is>
          <t>MA①</t>
        </is>
      </c>
      <c r="J132" s="36" t="inlineStr">
        <is>
          <t>변경</t>
        </is>
      </c>
      <c r="K132" s="36" t="inlineStr">
        <is>
          <t>없음 (확인)</t>
        </is>
      </c>
      <c r="L132" s="36" t="inlineStr">
        <is>
          <t>일치</t>
        </is>
      </c>
      <c r="M132" s="36" t="inlineStr">
        <is>
          <t>편입 전</t>
        </is>
      </c>
      <c r="N132" s="37" t="inlineStr">
        <is>
          <t>Communication &amp; Visual Effects Services</t>
        </is>
      </c>
      <c r="O132" s="37" t="inlineStr">
        <is>
          <t>Visual Communication Apps</t>
        </is>
      </c>
      <c r="P132" s="36" t="inlineStr">
        <is>
          <t>Closed</t>
        </is>
      </c>
      <c r="Q132" s="38" t="n">
        <v>10.2</v>
      </c>
      <c r="R132" s="37" t="inlineStr">
        <is>
          <t>ZOZO, Inc. (TSE:3092)</t>
        </is>
      </c>
      <c r="S132" s="37" t="inlineStr">
        <is>
          <t>Morisawa Inc.</t>
        </is>
      </c>
      <c r="T132" s="37"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U132" s="37" t="inlineStr">
        <is>
          <t>MA-1 그룹이 매수자</t>
        </is>
      </c>
      <c r="V132" s="37" t="inlineStr">
        <is>
          <t>소수지분(&lt;50%)</t>
        </is>
      </c>
      <c r="W132" s="37" t="inlineStr">
        <is>
          <t>MA③ 소수지분 매입</t>
        </is>
      </c>
      <c r="X132" s="37" t="inlineStr">
        <is>
          <t>Yahoo Japan 편입 전</t>
        </is>
      </c>
      <c r="Y132" s="36" t="inlineStr">
        <is>
          <t>False</t>
        </is>
      </c>
      <c r="Z132" s="37" t="inlineStr">
        <is>
          <t>MA① 경영권 인수</t>
        </is>
      </c>
      <c r="AA132" s="37"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AB132" s="37" t="inlineStr">
        <is>
          <t>완료 (2014-10-01)</t>
        </is>
      </c>
      <c r="AC132" s="37"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D132" s="37" t="inlineStr">
        <is>
          <t>원자료와 일치 (계산: 1,048.54百万円 ÷ 102.90円/USD(2014-07-30, Fed H.10) = 10.19백만 달러; 원자료 10.2. 참고: 회계상 교부주식 시가 920.862百万円 ÷ 109.30円/USD(2014-10-01) = 8.43백만 달러)</t>
        </is>
      </c>
      <c r="AE132" s="37" t="inlineStr">
        <is>
          <t>2014-07-31</t>
        </is>
      </c>
      <c r="AF132" s="37"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G132" s="37" t="inlineStr">
        <is>
          <t>같은 묶음 관계: N015와 매수자(스타트투데이)가 같고, 매수자가 N050의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H132" s="37" t="inlineStr">
        <is>
          <t>株式会社スタートトゥデイ (현 ㈱ZOZO; 당시 東証1部 상장 독립회사, 대표 前澤友作)</t>
        </is>
      </c>
      <c r="AI132" s="37"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J132" s="37"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K132" s="37" t="inlineStr">
        <is>
          <t>인접</t>
        </is>
      </c>
      <c r="AL132" s="37" t="inlineStr">
        <is>
          <t>ヤッパ는 화상처리 기술 기반 스마트폰·태블릿 앱 및 시스템 개발과 전자잡지 서점 'マガストア'(900誌+)의 개발·운용을 맡던 회사(서점 'MAGASTORE'의 사업 주체는 電通 — 2009-07 電通이 ヤッパ와 제휴해 개시, 사이트 회사개요 표기 電通). 앱·시스템 개발은 스타트투데이의 EC·앱(WEAR) 플랫폼에 기술을 공급하는 같은 가치사슬 → 인접으로 판단. 다만 전자잡지 사업 자체는 스타트투데이가 하지 않던 영역(비핵심 요소)이고, 인수 후 SpinMedia 사업은 2015-08 양도, 법인은 그룹 사내 개발회사로 전환돼 실제 귀결은 기술·인력 내재화(2014-10-31 2Q 결산단신도 「ZOZOTOWN」·「WEAR」와의 상호연계를 인수 이유로 제시). 그룹 정점 기준: 거래 당시 Yahoo Japan·NAVER와 무관(편입 전); 현재 LY 기준으로는 커머스 자회사 ZOZO의 R&amp;D 조직.</t>
        </is>
      </c>
      <c r="AM132" s="37" t="inlineStr">
        <is>
          <t>33,188百万円 (2014-03-31, 스타트투데이 연결 総資産, 일본기준; 적시공시 2014-07-31 '直前事業年度の財政状態および経営成績')</t>
        </is>
      </c>
      <c r="AN132" s="37" t="inlineStr">
        <is>
          <t>acq_total_assets와 같음 (거래 당시 스타트투데이는 상위 지배회사가 없는 독립 상장사)</t>
        </is>
      </c>
      <c r="AO132" s="37" t="inlineStr">
        <is>
          <t>계산: 3.16 (발표 전일 시가 기준 거래가치 1,048.54百万円 ÷ 2014-03-31 연결 総資産 33,188百万円; 회계상 取得原価 928.762百万円 기준 2.80)</t>
        </is>
      </c>
      <c r="AP132" s="37" t="inlineStr">
        <is>
          <t>계산: 5.45 (1,048.54百万円 ÷ 2014-03-31 연결 純資産 19,227百万円; 取得原価 기준 4.83; 자기자본 대용으로 純資産 사용)</t>
        </is>
      </c>
      <c r="AQ132" s="37" t="inlineStr">
        <is>
          <t>계산: 298,476,259,200円 (2014-07-30 종가 2,784円 × 유통주식 107,211,300주 = 발행 109,896,300주 − 자기주식 2,685,000주(2014-03-31); 발행주식 기준이면 305,951,299,200円. 종가는 Yahoo Finance 분할조정치 309.33円×9 역조정)</t>
        </is>
      </c>
      <c r="AR132" s="37"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S132" s="37" t="inlineStr">
        <is>
          <t>TSE:3092</t>
        </is>
      </c>
      <c r="AT132" s="37" t="inlineStr">
        <is>
          <t>인수 주체 스타트투데이(현 ZOZO, 東証1部) 자체가 상장사. 대상 ヤッパ는 비상장. 같은 날 2015/3期 1Q 결산 발표가 겹쳐 이벤트 창 해석에 주의.</t>
        </is>
      </c>
      <c r="AU132" s="37" t="inlineStr">
        <is>
          <t>2014-07-31 스타트투데이 적시공시 '簡易株式交換による株式会社ヤッパの完全子会社化に関するお知らせ'(같은 날 양사 이사회 결의·계약 체결), 같은 날 M&amp;A Online 보도. 사전 보도는 찾지 못함.</t>
        </is>
      </c>
      <c r="AV132" s="37"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W132" s="37"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N015) 시스템 부문을 흡수분할로 승계; 2019-11-13: 모회사 ZOZO가 Z Holdings 연결자회사화(N050);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X132" s="37"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Y132" s="37" t="inlineStr">
        <is>
          <t>ZOZO 有報 2015/3~2021/3期 ヤッパ のれん 감손 없음(상각만)</t>
        </is>
      </c>
      <c r="AZ132" s="37" t="inlineStr">
        <is>
          <t>2013/6期: 미확인; 2014/6期: 210百万円</t>
        </is>
      </c>
      <c r="BA132" s="37" t="inlineStr">
        <is>
          <t>2015/3期: 미확인; 2016/3期: 미확인; 참고 2017/3期(スタートトゥデイ工務店 단체): 1,557百万円; 2019/3期(ZOZOテクノロジーズ 단체): 7,899百万円; 확인 가능한 최근 2021/3期(ZOZOテクノロジーズ 단체): 10,199百万円</t>
        </is>
      </c>
      <c r="BB132" s="37" t="inlineStr">
        <is>
          <t>2013/6期: 미확인; 2014/6期: 7百万円</t>
        </is>
      </c>
      <c r="BC132" s="37" t="inlineStr">
        <is>
          <t>2015/3期: 미확인; 2016/3期: 미확인; 참고 2017/3期: △39百万円; 2019/3期: 1,898百万円; 확인 가능한 최근 2021/3期: 1,270百万円</t>
        </is>
      </c>
      <c r="BD132" s="37"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E132" s="37"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F132" s="36" t="inlineStr">
        <is>
          <t>부분</t>
        </is>
      </c>
      <c r="BG132" s="36" t="inlineStr">
        <is>
          <t>2026-10-26</t>
        </is>
      </c>
    </row>
    <row r="133" ht="72" customHeight="1">
      <c r="A133" s="36" t="inlineStr">
        <is>
          <t>N026</t>
        </is>
      </c>
      <c r="B133" s="36" t="inlineStr">
        <is>
          <t>Naver</t>
        </is>
      </c>
      <c r="C133" s="36" t="inlineStr">
        <is>
          <t>2014-08-07</t>
        </is>
      </c>
      <c r="D133" s="37" t="inlineStr">
        <is>
          <t>Synergy Marketing, Inc.</t>
        </is>
      </c>
      <c r="E133" s="36" t="n">
        <v>35</v>
      </c>
      <c r="F133" s="36" t="inlineStr">
        <is>
          <t>True</t>
        </is>
      </c>
      <c r="G133" s="36" t="n"/>
      <c r="H133" s="36" t="inlineStr">
        <is>
          <t>MA③</t>
        </is>
      </c>
      <c r="I133" s="36" t="inlineStr">
        <is>
          <t>MA①</t>
        </is>
      </c>
      <c r="J133" s="36" t="inlineStr">
        <is>
          <t>변경</t>
        </is>
      </c>
      <c r="K133" s="36" t="inlineStr">
        <is>
          <t>있음</t>
        </is>
      </c>
      <c r="L133" s="36" t="inlineStr">
        <is>
          <t>일치</t>
        </is>
      </c>
      <c r="M133" s="36" t="inlineStr">
        <is>
          <t>편입 전</t>
        </is>
      </c>
      <c r="N133" s="37" t="inlineStr">
        <is>
          <t>Commerce &amp; Marketing</t>
        </is>
      </c>
      <c r="O133" s="37" t="inlineStr">
        <is>
          <t>Brand / Advertising / 
Marketing / IP Merchandising</t>
        </is>
      </c>
      <c r="P133" s="36" t="inlineStr">
        <is>
          <t>Closed</t>
        </is>
      </c>
      <c r="Q133" s="38" t="n">
        <v>80.73</v>
      </c>
      <c r="R133" s="37" t="inlineStr">
        <is>
          <t>LY Corporation (TSE:4689)</t>
        </is>
      </c>
      <c r="S133" s="37" t="inlineStr">
        <is>
          <t>Salesforce, Inc. (NYSE:CRM); Rakuten Group, Inc. (TSE:4755); Tsuruya Co., Ltd. (TSE:5386); Senshu Ikeda Capital Co., Ltd.; SBI Securities Co., Ltd., Investment Arm; Japan Securities Finance Co. Ltd., Investment Arm</t>
        </is>
      </c>
      <c r="T133" s="37"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U133" s="37" t="inlineStr">
        <is>
          <t>MA-1 그룹이 매수자</t>
        </is>
      </c>
      <c r="V133" s="37" t="inlineStr">
        <is>
          <t>소수지분(&lt;50%)</t>
        </is>
      </c>
      <c r="W133" s="37" t="inlineStr">
        <is>
          <t>MA③ 소수지분 매입</t>
        </is>
      </c>
      <c r="X133" s="37" t="inlineStr">
        <is>
          <t>Yahoo Japan 편입 전</t>
        </is>
      </c>
      <c r="Y133" s="36" t="inlineStr">
        <is>
          <t>False</t>
        </is>
      </c>
      <c r="Z133" s="37" t="inlineStr">
        <is>
          <t>MA① 경영권 인수</t>
        </is>
      </c>
      <c r="AA133" s="37"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AB133" s="37"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C133" s="37"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D133" s="37" t="inlineStr">
        <is>
          <t>원자료와 일치 (계산: 실제 취득가 8,747百万円 ÷ 102.06円/USD(2014-08-07, Fed H.10) = 85.7백만 달러, 원자료 80.73보다 6.2% 큼. 100% 계획 買付代金 9,252.0百万円 기준이면 90.65백만 달러(+12.3%))</t>
        </is>
      </c>
      <c r="AE133" s="37" t="inlineStr">
        <is>
          <t>2014-08-07</t>
        </is>
      </c>
      <c r="AF133" s="37"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G133" s="37" t="inlineStr">
        <is>
          <t>같은 묶음 관계: 매수자 ヤフー㈱가 N001·N030·N031과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H133" s="37" t="inlineStr">
        <is>
          <t>ヤフー株式会社 (Yahoo Japan; 東証1部 4689, 소프트뱅크그룹 연결자회사; 현 LINEヤフー㈱) — 거래 당시 NAVER와 무관</t>
        </is>
      </c>
      <c r="AI133" s="37"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J133" s="37"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K133" s="37" t="inlineStr">
        <is>
          <t>인접</t>
        </is>
      </c>
      <c r="AL133" s="37" t="inlineStr">
        <is>
          <t>シナジーマーケティング는 기업 고객정보를 관리·활용하는 CRM·이메일 마케팅 SaaS 'Synergy!'(クラウド事業)와 CRM 컨설팅·수탁(エージェント事業)을 하는 회사. ヤフー의 주력은 광고 판매이고 CRM SaaS는 하지 않았으나, 같은 광고주(기업 마케팅 부서) 고객군을 대상으로 하고 ヤフー도 'DMP ソリューション'과 결합한 원스톱 마케팅을 목표로 해 같은 マーケティングソリューション事業 세그먼트에 편입 → 인접. 그룹 정점 기준: 거래 당시 Yahoo Japan이 정점(NAVER와 무관).</t>
        </is>
      </c>
      <c r="AM133" s="37" t="inlineStr">
        <is>
          <t>842,749百万円 (2014-03-31, ヤフー 연결 総資産額, 일본기준; 有価証券報告書 第19期. IFRS 재작성치 849,987百万円)</t>
        </is>
      </c>
      <c r="AN133" s="37" t="inlineStr">
        <is>
          <t>acq_total_assets와 같음</t>
        </is>
      </c>
      <c r="AO133" s="37" t="inlineStr">
        <is>
          <t>계산: 1.04 (실제 공개매수 취득가 8,747百万円 ÷ 2014-03-31 연결 総資産額 842,749百万円). 100% 계획 買付代金 9,252.0百万円 기준 1.10</t>
        </is>
      </c>
      <c r="AP133" s="37" t="inlineStr">
        <is>
          <t>계산: 1.40 (8,747百万円 ÷ 2014-03-31 연결 純資産額 626,560百万円; 自己資本比率 73.3%). 계획 買付代金 기준 1.48</t>
        </is>
      </c>
      <c r="AQ133" s="37" t="inlineStr">
        <is>
          <t>계산: 2,505,756,264,000円 (2014-08-06 종가 440円 × 2014-03-31 発行済株式総数 5,694,900,600株)</t>
        </is>
      </c>
      <c r="AR133" s="37"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S133" s="37" t="inlineStr">
        <is>
          <t>TSE:4689</t>
        </is>
      </c>
      <c r="AT133" s="37"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U133" s="37"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V133" s="37"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W133" s="37"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X133" s="37"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Y133" s="37" t="inlineStr">
        <is>
          <t>수집·검토 기록에 인수 뒤 손상이 적혀 있음</t>
        </is>
      </c>
      <c r="AZ133" s="37" t="inlineStr">
        <is>
          <t>2012/12期: 3,403百万円; 2013/12期: 3,781百万円</t>
        </is>
      </c>
      <c r="BA133" s="37"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BB133" s="37" t="inlineStr">
        <is>
          <t>2012/12期: 230百万円; 2013/12期: 301百万円</t>
        </is>
      </c>
      <c r="BC133" s="37" t="inlineStr">
        <is>
          <t>미확인 (위와 같음 — 결산공고에 손익계산서가 없음; 참고: 2019/3期 단체 당기순이익 73,051千円)</t>
        </is>
      </c>
      <c r="BD133" s="37"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E133" s="37"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F133" s="36" t="inlineStr">
        <is>
          <t>부분</t>
        </is>
      </c>
      <c r="BG133" s="36" t="inlineStr">
        <is>
          <t>2026-10-26</t>
        </is>
      </c>
    </row>
    <row r="134" ht="72" customHeight="1">
      <c r="A134" s="36" t="inlineStr">
        <is>
          <t>N027</t>
        </is>
      </c>
      <c r="B134" s="36" t="inlineStr">
        <is>
          <t>Naver</t>
        </is>
      </c>
      <c r="C134" s="36" t="inlineStr">
        <is>
          <t>2014-10-22</t>
        </is>
      </c>
      <c r="D134" s="37" t="inlineStr">
        <is>
          <t>Carview Corporation</t>
        </is>
      </c>
      <c r="E134" s="36" t="n">
        <v>46</v>
      </c>
      <c r="F134" s="36" t="inlineStr">
        <is>
          <t>True</t>
        </is>
      </c>
      <c r="G134" s="36" t="n"/>
      <c r="H134" s="36" t="inlineStr">
        <is>
          <t>MA②</t>
        </is>
      </c>
      <c r="I134" s="36" t="inlineStr">
        <is>
          <t>MA②</t>
        </is>
      </c>
      <c r="J134" s="36" t="inlineStr">
        <is>
          <t>같음</t>
        </is>
      </c>
      <c r="K134" s="36" t="inlineStr">
        <is>
          <t>해당 없음</t>
        </is>
      </c>
      <c r="L134" s="36" t="inlineStr">
        <is>
          <t>일치</t>
        </is>
      </c>
      <c r="M134" s="36" t="inlineStr">
        <is>
          <t>편입 전</t>
        </is>
      </c>
      <c r="N134" s="37" t="inlineStr">
        <is>
          <t>Mobility &amp; Transportation</t>
        </is>
      </c>
      <c r="O134" s="37" t="inlineStr">
        <is>
          <t>Mobility / Transportation</t>
        </is>
      </c>
      <c r="P134" s="36" t="inlineStr">
        <is>
          <t>Closed</t>
        </is>
      </c>
      <c r="Q134" s="38" t="n">
        <v>39.05</v>
      </c>
      <c r="R134" s="37" t="inlineStr">
        <is>
          <t>LY Corporation (TSE:4689)</t>
        </is>
      </c>
      <c r="S134" s="37" t="inlineStr">
        <is>
          <t>Microsoft Corporation (NasdaqGS:MSFT); Japan Securities Finance Co., Ltd. (TSE:8511)</t>
        </is>
      </c>
      <c r="T134" s="37"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U134" s="37" t="inlineStr">
        <is>
          <t>MA-1 그룹이 매수자</t>
        </is>
      </c>
      <c r="V134" s="37" t="inlineStr">
        <is>
          <t>기존 자회사 잔여지분</t>
        </is>
      </c>
      <c r="W134" s="37" t="inlineStr">
        <is>
          <t>MA② 기존 지분 확대</t>
        </is>
      </c>
      <c r="X134" s="37" t="inlineStr">
        <is>
          <t>Yahoo Japan 편입 전</t>
        </is>
      </c>
      <c r="Y134" s="36" t="inlineStr">
        <is>
          <t>False</t>
        </is>
      </c>
      <c r="Z134" s="37" t="inlineStr">
        <is>
          <t>MA② 기존 지분 확대</t>
        </is>
      </c>
      <c r="AA134" s="37"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AB134" s="37" t="inlineStr">
        <is>
          <t>완료 (공개매수 2014-10-23~12-08 성립, 결제 개시 2014-12-15, 96.65%; 이후 잔여주식 취득으로 2015-03-31 현재 Yahoo 100%(공개매수 공시에 예고된 전부취득조항 방식, 실행 공시는 미확인), 2015-03-20 東証マザーズ 상장폐지)</t>
        </is>
      </c>
      <c r="AC134" s="37"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D134" s="37" t="inlineStr">
        <is>
          <t>원자료와 일치 (실제 매입액 4,654.64백만円 ÷ 118.87円/달러(2014-12-09 결과 공표일, FRB H.10) = 39.16 ≈ 원자료 39.05. 발표일(2014-10-22, 107.32円) 기준 상한 5,022백만円이면 46.80)</t>
        </is>
      </c>
      <c r="AE134" s="37" t="inlineStr">
        <is>
          <t>2014-10-22</t>
        </is>
      </c>
      <c r="AF134" s="37"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G134" s="37" t="inlineStr">
        <is>
          <t>같은 대상회사의 2단계 인수 중 2단계: N019(2012,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H134" s="37" t="inlineStr">
        <is>
          <t>ヤフー株式会社(Yahoo Japan Corporation; 東証1部 4689, ソフトバンク㈱의 연결자회사. 현 LINEヤフー㈱)</t>
        </is>
      </c>
      <c r="AI134" s="37"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J134" s="37"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K134" s="37" t="inlineStr">
        <is>
          <t>핵심</t>
        </is>
      </c>
      <c r="AL134" s="37" t="inlineStr">
        <is>
          <t>カービュー는 이미 Yahoo 연결자회사로 2013-06부터 Yahoo 도메인에서 「carview!」를 공동 운영해 온 자동차 정보·광고 미디어(광고사업·SNS 「みんカラ」)와 중고차 매입 중개(국내사업)·중고차 수출 마켓(해외사업)으로, Yahoo의 주력인 광고·커머스와 같은 영역이다. 공시도 「ヤフオク!」 송객·중고차 정보의 상호 활용 등 커머스 시너지를 목적으로 들었다. 그룹 정점 기준: 거래 당시 정점은 Yahoo Japan 자신(편입 전).</t>
        </is>
      </c>
      <c r="AM134" s="37" t="inlineStr">
        <is>
          <t>884,683백만円 (Yahoo 연결 IFRS 資産合計, 2014-09-30 — 2015年3月期 第2四半期決算短信)</t>
        </is>
      </c>
      <c r="AN134" s="37" t="inlineStr">
        <is>
          <t>acq_total_assets와 같음 (편입 전 Yahoo Japan 계열의 정점 = Yahoo Japan 자신). 직전 회계연도말(2014-03-31) 연결 총자산 849,987백만円(IFRS 비교치)</t>
        </is>
      </c>
      <c r="AO134" s="37" t="inlineStr">
        <is>
          <t>계산: 0.53 (실제 매입 4,654.64백만円 ÷ 884,683백만円, 2014-09-30) / 매수대금 상한 5,022백만円 기준 0.57</t>
        </is>
      </c>
      <c r="AP134" s="37" t="inlineStr">
        <is>
          <t>계산: 0.71 (4,654.64백만円 ÷ 親会社の所有者に帰属する持分 658,998백만円, 2014-09-30) / 상한 기준 0.76</t>
        </is>
      </c>
      <c r="AQ134" s="37" t="inlineStr">
        <is>
          <t>계산: 2,305,314,229,500円 (2014-10-21 종가 405円 × 자기주식 제외 5,692,133,900주 = 발행 5,694,933,900 − 자기 2,800,000(2014-09-30)). 발행주식 기준 2,306,448,229,500円. 종가는 Yahoo Finance 4689.T(2013-10 분할 이후라 역조정 불필요)</t>
        </is>
      </c>
      <c r="AR134" s="37"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S134" s="37" t="inlineStr">
        <is>
          <t>TSE:4689</t>
        </is>
      </c>
      <c r="AT134" s="37"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U134" s="37"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V134" s="37" t="inlineStr">
        <is>
          <t>1999-03: Microsoft·SoftBank·Yahoo Japan 합작(CarPoint 일본판, 이후 カーポイント㈱→カービュー) 발표; 2007-06: 東証マザーズ 상장; 2012-12-17: Yahoo가 SoftBank로부터 52.2% 취득해 연결자회사화(N019);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W134" s="37"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X134" s="37"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Y134" s="37" t="inlineStr">
        <is>
          <t>지배 유지 중 비지배지분 취득(자본거래)이라 새 영업권이 생기지 않음</t>
        </is>
      </c>
      <c r="AZ134" s="37" t="inlineStr">
        <is>
          <t>FY2013/3: 4,444,656천円; FY2014/3: 3,858,664천円 (カービュー 연결)</t>
        </is>
      </c>
      <c r="BA134" s="37" t="inlineStr">
        <is>
          <t>미확인 (2015-03 상장폐지 후 매출 미공시. 참고: 마지막 공시 FY2015/3 상반기 2,035백만円; 분할 매각된 tradecarview 사업 FY2018/3 758백만円)</t>
        </is>
      </c>
      <c r="BB134" s="37" t="inlineStr">
        <is>
          <t>FY2013/3: 198,236천円; FY2014/3: 671,927천円</t>
        </is>
      </c>
      <c r="BC134" s="37" t="inlineStr">
        <is>
          <t>미확인 (영업이익 미공시. 참고: FY2015/3 상반기 영업이익 477백만円; 官報 決算公告 당기순이익 FY2018/3 764,120천円, FY2021/3 1,452,349천円, FY2022/3 241,404천円 — 2차 집계 사이트)</t>
        </is>
      </c>
      <c r="BD134" s="37"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E134" s="37"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F134" s="36" t="inlineStr">
        <is>
          <t>부분</t>
        </is>
      </c>
      <c r="BG134" s="36" t="inlineStr">
        <is>
          <t>2026-10-26</t>
        </is>
      </c>
    </row>
    <row r="135" ht="72" customHeight="1">
      <c r="A135" s="36" t="inlineStr">
        <is>
          <t>N028</t>
        </is>
      </c>
      <c r="B135" s="36" t="inlineStr">
        <is>
          <t>Naver</t>
        </is>
      </c>
      <c r="C135" s="36" t="inlineStr">
        <is>
          <t>2014-12-18</t>
        </is>
      </c>
      <c r="D135" s="37" t="inlineStr">
        <is>
          <t>Microsoft Corporation, MixRadio</t>
        </is>
      </c>
      <c r="E135" s="36" t="n">
        <v>74</v>
      </c>
      <c r="F135" s="36" t="inlineStr">
        <is>
          <t>False</t>
        </is>
      </c>
      <c r="G135" s="36" t="n"/>
      <c r="H135" s="36" t="inlineStr">
        <is>
          <t>MA①</t>
        </is>
      </c>
      <c r="I135" s="36" t="inlineStr">
        <is>
          <t>MA①</t>
        </is>
      </c>
      <c r="J135" s="36" t="inlineStr">
        <is>
          <t>같음</t>
        </is>
      </c>
      <c r="K135" s="36" t="inlineStr">
        <is>
          <t>있음</t>
        </is>
      </c>
      <c r="L135" s="36" t="inlineStr">
        <is>
          <t>일치</t>
        </is>
      </c>
      <c r="M135" s="36" t="inlineStr">
        <is>
          <t>편입 후</t>
        </is>
      </c>
      <c r="N135" s="37" t="inlineStr">
        <is>
          <t>Media Platforms</t>
        </is>
      </c>
      <c r="O135" s="37" t="inlineStr">
        <is>
          <t>OTT / Streaming Platform</t>
        </is>
      </c>
      <c r="P135" s="36" t="inlineStr">
        <is>
          <t>Closed</t>
        </is>
      </c>
      <c r="Q135" s="38" t="n">
        <v>19.36</v>
      </c>
      <c r="R135" s="37" t="inlineStr">
        <is>
          <t>A Holdings Corporation</t>
        </is>
      </c>
      <c r="S135" s="37" t="inlineStr">
        <is>
          <t>Microsoft Corporation (NasdaqGS:MSFT)</t>
        </is>
      </c>
      <c r="T135" s="37"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U135" s="37" t="inlineStr">
        <is>
          <t>MA-1 그룹이 매수자</t>
        </is>
      </c>
      <c r="V135" s="37" t="inlineStr">
        <is>
          <t>지분율 미기재(대개 100%·사업양수)</t>
        </is>
      </c>
      <c r="W135" s="37" t="inlineStr">
        <is>
          <t>MA① 경영권 인수</t>
        </is>
      </c>
      <c r="X135" s="37" t="n"/>
      <c r="Y135" s="36" t="inlineStr">
        <is>
          <t>False</t>
        </is>
      </c>
      <c r="Z135" s="37" t="inlineStr">
        <is>
          <t>MA① 경영권 인수</t>
        </is>
      </c>
      <c r="AA135" s="37"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AB135" s="37" t="inlineStr">
        <is>
          <t>완료 (2015-03-16)</t>
        </is>
      </c>
      <c r="AC135" s="37" t="inlineStr">
        <is>
          <t>JPY 2,299,444천 (현금 이전대가, LINE F-1 연결주석 30) = 21,021,563천원 (NAVER 2015 연결주석 34 사업결합 이전대가)</t>
        </is>
      </c>
      <c r="AD135" s="37" t="inlineStr">
        <is>
          <t>원자료와 일치 (JPY 2,299.4백만 ÷ 118.80 JPY/USD(2014-12-18, Yahoo Finance JPY=X) = USD 19.36백만. 완료일 2015-03-16 환율 121.34 적용 시 USD 18.95백만, 원화 21,021.6백만원 ÷ 1,136.22 KRW/USD = USD 18.50백만)</t>
        </is>
      </c>
      <c r="AE135" s="37" t="inlineStr">
        <is>
          <t>2014-12-18</t>
        </is>
      </c>
      <c r="AF135" s="37"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G135" s="37"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N029(위트스튜디오,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H135" s="37" t="inlineStr">
        <is>
          <t>LINE Corporation(NAVER 100% 연결 종속회사, 당시 비상장; 현 A Holdings). 사업을 넘겨받은 법인은 영국 자회사 LINE (UK) Limited(2014-12-01 설립, 2015-03-19 MixRadio Limited로 사명 변경)</t>
        </is>
      </c>
      <c r="AI135" s="37"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J135" s="37" t="inlineStr">
        <is>
          <t>모바일 메신저 LINE 플랫폼. 2014년 LINE 연결매출 ¥86,366백만 중 콘텐츠(게임 등) 46.8%, 커뮤니케이션(스티커 등) 24.0%, LINE 광고 16.9%, 포털 광고 10.2%, 기타 2.1% (LINE F-1 'Revenues' 표, IFRS 연결)</t>
        </is>
      </c>
      <c r="AK135" s="37" t="inlineStr">
        <is>
          <t>인접</t>
        </is>
      </c>
      <c r="AL135" s="37" t="inlineStr">
        <is>
          <t>메신저 플랫폼 위에 얹는 음악 스트리밍 콘텐츠 서비스로, LINE의 콘텐츠 매출 영역(게임·스티커)과 같은 이용자군에 붙는 인접 영역. 당시 LINE은 MixRadio로 일본의 LINE MUSIC을 보완하고 기존 음원 라이선스로 글로벌 스트리밍을 구축하려 했다(eu-japan.com 2015-03-17). 그룹 정점 NAVER 기준으로도 포털·모바일 플랫폼에 공급되는 콘텐츠 서비스여서 인접</t>
        </is>
      </c>
      <c r="AM135" s="37"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N135" s="37" t="inlineStr">
        <is>
          <t>NAVER 연결 총자산 2,697,747백만원 (2013-12-31) / 3,394,458백만원 (2014-12-31) (NAVER 2014 사업보고서 요약 연결재무정보)</t>
        </is>
      </c>
      <c r="AO135" s="37" t="inlineStr">
        <is>
          <t>계산: ¥2,299,444천 ÷ LINE 연결 총자산 ¥46,522백만(2013-12-31) = 4.94% (2014-12-31 ¥85,664백만 기준 2.68%; NAVER 연결 기준 21,021,563천원 ÷ 2,697,747백만원 = 0.78%)</t>
        </is>
      </c>
      <c r="AP135" s="37" t="inlineStr">
        <is>
          <t>계산: ¥2,299,444천 ÷ LINE 연결 자본 ¥12,316백만(2013-12-31, 총자산 46,522 − 총부채 34,206) = 18.67% (2014-12-31 자본 ¥12,511백만 기준 18.38%; NAVER 연결 자본 1,475,309백만원 기준 1.42%)</t>
        </is>
      </c>
      <c r="AQ135" s="37"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R135" s="37"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S135" s="37" t="inlineStr">
        <is>
          <t>KRX:035420</t>
        </is>
      </c>
      <c r="AT135" s="37" t="inlineStr">
        <is>
          <t>인수 주체 LINE Corporation은 2016년 TSE·NYSE 상장 전이라 비상장 → 상장 지배회사 NAVER. 대상 MixRadio는 Microsoft 사업부로 비상장. 매도자 Microsoft는 NASDAQ:MSFT이나 거래 규모가 미미함</t>
        </is>
      </c>
      <c r="AU135" s="37"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V135" s="37"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W135" s="37"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X135" s="37"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Y135" s="37" t="inlineStr">
        <is>
          <t>수집·검토 기록에 인수 뒤 손상이 적혀 있음</t>
        </is>
      </c>
      <c r="AZ135" s="37" t="inlineStr">
        <is>
          <t>미확인 (Nokia·Microsoft 내부 사업부로 별도 실적 공시 없음)</t>
        </is>
      </c>
      <c r="BA135" s="37"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BB135" s="37" t="inlineStr">
        <is>
          <t>미확인 (Nokia·Microsoft 내부 사업부로 별도 실적 공시 없음)</t>
        </is>
      </c>
      <c r="BC135" s="37"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BD135" s="37"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E135" s="37"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F135" s="36" t="inlineStr">
        <is>
          <t>완료</t>
        </is>
      </c>
      <c r="BG135" s="36" t="inlineStr">
        <is>
          <t>2026-10-26</t>
        </is>
      </c>
    </row>
    <row r="136" ht="72" customHeight="1">
      <c r="A136" s="36" t="inlineStr">
        <is>
          <t>N029</t>
        </is>
      </c>
      <c r="B136" s="36" t="inlineStr">
        <is>
          <t>Naver</t>
        </is>
      </c>
      <c r="C136" s="36" t="inlineStr">
        <is>
          <t>2015-05-29</t>
        </is>
      </c>
      <c r="D136" s="37" t="inlineStr">
        <is>
          <t>Wit Studio Co., Ltd.</t>
        </is>
      </c>
      <c r="E136" s="36" t="n">
        <v>153</v>
      </c>
      <c r="F136" s="36" t="inlineStr">
        <is>
          <t>False</t>
        </is>
      </c>
      <c r="G136" s="36" t="n"/>
      <c r="H136" s="36" t="inlineStr">
        <is>
          <t>MA①</t>
        </is>
      </c>
      <c r="I136" s="36" t="inlineStr">
        <is>
          <t>MA①</t>
        </is>
      </c>
      <c r="J136" s="36" t="inlineStr">
        <is>
          <t>같음</t>
        </is>
      </c>
      <c r="K136" s="36" t="inlineStr">
        <is>
          <t>있음</t>
        </is>
      </c>
      <c r="L136" s="36" t="inlineStr">
        <is>
          <t>기타</t>
        </is>
      </c>
      <c r="M136" s="36" t="inlineStr">
        <is>
          <t>편입 후</t>
        </is>
      </c>
      <c r="N136" s="37" t="inlineStr">
        <is>
          <t>Content Production &amp; Investment</t>
        </is>
      </c>
      <c r="O136" s="37" t="inlineStr">
        <is>
          <t>Content Production Studio</t>
        </is>
      </c>
      <c r="P136" s="36" t="inlineStr">
        <is>
          <t>Closed</t>
        </is>
      </c>
      <c r="Q136" s="38" t="n">
        <v>1.22</v>
      </c>
      <c r="R136" s="37" t="inlineStr">
        <is>
          <t>A Holdings Corporation</t>
        </is>
      </c>
      <c r="S136" s="37" t="inlineStr">
        <is>
          <t>BonAngels Venture Partners, Inc.</t>
        </is>
      </c>
      <c r="T136" s="37" t="inlineStr">
        <is>
          <t>LINE Corporation (TSE:3938) acquired Wit Studio Co., Ltd. from BonAngels Venture Partners and other shareholders for approximately ¥150 million on July 25, 2014.</t>
        </is>
      </c>
      <c r="U136" s="37" t="inlineStr">
        <is>
          <t>MA-1 그룹이 매수자</t>
        </is>
      </c>
      <c r="V136" s="37" t="inlineStr">
        <is>
          <t>지분율 미기재(대개 100%·사업양수)</t>
        </is>
      </c>
      <c r="W136" s="37" t="inlineStr">
        <is>
          <t>MA① 경영권 인수</t>
        </is>
      </c>
      <c r="X136" s="37" t="n"/>
      <c r="Y136" s="36" t="inlineStr">
        <is>
          <t>False</t>
        </is>
      </c>
      <c r="Z136" s="37" t="inlineStr">
        <is>
          <t>MA① 경영권 인수</t>
        </is>
      </c>
      <c r="AA136" s="37" t="inlineStr">
        <is>
          <t>편입 후 (매수자 라인플러스㈜는 LINE Corp. 100% 자회사로 거래 당시 NAVER 연결 종속회사: NAVER 2014 사업보고서 연결대상 종속회사 표, 접수번호 20150331003278)</t>
        </is>
      </c>
      <c r="AB136" s="37" t="inlineStr">
        <is>
          <t>완료 (2014-07-25)</t>
        </is>
      </c>
      <c r="AC136" s="37" t="inlineStr">
        <is>
          <t>1,500,012천원 (약 15억원; NAVER 2014 연결주석 사업결합 '총이전대가', 라인플러스 2015 감사보고서 종속기업투자 장부가액) = JPY 150,751천 (LINE F-1 연결주석 30, 엔화 환산)</t>
        </is>
      </c>
      <c r="AD136" s="37" t="inlineStr">
        <is>
          <t>USD 1.46백만 (1,500.0백만원 ÷ 1,028.4 KRW/USD, 2014-07-24 Yahoo Finance KRW=X; 엔화 ¥150.75백만 ÷ 101.76 JPY/USD = USD 1.48백만). 원자료 1.22보다 약 20% 큼</t>
        </is>
      </c>
      <c r="AE136" s="37" t="inlineStr">
        <is>
          <t>2014-07-28</t>
        </is>
      </c>
      <c r="AF136" s="37"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G136" s="37"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N028(MixRadio)과는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H136" s="37" t="inlineStr">
        <is>
          <t>라인플러스㈜(LINE Corporation 100% 자회사, NAVER 손자회사, 비상장; LINE 글로벌 서비스 담당 한국 법인)</t>
        </is>
      </c>
      <c r="AI136" s="37"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J136" s="37"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K136" s="37" t="inlineStr">
        <is>
          <t>인접</t>
        </is>
      </c>
      <c r="AL136" s="37" t="inlineStr">
        <is>
          <t>대상은 디자인 툴 SW('코디네이터', '어시스터PS')를 만든 UI 디자인·개발사로, 메신저 앱 개발 가치사슬의 디자인 역량(인력)을 내재화한 거래라 인접. 그룹 정점 NAVER 기준으로도 서비스 개발 역량 보강용 인접 거래</t>
        </is>
      </c>
      <c r="AM136" s="37" t="inlineStr">
        <is>
          <t>라인플러스 총자산 168,722,010천원 (2013-12-31, 직전 결산; NAVER 2014 사업보고서 연결주석 종속기업 요약재무 전기말). 자본 51,057,145천원</t>
        </is>
      </c>
      <c r="AN136" s="37" t="inlineStr">
        <is>
          <t>NAVER 연결 총자산 2,697,747백만원 (2013-12-31, NAVER 2014 사업보고서 요약 연결재무정보)</t>
        </is>
      </c>
      <c r="AO136" s="37" t="inlineStr">
        <is>
          <t>계산: 1,500,012천원 ÷ 라인플러스 총자산 168,722,010천원(2013-12-31) = 0.89% (NAVER 연결 총자산 기준 0.056%)</t>
        </is>
      </c>
      <c r="AP136" s="37" t="inlineStr">
        <is>
          <t>계산: 1,500,012천원 ÷ 라인플러스 자본 51,057,145천원(2013-12-31) = 2.94% (NAVER 연결 자본 1,475,309백만원 기준 0.10%)</t>
        </is>
      </c>
      <c r="AQ136" s="37"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R136" s="37"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S136" s="37" t="inlineStr">
        <is>
          <t>KRX:035420</t>
        </is>
      </c>
      <c r="AT136" s="37" t="inlineStr">
        <is>
          <t>인수 주체 라인플러스와 그 모회사 LINE Corp.은 당시 비상장 → 상장 지배회사 NAVER. 대상 위트스튜디오도 비상장. 다만 15억원 규모(NAVER 시총의 0.006%)라 주가 이벤트 분석의 의미는 거의 없음</t>
        </is>
      </c>
      <c r="AU136" s="37" t="inlineStr">
        <is>
          <t>2014-07-28 아이뉴스24 '네이버 라인플러스, SW개발사 위트스튜디오 인수'(취득 완료 3일 뒤 첫 보도). 공시 없음</t>
        </is>
      </c>
      <c r="AV136" s="37"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W136" s="37"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X136" s="37"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Y136" s="37" t="inlineStr">
        <is>
          <t>수집·검토 기록에 인수 뒤 손상이 적혀 있음</t>
        </is>
      </c>
      <c r="AZ136" s="37" t="inlineStr">
        <is>
          <t>미확인 (비외감 소규모 비상장사, DART 감사보고서 없음; 2012·2013 실적 공개 자료 못 찾음)</t>
        </is>
      </c>
      <c r="BA136" s="37"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BB136" s="37" t="inlineStr">
        <is>
          <t>미확인 (비외감 소규모 비상장사, DART 감사보고서 없음)</t>
        </is>
      </c>
      <c r="BC136" s="37"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BD136" s="37"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E136" s="37" t="inlineStr">
        <is>
          <t>미확인 (15억원 규모 인력 인수로 NAVER 실적발표·LINE 공시에서 성과 언급을 찾지 못함; LINE F-1은 사업결합 주석에만 기재)</t>
        </is>
      </c>
      <c r="BF136" s="36" t="inlineStr">
        <is>
          <t>완료</t>
        </is>
      </c>
      <c r="BG136" s="36" t="inlineStr">
        <is>
          <t>2026-10-31</t>
        </is>
      </c>
    </row>
    <row r="137" ht="72" customHeight="1">
      <c r="A137" s="36" t="inlineStr">
        <is>
          <t>N030</t>
        </is>
      </c>
      <c r="B137" s="36" t="inlineStr">
        <is>
          <t>Naver</t>
        </is>
      </c>
      <c r="C137" s="36" t="inlineStr">
        <is>
          <t>2015-07-03</t>
        </is>
      </c>
      <c r="D137" s="37" t="inlineStr">
        <is>
          <t>Dynatech Inc.</t>
        </is>
      </c>
      <c r="E137" s="36" t="n">
        <v>78</v>
      </c>
      <c r="F137" s="36" t="inlineStr">
        <is>
          <t>False</t>
        </is>
      </c>
      <c r="G137" s="36" t="n"/>
      <c r="H137" s="36" t="inlineStr">
        <is>
          <t>MA①</t>
        </is>
      </c>
      <c r="I137" s="36" t="inlineStr">
        <is>
          <t>MA①</t>
        </is>
      </c>
      <c r="J137" s="36" t="inlineStr">
        <is>
          <t>같음</t>
        </is>
      </c>
      <c r="K137" s="36" t="inlineStr">
        <is>
          <t>있음</t>
        </is>
      </c>
      <c r="L137" s="36" t="inlineStr">
        <is>
          <t>일치</t>
        </is>
      </c>
      <c r="M137" s="36" t="inlineStr">
        <is>
          <t>편입 전</t>
        </is>
      </c>
      <c r="N137" s="37" t="inlineStr">
        <is>
          <t>Technology &amp; Infrastructure</t>
        </is>
      </c>
      <c r="O137" s="37" t="inlineStr">
        <is>
          <t>Digital Infrastructure</t>
        </is>
      </c>
      <c r="P137" s="36" t="inlineStr">
        <is>
          <t>Closed</t>
        </is>
      </c>
      <c r="Q137" s="38" t="n">
        <v>16.3</v>
      </c>
      <c r="R137" s="37" t="inlineStr">
        <is>
          <t>LY Corporation (TSE:4689)</t>
        </is>
      </c>
      <c r="S137" s="37" t="inlineStr">
        <is>
          <t>-</t>
        </is>
      </c>
      <c r="T137" s="37" t="inlineStr">
        <is>
          <t>Yahoo Japan Corporation (TSE:4689) agreed to acquire Dynatech Inc. for ¥2 billion on July 3, 2015.</t>
        </is>
      </c>
      <c r="U137" s="37" t="inlineStr">
        <is>
          <t>MA-1 그룹이 매수자</t>
        </is>
      </c>
      <c r="V137" s="37" t="inlineStr">
        <is>
          <t>지분율 미기재(대개 100%·사업양수)</t>
        </is>
      </c>
      <c r="W137" s="37" t="inlineStr">
        <is>
          <t>MA① 경영권 인수</t>
        </is>
      </c>
      <c r="X137" s="37" t="inlineStr">
        <is>
          <t>Yahoo Japan 편입 전</t>
        </is>
      </c>
      <c r="Y137" s="36" t="inlineStr">
        <is>
          <t>False</t>
        </is>
      </c>
      <c r="Z137" s="37" t="inlineStr">
        <is>
          <t>MA① 경영권 인수</t>
        </is>
      </c>
      <c r="AA137" s="37"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AB137" s="37" t="inlineStr">
        <is>
          <t>완료 (2015-07 전 주식 취득; ヤフー 2015年度 決算説明会資料 '2015年度の出資実績'에 'ダイナテック株式会社 2015年7月 100.0%'. 정확한 주식 양도일은 미확인)</t>
        </is>
      </c>
      <c r="AC137" s="37"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D137" s="37" t="inlineStr">
        <is>
          <t>원자료와 일치 (계산: 2,000百万円 ÷ 123.14円/USD(2015-07-02, Fed H.10; 07-03은 미국 휴일로 ND) = 16.24백만 달러; 원자료 16.3)</t>
        </is>
      </c>
      <c r="AE137" s="37" t="inlineStr">
        <is>
          <t>2015-07-03</t>
        </is>
      </c>
      <c r="AF137" s="37"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G137" s="37" t="inlineStr">
        <is>
          <t>같은 묶음 관계: N051(2019-09 バリューコマース가 ヤフー로부터 이 회사 전 주식을 2,732百万円에 인수)의 대상회사 — 즉 이 회사는 ヤフー 직접 보유 4년 2개월 뒤 그룹 내 상장 자회사로 이전됨. 매수자 ヤフー는 N001·N026·N031과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H137" s="37" t="inlineStr">
        <is>
          <t>ヤフー株式会社 (Yahoo Japan; 東証1部 4689, 소프트뱅크그룹 연결자회사; 현 LINEヤフー㈱) — 거래 당시 NAVER와 무관</t>
        </is>
      </c>
      <c r="AI137" s="37"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J137" s="37"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K137" s="37" t="inlineStr">
        <is>
          <t>인접</t>
        </is>
      </c>
      <c r="AL137" s="37" t="inlineStr">
        <is>
          <t>ダイナテック는 숙박시설 공식 사이트용 예약엔진 'Direct In'(약 2,000개 시설 계약)과 숙박관리시스템 'Dynalution'을 파는 B2B 소프트웨어 회사. ヤフー는 소비자용 여행 예약(Yahoo!トラベル)을 운영했으므로 같은 숙박 예약 가치사슬의 공급(재고) 측 — 인수 목적도 Yahoo!トラベル의 숙박 재고 확보. 주력 광고 사업과는 다르고 숙박시설 대상 시스템 판매는 새 영역이지만, 기존 여행 예약 서비스와 직결되는 인접 영역으로 판단. 그룹 정점 기준: 거래 당시 Yahoo Japan이 정점(NAVER와 무관).</t>
        </is>
      </c>
      <c r="AM137" s="37" t="inlineStr">
        <is>
          <t>1,007,602百万円 (2015-03-31, ヤフー 연결 IFRS 資産合計; 有価証券報告書 第20期)</t>
        </is>
      </c>
      <c r="AN137" s="37" t="inlineStr">
        <is>
          <t>acq_total_assets와 같음</t>
        </is>
      </c>
      <c r="AO137" s="37" t="inlineStr">
        <is>
          <t>계산: 0.20 (보도 금액 약 2,000百万円 ÷ 2015-03-31 連結 資産合計 1,007,602百万円)</t>
        </is>
      </c>
      <c r="AP137" s="37" t="inlineStr">
        <is>
          <t>계산: 0.28 (약 2,000百万円 ÷ 2015-03-31 親会社の所有者に帰属する持分 726,002百万円)</t>
        </is>
      </c>
      <c r="AQ137" s="37" t="inlineStr">
        <is>
          <t>계산: 2,858,862,390,000円 (2015-07-02 종가 502円 × 2015-03-31 発行済株式総数 5,694,945,000株)</t>
        </is>
      </c>
      <c r="AR137" s="37"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S137" s="37" t="inlineStr">
        <is>
          <t>TSE:4689</t>
        </is>
      </c>
      <c r="AT137" s="37" t="inlineStr">
        <is>
          <t>인수 주체 ヤフー㈱(東証1부 4689)가 상장사. 대상 ダイナテック는 비상장. 거래 규모가 ヤフー 시가총액의 약 0.07%라 주가 이벤트 분석에서 식별력은 낮음.</t>
        </is>
      </c>
      <c r="AU137" s="37"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V137" s="37"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W137" s="37"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양도(N051);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X137" s="37"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N051 참조)</t>
        </is>
      </c>
      <c r="AY137" s="37" t="inlineStr">
        <is>
          <t>Yahoo 보유 기간 기재 없음, 같은 LY 계열 バリューコマース로 넘어간 뒤 2021·2023·2025 손상</t>
        </is>
      </c>
      <c r="AZ137" s="37"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BA137" s="37"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BB137" s="37" t="inlineStr">
        <is>
          <t>미확인 (2013/12·2014/12期 — 회사 홈페이지 会社概要에는 매출만 있고, 官報決算データベース(catr.jp)의 ダイナテック 결산공고는 2018/3期부터이며, ヤフー 공시·언론 보도에도 이익 기재 없음)</t>
        </is>
      </c>
      <c r="BC137" s="37" t="inlineStr">
        <is>
          <t>2015/12·2016/3期: 미확인 (회사 홈페이지에 매출만 공개); 2017/3期: 375百万円; 최근 법인 실적 2024/12期: △71百万円 (2025/12期 トラベルテック事業 세그먼트 손실 △215百万円)</t>
        </is>
      </c>
      <c r="BD137" s="37"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E137" s="37"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F137" s="36" t="inlineStr">
        <is>
          <t>부분</t>
        </is>
      </c>
      <c r="BG137" s="36" t="inlineStr">
        <is>
          <t>2026-10-26</t>
        </is>
      </c>
    </row>
    <row r="138" ht="72" customHeight="1">
      <c r="A138" s="36" t="inlineStr">
        <is>
          <t>N031</t>
        </is>
      </c>
      <c r="B138" s="36" t="inlineStr">
        <is>
          <t>Naver</t>
        </is>
      </c>
      <c r="C138" s="36" t="inlineStr">
        <is>
          <t>2015-12-15</t>
        </is>
      </c>
      <c r="D138" s="37" t="inlineStr">
        <is>
          <t>Ikyu Corporation</t>
        </is>
      </c>
      <c r="E138" s="36" t="n">
        <v>6</v>
      </c>
      <c r="F138" s="36" t="inlineStr">
        <is>
          <t>True</t>
        </is>
      </c>
      <c r="G138" s="36" t="n"/>
      <c r="H138" s="36" t="inlineStr">
        <is>
          <t>MA③</t>
        </is>
      </c>
      <c r="I138" s="36" t="inlineStr">
        <is>
          <t>MA①</t>
        </is>
      </c>
      <c r="J138" s="36" t="inlineStr">
        <is>
          <t>변경</t>
        </is>
      </c>
      <c r="K138" s="36" t="inlineStr">
        <is>
          <t>없음 (확인)</t>
        </is>
      </c>
      <c r="L138" s="36" t="inlineStr">
        <is>
          <t>일치</t>
        </is>
      </c>
      <c r="M138" s="36" t="inlineStr">
        <is>
          <t>편입 전</t>
        </is>
      </c>
      <c r="N138" s="37" t="inlineStr">
        <is>
          <t>Logistics &amp; Space Infrastructure</t>
        </is>
      </c>
      <c r="O138" s="37" t="inlineStr">
        <is>
          <t>Real Estate / Space / Facility</t>
        </is>
      </c>
      <c r="P138" s="36" t="inlineStr">
        <is>
          <t>Closed</t>
        </is>
      </c>
      <c r="Q138" s="38" t="n">
        <v>822.05</v>
      </c>
      <c r="R138" s="37" t="inlineStr">
        <is>
          <t>LY Corporation (TSE:4689)</t>
        </is>
      </c>
      <c r="S138" s="37" t="inlineStr">
        <is>
          <t>Wasatch Advisors LP; Nomura Asset Management Co., Ltd.; Mori Trust Co., Ltd.; Mizuho Asset Management Co., Ltd.; Trust &amp; Custody Services Bank, Ltd.; The Master Trust Bank of Japan, Ltd.; Mitsubishi UFJ Asset Management Co., Ltd.; State Street Bank and Trust Company</t>
        </is>
      </c>
      <c r="T138" s="37"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U138" s="37" t="inlineStr">
        <is>
          <t>MA-1 그룹이 매수자</t>
        </is>
      </c>
      <c r="V138" s="37" t="inlineStr">
        <is>
          <t>소수지분(&lt;50%)</t>
        </is>
      </c>
      <c r="W138" s="37" t="inlineStr">
        <is>
          <t>MA③ 소수지분 매입</t>
        </is>
      </c>
      <c r="X138" s="37" t="inlineStr">
        <is>
          <t>Yahoo Japan 편입 전</t>
        </is>
      </c>
      <c r="Y138" s="36" t="inlineStr">
        <is>
          <t>False</t>
        </is>
      </c>
      <c r="Z138" s="37" t="inlineStr">
        <is>
          <t>MA① 경영권 인수</t>
        </is>
      </c>
      <c r="AA138" s="37"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AB138" s="37" t="inlineStr">
        <is>
          <t>완료 (2016-02-03 공개매수 종료·지배획득일, 2016-02-10 결제 개시·연결자회사화; 2016-02-12 株式売渡請求 승인 → 2016-03-14 상장폐지; 2016-03-17 売渡株式 취득일(1株 3,433円)로 100% 완전자회사화)</t>
        </is>
      </c>
      <c r="AC138" s="37"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D138" s="37" t="inlineStr">
        <is>
          <t>원자료와 일치 (계산: 계획 買付代金 100,197.6百万円 ÷ 121.66円/USD(2015-12-15, Fed H.10) = 823.6백만 달러, 원자료 822.05와 0.2% 차이. 실제 공개매수 취득가 94,501百万円 기준으로는 776.8백만 달러(-5.5%))</t>
        </is>
      </c>
      <c r="AE138" s="37" t="inlineStr">
        <is>
          <t>2015-12-15</t>
        </is>
      </c>
      <c r="AF138" s="37"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G138" s="37" t="inlineStr">
        <is>
          <t>같은 묶음의 N001·N026·N030과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H138" s="37" t="inlineStr">
        <is>
          <t>ヤフー株式会社 (Yahoo Japan; 東証1部 4689, 당시 소프트뱅크그룹 연결자회사로 Yahoo! Inc.가 35.5% 보유; 현 LINEヤフー㈱) — 거래 당시 NAVER와 무관</t>
        </is>
      </c>
      <c r="AI138" s="37"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J138" s="37"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K138" s="37" t="inlineStr">
        <is>
          <t>인접</t>
        </is>
      </c>
      <c r="AL138" s="37" t="inlineStr">
        <is>
          <t>一休는 고급 호텔·료칸 예약 '一休.com'과 레스토랑 예약 '一休.comレストラン' 운영(2015/3期 営業収益 66.2億円). ヤフー도 Yahoo!トラベル·Yahoo!予約 飲食店을 운영해 같은 예약 서비스 영역이 있었으나, 이는 매출 23.8%인 コンシューマ事業 안의 일부 서비스이고 주력은 광고(71.0%)였다. 회사도 '「eコマース革命」「予約革命」'으로 EC를 '収益の柱として成長させる' 단계로 설명 → 주력 광고 사업과 같은 고객(Yahoo 이용자)·같은 EC 가치사슬의 인접 영역. 그룹 정점 기준: 거래 당시 Yahoo Japan이 정점(NAVER와 무관); 현재 LY 기준으로는 커머스 사업 내 트래블 핵심 축.</t>
        </is>
      </c>
      <c r="AM138" s="37" t="inlineStr">
        <is>
          <t>1,007,602百万円 (2015-03-31, ヤフー 연결 IFRS 資産合計; 有価証券報告書 第20期. 일본기준 総資産額은 990,541百万円)</t>
        </is>
      </c>
      <c r="AN138" s="37" t="inlineStr">
        <is>
          <t>acq_total_assets와 같음</t>
        </is>
      </c>
      <c r="AO138" s="37" t="inlineStr">
        <is>
          <t>계산: 9.94 (계획 買付代金 100,197.6百万円 ÷ 2015-03-31 連結 資産合計 1,007,602百万円). 실제 공개매수 취득가 94,501百万円 기준 9.38</t>
        </is>
      </c>
      <c r="AP138" s="37" t="inlineStr">
        <is>
          <t>계산: 13.80 (100,197.6百万円 ÷ 2015-03-31 親会社の所有者に帰属する持分 726,002百万円). 실제 취득가 기준 13.02</t>
        </is>
      </c>
      <c r="AQ138" s="37" t="inlineStr">
        <is>
          <t>계산: 2,858,862,390,000円 (2015-12-14 종가 502円 × 2015-03-31 発行済株式総数 5,694,945,000株; 2015-04~2016-03 신주예약권 행사 증가분 346,400株는 무시 가능)</t>
        </is>
      </c>
      <c r="AR138" s="37"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S138" s="37" t="inlineStr">
        <is>
          <t>TSE:4689</t>
        </is>
      </c>
      <c r="AT138" s="37"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U138" s="37"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V138" s="37"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W138" s="37"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X138" s="37"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Y138" s="37" t="inlineStr">
        <is>
          <t>ヤフー/ZHD/LY 有報 2016/3~2026/3期 一休 のれん 72,044百万円 매기 동일</t>
        </is>
      </c>
      <c r="AZ138" s="37" t="inlineStr">
        <is>
          <t>2014/3期: 5,528,917千円; 2015/3期: 6,619,017千円 (営業収益)</t>
        </is>
      </c>
      <c r="BA138" s="37" t="inlineStr">
        <is>
          <t>2016/3期(인수 연도, 2016-02 연결 편입): 7,822,643千円; 2017/3期: 미확인(전자공고는 대차대조표와 当期純利益 2,669,910千円만 공개); 최근 2026/3期: 64,422百万円 (참고: 2023/3期 34,304·2024/3期 44,735·2025/3期 57,047百万円)</t>
        </is>
      </c>
      <c r="BB138" s="37" t="inlineStr">
        <is>
          <t>2014/3期: 2,003,486千円; 2015/3期: 2,202,915千円</t>
        </is>
      </c>
      <c r="BC138" s="37" t="inlineStr">
        <is>
          <t>2016/3期: 2,767,210千円 (경상이익 2,775,792千円; 특별손실 公開買付費用 969,753千円 별도); 2017/3期: 미확인(当期純利益 2,669,910千円만 공개); 최근 2026/3期: 36,909百万円 (経常利益 36,972百万円, 当期純利益 25,731百万円)</t>
        </is>
      </c>
      <c r="BD138" s="37"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E138" s="37"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F138" s="36" t="inlineStr">
        <is>
          <t>부분</t>
        </is>
      </c>
      <c r="BG138" s="36" t="inlineStr">
        <is>
          <t>2026-10-26</t>
        </is>
      </c>
    </row>
    <row r="139" ht="72" customHeight="1">
      <c r="A139" s="36" t="inlineStr">
        <is>
          <t>N032</t>
        </is>
      </c>
      <c r="B139" s="36" t="inlineStr">
        <is>
          <t>Naver</t>
        </is>
      </c>
      <c r="C139" s="36" t="inlineStr">
        <is>
          <t>2016-08-08</t>
        </is>
      </c>
      <c r="D139" s="37" t="inlineStr">
        <is>
          <t>PayPay Asset Management Co., Ltd.</t>
        </is>
      </c>
      <c r="E139" s="36" t="n">
        <v>77</v>
      </c>
      <c r="F139" s="36" t="inlineStr">
        <is>
          <t>False</t>
        </is>
      </c>
      <c r="G139" s="36" t="n"/>
      <c r="H139" s="36" t="inlineStr">
        <is>
          <t>MA③</t>
        </is>
      </c>
      <c r="I139" s="36" t="inlineStr">
        <is>
          <t>MA③</t>
        </is>
      </c>
      <c r="J139" s="36" t="inlineStr">
        <is>
          <t>같음</t>
        </is>
      </c>
      <c r="K139" s="36" t="inlineStr">
        <is>
          <t>식별 불가</t>
        </is>
      </c>
      <c r="L139" s="36" t="inlineStr">
        <is>
          <t>일치</t>
        </is>
      </c>
      <c r="M139" s="36" t="inlineStr">
        <is>
          <t>편입 전</t>
        </is>
      </c>
      <c r="N139" s="37" t="inlineStr">
        <is>
          <t>Finance &amp; Investment</t>
        </is>
      </c>
      <c r="O139" s="37" t="inlineStr">
        <is>
          <t>Fintech / Payments / Digital Financial Services</t>
        </is>
      </c>
      <c r="P139" s="36" t="inlineStr">
        <is>
          <t>Closed</t>
        </is>
      </c>
      <c r="Q139" s="38" t="n">
        <v>16.6</v>
      </c>
      <c r="R139" s="37" t="inlineStr">
        <is>
          <t>LY Corporation (TSE:4689)</t>
        </is>
      </c>
      <c r="S139" s="37" t="inlineStr">
        <is>
          <t>ASTMAX Co., Ltd. (TSE:7162)</t>
        </is>
      </c>
      <c r="T139" s="37"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U139" s="37" t="inlineStr">
        <is>
          <t>MA-1 그룹이 매수자</t>
        </is>
      </c>
      <c r="V139" s="37" t="inlineStr">
        <is>
          <t>소수지분(&lt;50%)</t>
        </is>
      </c>
      <c r="W139" s="37" t="inlineStr">
        <is>
          <t>MA③ 소수지분 매입</t>
        </is>
      </c>
      <c r="X139" s="37" t="inlineStr">
        <is>
          <t>Yahoo Japan 편입 전</t>
        </is>
      </c>
      <c r="Y139" s="36" t="inlineStr">
        <is>
          <t>False</t>
        </is>
      </c>
      <c r="Z139" s="37" t="inlineStr">
        <is>
          <t>MA③ 소수지분 매입</t>
        </is>
      </c>
      <c r="AA139" s="37"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AB139" s="37" t="inlineStr">
        <is>
          <t>완료 (2016-10-03)</t>
        </is>
      </c>
      <c r="AC139" s="37" t="inlineStr">
        <is>
          <t>1,703百万円 (アストマックス投信投資顧問 23,757株=33.4% × 71,700円 = 1,703,376,900円; アストマックス 적시공시·ヤフー 보도자료 2016-08-08)</t>
        </is>
      </c>
      <c r="AD139" s="37" t="inlineStr">
        <is>
          <t>원자료와 일치 (계산: 1,703百万円 ÷ 102.53円/USD(2016-08-08, Fed H.10) = 16.6백만 달러; 원자료 16.6)</t>
        </is>
      </c>
      <c r="AE139" s="37" t="inlineStr">
        <is>
          <t>2016-08-08</t>
        </is>
      </c>
      <c r="AF139" s="37" t="inlineStr">
        <is>
          <t>기준 분류 유지: 거래 후 ヤフー 지분 33.4%(&lt;50%)로 소수지분 매입. 같은 계약에 16.7% 추가 취득 콜옵션(같은 단가)이 붙어 있어 N046과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G139" s="37" t="inlineStr">
        <is>
          <t>묶음 내 관계: N046(2019-03-13)은 이 계약의 제2양도(콜옵션 조기 행사)로 같은 인수의 2단계 — 둘을 합치면 ヤフー가 총 35,635株(50.1%)를 2,555百万円(=1,703+851.652)에 취득. N020(FX)·N024(카드)에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H139" s="37" t="inlineStr">
        <is>
          <t>ヤフー株式会社 (Yahoo Japan Corporation; 東証1部 상장, 대주주 ソフトバンクグループ 36.4%·YAHOO INC. 35.5% (2016-03-31) — 현 LINEヤフー㈱, 같은 법인)</t>
        </is>
      </c>
      <c r="AI139" s="37"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J139" s="37"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K139" s="37" t="inlineStr">
        <is>
          <t>비핵심</t>
        </is>
      </c>
      <c r="AL139" s="37" t="inlineStr">
        <is>
          <t>대상은 투자신탁위탁·투자운용업(기관투자가 중심, 운용자산 약 3,448억엔). ヤフー는 FX·카드로 금융에 들어와 있었으나 자산운용은 처음('資産運用事業に本格参入')이라 비핵심(새 영역 진입)으로 판정. 다만 Yahoo!ファイナンス 이용자·빅데이터와 2015-11 취득한 Magne-Max(AI 투자자문)를 결합하려 한 점에서 기존 금융·데이터 자산과 인접한 측면이 있음. 그룹 정점 기준: 거래 당시 NAVER와 무관(편입 전); NAVER 본체에도 자산운용 사업 없음 → 비핵심.</t>
        </is>
      </c>
      <c r="AM139" s="37" t="inlineStr">
        <is>
          <t>1,342,799百万円 (2016-03-31, Yahoo Japan 연결 資産合計, IFRS)</t>
        </is>
      </c>
      <c r="AN139" s="37" t="inlineStr">
        <is>
          <t>acq_total_assets와 같음 (편입 전 Yahoo Japan 계열의 정점 = Yahoo Japan 자신)</t>
        </is>
      </c>
      <c r="AO139" s="37" t="inlineStr">
        <is>
          <t>계산: 0.13 (1,703百万円 ÷ 2016-03-31 연결 資産合計 1,342,799百万円)</t>
        </is>
      </c>
      <c r="AP139" s="37" t="inlineStr">
        <is>
          <t>계산: 0.20 (1,703百万円 ÷ 2016-03-31 親会社の所有者に帰属する持分 844,165百万円)</t>
        </is>
      </c>
      <c r="AQ139" s="37" t="inlineStr">
        <is>
          <t>계산: 2,464,898,787,700円 (2016-08-05(금) 종가 433円 × 유통주식 5,692,606,900주 = 2016-06-30 발행 5,695,406,900 − 자기주식 2,800,000(2016-03-31))</t>
        </is>
      </c>
      <c r="AR139" s="37"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S139" s="37" t="inlineStr">
        <is>
          <t>TSE:4689</t>
        </is>
      </c>
      <c r="AT139" s="37"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U139" s="37"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V139" s="37"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W139" s="37"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39" s="37"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39" s="37" t="inlineStr">
        <is>
          <t>소액이라 ヤフー/ZHD/LY 연결상 손상 인식 여부 자체가 공시되지 않음</t>
        </is>
      </c>
      <c r="AZ139" s="37" t="inlineStr">
        <is>
          <t>2015/3期: 1,097百万円; 2016/3期: 1,669百万円 (営業収益)</t>
        </is>
      </c>
      <c r="BA139" s="37" t="inlineStr">
        <is>
          <t>2017/3期: 1,977百万円; 2018/3期: 2,010百万円; 최근(사업 종료 전 마지막 완전 회계연도) 2025/3期: 605,979千円 (참고 2022/3期 977, 2023/3期 858.6, 2024/3期 812.5百万円)</t>
        </is>
      </c>
      <c r="BB139" s="37" t="inlineStr">
        <is>
          <t>2015/3期: 105百万円; 2016/3期: 373百万円</t>
        </is>
      </c>
      <c r="BC139" s="37" t="inlineStr">
        <is>
          <t>2017/3期: 434百万円; 2018/3期: 221百万円; 최근 2025/3期: △600,514千円 (참고 2022/3期 △281, 2023/3期 △422.6, 2024/3期 △474.5百万円)</t>
        </is>
      </c>
      <c r="BD139" s="37"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E139" s="37"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F139" s="36" t="inlineStr">
        <is>
          <t>완료</t>
        </is>
      </c>
      <c r="BG139" s="36" t="inlineStr">
        <is>
          <t>2026-10-26</t>
        </is>
      </c>
    </row>
    <row r="140" ht="72" customHeight="1">
      <c r="A140" s="36" t="inlineStr">
        <is>
          <t>N033</t>
        </is>
      </c>
      <c r="B140" s="36" t="inlineStr">
        <is>
          <t>Naver</t>
        </is>
      </c>
      <c r="C140" s="36" t="inlineStr">
        <is>
          <t>2016-10-13</t>
        </is>
      </c>
      <c r="D140" s="37" t="inlineStr">
        <is>
          <t>Demae-Can Co.,Ltd (TSE:2484)</t>
        </is>
      </c>
      <c r="E140" s="36" t="n">
        <v>47</v>
      </c>
      <c r="F140" s="36" t="inlineStr">
        <is>
          <t>True</t>
        </is>
      </c>
      <c r="G140" s="36" t="n"/>
      <c r="H140" s="36" t="inlineStr">
        <is>
          <t>MA③</t>
        </is>
      </c>
      <c r="I140" s="36" t="inlineStr">
        <is>
          <t>MA③</t>
        </is>
      </c>
      <c r="J140" s="36" t="inlineStr">
        <is>
          <t>같음</t>
        </is>
      </c>
      <c r="K140" s="36" t="inlineStr">
        <is>
          <t>있음</t>
        </is>
      </c>
      <c r="L140" s="36" t="inlineStr">
        <is>
          <t>일치</t>
        </is>
      </c>
      <c r="M140" s="36" t="inlineStr">
        <is>
          <t>편입 후</t>
        </is>
      </c>
      <c r="N140" s="37" t="inlineStr">
        <is>
          <t>Mobility &amp; Transportation</t>
        </is>
      </c>
      <c r="O140" s="37" t="inlineStr">
        <is>
          <t>Mobility / Transportation</t>
        </is>
      </c>
      <c r="P140" s="36" t="inlineStr">
        <is>
          <t>Closed</t>
        </is>
      </c>
      <c r="Q140" s="38" t="n">
        <v>38.57</v>
      </c>
      <c r="R140" s="37" t="inlineStr">
        <is>
          <t>A Holdings Corporation</t>
        </is>
      </c>
      <c r="S140" s="37" t="inlineStr">
        <is>
          <t>Kito Planning Y.K.</t>
        </is>
      </c>
      <c r="T140" s="37"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U140" s="37" t="inlineStr">
        <is>
          <t>MA-1 그룹이 매수자</t>
        </is>
      </c>
      <c r="V140" s="37" t="inlineStr">
        <is>
          <t>소수지분(&lt;50%)</t>
        </is>
      </c>
      <c r="W140" s="37" t="inlineStr">
        <is>
          <t>MA③ 소수지분 매입</t>
        </is>
      </c>
      <c r="X140" s="37" t="n"/>
      <c r="Y140" s="36" t="inlineStr">
        <is>
          <t>False</t>
        </is>
      </c>
      <c r="Z140" s="37" t="inlineStr">
        <is>
          <t>MA③ 소수지분 매입</t>
        </is>
      </c>
      <c r="AA140" s="37" t="inlineStr">
        <is>
          <t>편입 후 (매수자 LINE㈱(현 A Holdings)는 NAVER의 연결 종속회사 — NAVER 2016 사업보고서 종속기업 표 지분율 80.35%(2016-12-31), 夢の街 2016-10-13 공시 'NAVER Corporation 約81％'. 2021-03-01 LINE–Z Holdings 경영통합 전 거래)</t>
        </is>
      </c>
      <c r="AB140" s="37" t="inlineStr">
        <is>
          <t>완료 (2016-10-18; キトプランニング 1,320,000주는 2016-10-14, 一村哲也 900,000주는 2016-10-18 취득 — LINE 2016년 3분기 보고서 후속사건 주석)</t>
        </is>
      </c>
      <c r="AC140" s="37" t="inlineStr">
        <is>
          <t>3,996,000,000円 (2,220,000주 × 1,800円; 2016-10-14 2,376,000천円 + 2016-10-18 1,620,000천円, 현금)</t>
        </is>
      </c>
      <c r="AD140" s="37" t="inlineStr">
        <is>
          <t>원자료와 일치 (3,996백만円 ÷ 103.62円/달러(2016-10-13, FRB H.10) = 38.56)</t>
        </is>
      </c>
      <c r="AE140" s="37" t="inlineStr">
        <is>
          <t>2016-10-13</t>
        </is>
      </c>
      <c r="AF140" s="37"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G140" s="37" t="inlineStr">
        <is>
          <t>같은 대상회사 계보: N007(2007 Yahoo Japan TOB로 41.84%)·N013(2009 Yahoo Japan이 30.3%를 CCC에 매각) 이후 7년 만에 NAVER 계열이 들어온 거래이고, N022·N023은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H140" s="37" t="inlineStr">
        <is>
          <t>LINE株式会社(LINE Corporation; 당시 東証1部 3938·NYSE LN 상장, NAVER Corporation의 연결 종속회사(80.35%). 현 A Holdings㈱)</t>
        </is>
      </c>
      <c r="AI140" s="37"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J140" s="37"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K140" s="37" t="inlineStr">
        <is>
          <t>인접</t>
        </is>
      </c>
      <c r="AL140" s="37" t="inlineStr">
        <is>
          <t>夢の街(出前館)는 음식 배달 주문 중개 포털로 LINE의 메신저·콘텐츠·광고 사업과 다르지만, 2016-05 업무제휴 이후 LINE 앱 안의 'Official Web App'으로 '出前館 on LINE'을 제공하는 등 LINE 플랫폼 이용자에게 붙는 O2O 서비스다(LINE 공시 '「LINE」を入り口として…全てが「LINE」上で完結する「スマートポータル」') → 같은 이용자군의 인접 영역. 그룹 정점 NAVER(검색 포털 광고·커머스) 기준으로도 국내외 O2O·커머스에 붙는 인접 영역이며, 일본 배달 사업은 NAVER 본체가 하지 않던 영역이다.</t>
        </is>
      </c>
      <c r="AM140" s="37" t="inlineStr">
        <is>
          <t>218,088,416천円 (LINE 연결 IFRS, 2016-09-30; 2015-12-31 122,159,231천円 — LINE 2016년 3분기 보고서)</t>
        </is>
      </c>
      <c r="AN140" s="37" t="inlineStr">
        <is>
          <t>4,385,913백만원 (NAVER 연결, 2015-12-31 직전 회계연도말 — NAVER 2016 사업보고서 요약연결재무정보)</t>
        </is>
      </c>
      <c r="AO140" s="37" t="inlineStr">
        <is>
          <t>계산: 1.83 (3,996,000천円 ÷ LINE 총자산 218,088,416천円, 2016-09-30)</t>
        </is>
      </c>
      <c r="AP140" s="37" t="inlineStr">
        <is>
          <t>계산: 2.55 (3,996,000천円 ÷ LINE 지배기업 소유주지분 156,480,223천円, 2016-09-30)</t>
        </is>
      </c>
      <c r="AQ140" s="37"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R140" s="37"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S140" s="37" t="inlineStr">
        <is>
          <t>TSE:3938</t>
        </is>
      </c>
      <c r="AT140" s="37"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U140" s="37"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V140" s="37" t="inlineStr">
        <is>
          <t>1999-09: 夢の街創造委員会 설립; 2000-10: 出前館 개설; 2004~2009: Yahoo Japan 출자(23.3%→41.84%) 후 CCC에 매각(N007·N013);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W140" s="37"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X140" s="37"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Y140" s="37" t="inlineStr">
        <is>
          <t>ZHD 2022/3期 減損損失에 出前館 지분법투자 손상(N020·N024 기록). LINE 2020-09까지는 손상 없음</t>
        </is>
      </c>
      <c r="AZ140" s="37" t="inlineStr">
        <is>
          <t>FY2015/8: 3,661,309천円; FY2016/8: 4,154,833천円 (夢の街 연결)</t>
        </is>
      </c>
      <c r="BA140" s="37" t="inlineStr">
        <is>
          <t>FY2017/8: 4,943,945천円; FY2018/8: 5,430,796천円; 최근 FY2026/8: 39,057백만円 (연결)</t>
        </is>
      </c>
      <c r="BB140" s="37" t="inlineStr">
        <is>
          <t>FY2015/8: 546,771천円; FY2016/8: 572,754천円</t>
        </is>
      </c>
      <c r="BC140" s="37" t="inlineStr">
        <is>
          <t>FY2017/8: 800,658천円; FY2018/8: 837,299천円; 최근 FY2026/8: △8,288백만円 (영업손실)</t>
        </is>
      </c>
      <c r="BD140" s="37"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E140" s="37"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F140" s="36" t="inlineStr">
        <is>
          <t>부분</t>
        </is>
      </c>
      <c r="BG140" s="36" t="inlineStr">
        <is>
          <t>2026-10-26</t>
        </is>
      </c>
    </row>
    <row r="141" ht="72" customHeight="1">
      <c r="A141" s="36" t="inlineStr">
        <is>
          <t>N034</t>
        </is>
      </c>
      <c r="B141" s="36" t="inlineStr">
        <is>
          <t>Naver</t>
        </is>
      </c>
      <c r="C141" s="36" t="inlineStr">
        <is>
          <t>2017-02-23</t>
        </is>
      </c>
      <c r="D141" s="37" t="inlineStr">
        <is>
          <t>Adways Technology Co., JSC</t>
        </is>
      </c>
      <c r="E141" s="36" t="n">
        <v>143</v>
      </c>
      <c r="F141" s="36" t="inlineStr">
        <is>
          <t>False</t>
        </is>
      </c>
      <c r="G141" s="36" t="n"/>
      <c r="H141" s="36" t="inlineStr">
        <is>
          <t>MA①</t>
        </is>
      </c>
      <c r="I141" s="36" t="inlineStr">
        <is>
          <t>MA①</t>
        </is>
      </c>
      <c r="J141" s="36" t="inlineStr">
        <is>
          <t>같음</t>
        </is>
      </c>
      <c r="K141" s="36" t="inlineStr">
        <is>
          <t>미확인</t>
        </is>
      </c>
      <c r="L141" s="36" t="inlineStr">
        <is>
          <t>일치</t>
        </is>
      </c>
      <c r="M141" s="36" t="inlineStr">
        <is>
          <t>편입 후</t>
        </is>
      </c>
      <c r="N141" s="37" t="inlineStr">
        <is>
          <t>Commerce &amp; Marketing</t>
        </is>
      </c>
      <c r="O141" s="37" t="inlineStr">
        <is>
          <t>Brand / Advertising / 
Marketing / IP Merchandising</t>
        </is>
      </c>
      <c r="P141" s="36" t="inlineStr">
        <is>
          <t>Closed</t>
        </is>
      </c>
      <c r="Q141" s="38" t="n">
        <v>2.03</v>
      </c>
      <c r="R141" s="37" t="inlineStr">
        <is>
          <t>LINE Vietnam Co., Ltd.</t>
        </is>
      </c>
      <c r="S141" s="37" t="inlineStr">
        <is>
          <t>Adways Inc. (TSE:2489)</t>
        </is>
      </c>
      <c r="T141" s="37"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U141" s="37" t="inlineStr">
        <is>
          <t>MA-1 그룹이 매수자</t>
        </is>
      </c>
      <c r="V141" s="37" t="inlineStr">
        <is>
          <t>지분율 미기재(대개 100%·사업양수)</t>
        </is>
      </c>
      <c r="W141" s="37" t="inlineStr">
        <is>
          <t>MA① 경영권 인수</t>
        </is>
      </c>
      <c r="X141" s="37" t="n"/>
      <c r="Y141" s="36" t="inlineStr">
        <is>
          <t>False</t>
        </is>
      </c>
      <c r="Z141" s="37" t="inlineStr">
        <is>
          <t>MA① 경영권 인수</t>
        </is>
      </c>
      <c r="AA141" s="37"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AB141" s="37" t="inlineStr">
        <is>
          <t>완료 (사업양도기일 2017-04-01 예정, Adways 연혁 '2017년 4월 ADWAYS TECHNOLOGY VIETNAM JSC(非連結子会社)のソフトウエア開発事業をLINE Vietnam Co.,Ltd.へ譲渡')</t>
        </is>
      </c>
      <c r="AC141" s="37" t="inlineStr">
        <is>
          <t>VND 46,246,000,000 (46,246百万ベトナムドン, 약 230百万円 상당 — 1円=201.07VND(2017-02-22) 참고환산; 현금 결제)</t>
        </is>
      </c>
      <c r="AD141" s="37" t="inlineStr">
        <is>
          <t>원자료와 일치 (VND 46,246백만 ÷ 22,830 VND/USD[Yahoo Finance VND=X 2017-02-23 종가] = USD 2.03백만)</t>
        </is>
      </c>
      <c r="AE141" s="37" t="inlineStr">
        <is>
          <t>2017-02-23</t>
        </is>
      </c>
      <c r="AF141" s="37"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G141" s="37"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N028(MixRadio)·N029(Wit Studio)·N040(FIVE)은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H141" s="37" t="inlineStr">
        <is>
          <t>LINE Vietnam Co., Ltd (베트남 하노이 법인; LINE Plus Corporation 자회사 — 지분 95.0%(2016-12-31)에서 2017-03 100.0% — 로 LINE Corporation의 연결 종속회사, NAVER 연결 종속회사(NAVER 2017 사업보고서 연결실체 유효지분율 73.68%))</t>
        </is>
      </c>
      <c r="AI141" s="37"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J141" s="37"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K141" s="37" t="inlineStr">
        <is>
          <t>인접</t>
        </is>
      </c>
      <c r="AL141" s="37" t="inlineStr">
        <is>
          <t>양수 사업은 Adways의 스마트폰 앱(게임) 개발을 맡던 하노이 소프트웨어 개발 조직(2016 매출 43,598백만 VND)이다. LINE Vietnam은 LINE 서비스의 현지 운영·광고 법인이고, Adways 공시는 상대방을 'LINE 及びその周辺事業の開発を手がける' LINE 그룹사로 소개한다. 같은 모바일 서비스 가치사슬에서 개발 역량(인력·설비)을 들여온 것이므로 인접. 그룹 정점 NAVER(인터넷 포털·LINE 메신저 플랫폼) 기준으로도 플랫폼 서비스 개발 인력 내재화로 인접.</t>
        </is>
      </c>
      <c r="AM141" s="37" t="inlineStr">
        <is>
          <t>358백만원 (LINE Vietnam 2016-12-31 자산총액, NAVER 2016 사업보고서 '연결대상 종속회사 현황' 최근사업연도말 자산총액). 참고: 2017-12-31 6,673백만원(NAVER 2017 사업보고서)</t>
        </is>
      </c>
      <c r="AN141" s="37" t="inlineStr">
        <is>
          <t>6,370,635,180,592원 (NAVER 연결, 2016-12-31; NAVER 2016 사업보고서 요약연결재무정보)</t>
        </is>
      </c>
      <c r="AO141" s="37" t="inlineStr">
        <is>
          <t>계산: 643.9 (거래금액 원화 환산 약 2,305백만원[USD 2.0257백만 × 1,137.95원/USD, Yahoo KRW=X 2017-02-23] ÷ LINE Vietnam 2016-12-31 자산총액 358백만원). 참고 계산: NAVER 연결 총자산 6,370,635백만원 대비 0.036</t>
        </is>
      </c>
      <c r="AP141" s="37" t="inlineStr">
        <is>
          <t>미확인 (LINE Vietnam 자기자본 비공개). 참고 계산: NAVER 2016-12-31 연결 자본총계 4,129,599백만원 대비 0.056 (2,305 ÷ 4,129,599)</t>
        </is>
      </c>
      <c r="AQ141" s="37"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R141" s="37"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S141" s="37" t="inlineStr">
        <is>
          <t>TSE:3938</t>
        </is>
      </c>
      <c r="AT141" s="37"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U141" s="37" t="inlineStr">
        <is>
          <t>2017-02-23 Adways 적시공시(TDnet) '子会社の事業譲渡に関するお知らせ' (같은 날 이사회 결의·계약 체결). 공식 발표 전 보도는 찾지 못함</t>
        </is>
      </c>
      <c r="AV141" s="37"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W141" s="37"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X141" s="37"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Y141" s="37" t="inlineStr">
        <is>
          <t>LINE 20-F FY2017~2019에서 언급을 찾지 못한 수준이며 이후를 확인하지 않음</t>
        </is>
      </c>
      <c r="AZ141" s="37" t="inlineStr">
        <is>
          <t>2015: 미확인; 2016: 43,598백만 VND (약 223백만엔, 양도 대상 소프트웨어 개발 사업 매출)</t>
        </is>
      </c>
      <c r="BA141" s="37" t="inlineStr">
        <is>
          <t>미확인 (양수 사업은 LINE Vietnam에 흡수되었고 LINE Vietnam 개별 실적은 비공개; NAVER 사업보고서 종속기업 요약재무정보에 미기재). 참고: LINE Vietnam 자산총액 2017-12-31 6,673백만원</t>
        </is>
      </c>
      <c r="BB141" s="37" t="inlineStr">
        <is>
          <t>미확인 (Adways 공시는 매출만 기재)</t>
        </is>
      </c>
      <c r="BC141" s="37" t="inlineStr">
        <is>
          <t>미확인 (위와 같음)</t>
        </is>
      </c>
      <c r="BD141" s="37"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E141" s="37" t="inlineStr">
        <is>
          <t>확인 안 됨 (LINE 20-F FY2017에 이 거래 언급 없음; LINE 실적발표 자료·어닝콜은 소형 거래라 따로 보지 않음)</t>
        </is>
      </c>
      <c r="BF141" s="36" t="inlineStr">
        <is>
          <t>부분</t>
        </is>
      </c>
      <c r="BG141" s="36" t="inlineStr">
        <is>
          <t>2026-10-31</t>
        </is>
      </c>
    </row>
    <row r="142" ht="72" customHeight="1">
      <c r="A142" s="36" t="inlineStr">
        <is>
          <t>N035</t>
        </is>
      </c>
      <c r="B142" s="36" t="inlineStr">
        <is>
          <t>Naver</t>
        </is>
      </c>
      <c r="C142" s="36" t="inlineStr">
        <is>
          <t>2017-06-26</t>
        </is>
      </c>
      <c r="D142" s="37" t="inlineStr">
        <is>
          <t>NAVER LABS Europe</t>
        </is>
      </c>
      <c r="E142" s="36" t="n">
        <v>64</v>
      </c>
      <c r="F142" s="36" t="inlineStr">
        <is>
          <t>False</t>
        </is>
      </c>
      <c r="G142" s="36" t="n"/>
      <c r="H142" s="36" t="inlineStr">
        <is>
          <t>MA①</t>
        </is>
      </c>
      <c r="I142" s="36" t="inlineStr">
        <is>
          <t>MA①</t>
        </is>
      </c>
      <c r="J142" s="36" t="inlineStr">
        <is>
          <t>같음</t>
        </is>
      </c>
      <c r="K142" s="36" t="inlineStr">
        <is>
          <t>없음 (확인)</t>
        </is>
      </c>
      <c r="L142" s="36" t="inlineStr">
        <is>
          <t>일치</t>
        </is>
      </c>
      <c r="M142" s="36" t="inlineStr">
        <is>
          <t>편입 후</t>
        </is>
      </c>
      <c r="N142" s="37" t="inlineStr">
        <is>
          <t>Technology &amp; Infrastructure</t>
        </is>
      </c>
      <c r="O142" s="37" t="inlineStr">
        <is>
          <t>AI / Robotics</t>
        </is>
      </c>
      <c r="P142" s="36" t="inlineStr">
        <is>
          <t>Closed</t>
        </is>
      </c>
      <c r="Q142" s="38" t="n">
        <v>23</v>
      </c>
      <c r="R142" s="37" t="inlineStr">
        <is>
          <t>NAVER LABS Corp.</t>
        </is>
      </c>
      <c r="S142" s="37" t="inlineStr">
        <is>
          <t>Xerox Holdings Corporation (NasdaqGS:XRX)</t>
        </is>
      </c>
      <c r="T142" s="37"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U142" s="37" t="inlineStr">
        <is>
          <t>MA-1 그룹이 매수자</t>
        </is>
      </c>
      <c r="V142" s="37" t="inlineStr">
        <is>
          <t>지분율 미기재(대개 100%·사업양수)</t>
        </is>
      </c>
      <c r="W142" s="37" t="inlineStr">
        <is>
          <t>MA① 경영권 인수</t>
        </is>
      </c>
      <c r="X142" s="37" t="n"/>
      <c r="Y142" s="36" t="inlineStr">
        <is>
          <t>False</t>
        </is>
      </c>
      <c r="Z142" s="37" t="inlineStr">
        <is>
          <t>MA① 경영권 인수</t>
        </is>
      </c>
      <c r="AA142" s="37" t="inlineStr">
        <is>
          <t>편입 후 (매수자는 그룹 지배회사 NAVER㈜와 그 100% 자회사 NAVER France SAS; NAVER 2017 사업보고서 사업결합 주석, 접수번호 20180402004149)</t>
        </is>
      </c>
      <c r="AB142" s="37" t="inlineStr">
        <is>
          <t>완료 (2017-08-01)</t>
        </is>
      </c>
      <c r="AC142" s="37"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D142" s="37" t="inlineStr">
        <is>
          <t>원자료와 일치 (Xerox 10-Q 'approximately $23'백만달러). 참고: NAVER 측 현금 이전대가만 환산하면 USD 16.1백만(18,031백만원 ÷ 1,118.73원/달러, 2017-08-01 Yahoo Finance KRW=X 종가), 인수 부채 3,949백만원을 더하면 USD 19.6백만</t>
        </is>
      </c>
      <c r="AE142" s="37" t="inlineStr">
        <is>
          <t>2017-06-27</t>
        </is>
      </c>
      <c r="AF142" s="37"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G142" s="37"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H142" s="37"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I142" s="37"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J142" s="37"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K142" s="37" t="inlineStr">
        <is>
          <t>인접</t>
        </is>
      </c>
      <c r="AL142" s="37" t="inlineStr">
        <is>
          <t>대상은 AI·머신러닝·컴퓨터비전·자연어처리 연구소로, NAVER의 검색·광고·LINE 서비스에 쓰이는 기반 기술을 연구한다. 같은 가치사슬의 상류 연구 기능이므로 인접으로 본다. 매출을 내는 사업이 아니라 인력과 연구 역량을 얻는 거래다. 인수 주체가 그룹 정점 NAVER 자신이므로 정점 기준 판단도 같다(인접).</t>
        </is>
      </c>
      <c r="AM142" s="37" t="inlineStr">
        <is>
          <t>6,370,635백만원 (NAVER 연결, 2016-12-31; 별도 3,856,491백만원)</t>
        </is>
      </c>
      <c r="AN142" s="37" t="inlineStr">
        <is>
          <t>acq_total_assets와 같음</t>
        </is>
      </c>
      <c r="AO142" s="37" t="inlineStr">
        <is>
          <t>계산: 0.28 (현금 이전대가 18,031백만원 ÷ NAVER 연결 총자산 6,370,635백만원, 2016-12-31)</t>
        </is>
      </c>
      <c r="AP142" s="37" t="inlineStr">
        <is>
          <t>계산: 0.44 (18,031백만원 ÷ NAVER 연결 자본총계 4,129,599백만원, 2016-12-31)</t>
        </is>
      </c>
      <c r="AQ142" s="37"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R142" s="37"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S142" s="37" t="inlineStr">
        <is>
          <t>KRX:035420</t>
        </is>
      </c>
      <c r="AT142" s="37"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U142" s="37"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V142" s="37"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W142" s="37"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X142" s="37"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Y142" s="37" t="inlineStr">
        <is>
          <t>NAVER France SAS 현금창출단위 영업권이 2017~2025 감소 없이 환율로만 변동</t>
        </is>
      </c>
      <c r="AZ142" s="37" t="inlineStr">
        <is>
          <t>해당 없음 (XRCE는 Xerox 내부 연구소로 별도 매출 공시 없음. Xerox 10-Q는 매각 순자산·비용을 약 USD 10백만(영업권 약 USD 6백만 포함)으로만 기재)</t>
        </is>
      </c>
      <c r="BA142" s="37"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BB142" s="37" t="inlineStr">
        <is>
          <t>해당 없음 (내부 연구소, 영업이익 공시 없음)</t>
        </is>
      </c>
      <c r="BC142" s="37" t="inlineStr">
        <is>
          <t>미확인 (영업손익 개별 공시 없음). 참고: NAVER France SAS 2017 당기순손실 -8,152,914,368원(2017-06-19~12-31, 별도; NAVER 타법인주식취득결정 2018-08-23)</t>
        </is>
      </c>
      <c r="BD142" s="37"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E142" s="37"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F142" s="36" t="inlineStr">
        <is>
          <t>완료</t>
        </is>
      </c>
      <c r="BG142" s="36" t="inlineStr">
        <is>
          <t>2026-10-31</t>
        </is>
      </c>
    </row>
    <row r="143" ht="72" customHeight="1">
      <c r="A143" s="36" t="inlineStr">
        <is>
          <t>N036</t>
        </is>
      </c>
      <c r="B143" s="36" t="inlineStr">
        <is>
          <t>Naver</t>
        </is>
      </c>
      <c r="C143" s="36" t="inlineStr">
        <is>
          <t>2017-09-01</t>
        </is>
      </c>
      <c r="D143" s="37" t="inlineStr">
        <is>
          <t>NemusTech Co., Ltd.</t>
        </is>
      </c>
      <c r="E143" s="36" t="n">
        <v>108</v>
      </c>
      <c r="F143" s="36" t="inlineStr">
        <is>
          <t>False</t>
        </is>
      </c>
      <c r="G143" s="36" t="n"/>
      <c r="H143" s="36" t="inlineStr">
        <is>
          <t>MA①</t>
        </is>
      </c>
      <c r="I143" s="36" t="inlineStr">
        <is>
          <t>MA①</t>
        </is>
      </c>
      <c r="J143" s="36" t="inlineStr">
        <is>
          <t>같음</t>
        </is>
      </c>
      <c r="K143" s="36" t="inlineStr">
        <is>
          <t>있음</t>
        </is>
      </c>
      <c r="L143" s="36" t="inlineStr">
        <is>
          <t>일치</t>
        </is>
      </c>
      <c r="M143" s="36" t="inlineStr">
        <is>
          <t>편입 후</t>
        </is>
      </c>
      <c r="N143" s="37" t="inlineStr">
        <is>
          <t>Technology &amp; Infrastructure</t>
        </is>
      </c>
      <c r="O143" s="37" t="inlineStr">
        <is>
          <t>Digital Infrastructure</t>
        </is>
      </c>
      <c r="P143" s="36" t="inlineStr">
        <is>
          <t>Closed</t>
        </is>
      </c>
      <c r="Q143" s="38" t="n">
        <v>8.029999999999999</v>
      </c>
      <c r="R143" s="37" t="inlineStr">
        <is>
          <t>LINE Plus Corporation</t>
        </is>
      </c>
      <c r="S143" s="37" t="inlineStr">
        <is>
          <t>-</t>
        </is>
      </c>
      <c r="T143" s="37"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U143" s="37" t="inlineStr">
        <is>
          <t>MA-1 그룹이 매수자</t>
        </is>
      </c>
      <c r="V143" s="37" t="inlineStr">
        <is>
          <t>지분율 미기재(대개 100%·사업양수)</t>
        </is>
      </c>
      <c r="W143" s="37" t="inlineStr">
        <is>
          <t>MA① 경영권 인수</t>
        </is>
      </c>
      <c r="X143" s="37" t="n"/>
      <c r="Y143" s="36" t="inlineStr">
        <is>
          <t>False</t>
        </is>
      </c>
      <c r="Z143" s="37" t="inlineStr">
        <is>
          <t>MA① 경영권 인수</t>
        </is>
      </c>
      <c r="AA143" s="37"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AB143" s="37" t="inlineStr">
        <is>
          <t>조건 변경 후 완료 (2017-11-08). 공시는 100%(40만주)·90억원이었으나 실제로는 88.57%를 먼저 취득하고 잔여 11.43%에 매도자 풋옵션을 부여했다. 이후 2018년 94.29%, 2019년 100%</t>
        </is>
      </c>
      <c r="AC143" s="37"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D143" s="37"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E143" s="37" t="inlineStr">
        <is>
          <t>2017-08-25</t>
        </is>
      </c>
      <c r="AF143" s="37"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G143" s="37" t="inlineStr">
        <is>
          <t>1) 같은 묶음의 N039(LINE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H143" s="37" t="inlineStr">
        <is>
          <t>라인플러스㈜(LINE Corporation 100% 자회사, NAVER 손자회사, 비상장)</t>
        </is>
      </c>
      <c r="AI143" s="37" t="inlineStr">
        <is>
          <t>"기업인수" (라인플러스 타법인주식및출자증권취득결정 공시의 취득목적) / "개발인력의 충원을 위함" (네이버 관계자, 시사위크 2017-09-04 보도)</t>
        </is>
      </c>
      <c r="AJ143" s="37"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K143" s="37" t="inlineStr">
        <is>
          <t>인접</t>
        </is>
      </c>
      <c r="AL143" s="37" t="inlineStr">
        <is>
          <t>네무스텍은 모바일 소프트웨어 개발사로, LINE 서비스 개발에 쓸 개발 인력과 O2O 등 기술을 얻으려는 거래다(시사위크; NAVER 측 '개발인력의 충원'). 라인플러스의 주력인 메신저 서비스 운영 자체가 아니라, 그에 공급되는 개발 역량이므로 인접으로 본다. 그룹 정점 NAVER 기준으로도 인터넷 서비스 개발 인력 확보에 해당해 인접이다.</t>
        </is>
      </c>
      <c r="AM143" s="37" t="inlineStr">
        <is>
          <t>405,127,447,465원 (라인플러스 별도, 2016-12-31; 라인플러스 2017 감사보고서의 전기 재무상태표). 공시의 자기자본은 171,483,109,653원(2016년말)</t>
        </is>
      </c>
      <c r="AN143" s="37" t="inlineStr">
        <is>
          <t>6,370,635백만원 (NAVER 연결, 2016-12-31; NAVER 2017 사업보고서 요약연결재무정보 전기 수치)</t>
        </is>
      </c>
      <c r="AO143" s="37" t="inlineStr">
        <is>
          <t>계산: 2.22 (취득금액 9,000백만원 ÷ 라인플러스 총자산 405,127백만원, 2016-12-31). NAVER 연결 총자산 대비로는 0.14</t>
        </is>
      </c>
      <c r="AP143" s="37" t="inlineStr">
        <is>
          <t>5.2</t>
        </is>
      </c>
      <c r="AQ143" s="37"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R143" s="37"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S143" s="37" t="inlineStr">
        <is>
          <t>TSE:3938</t>
        </is>
      </c>
      <c r="AT143" s="37"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U143" s="37"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V143" s="37"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W143" s="37"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X143" s="37"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Y143" s="37" t="inlineStr">
        <is>
          <t>수집·검토 기록에 인수 뒤 손상이 적혀 있음</t>
        </is>
      </c>
      <c r="AZ143" s="37" t="inlineStr">
        <is>
          <t>2015: 5,121백만원; 2016: 5,484백만원</t>
        </is>
      </c>
      <c r="BA143" s="37" t="inlineStr">
        <is>
          <t>2017: 미확인; 2018: 미확인; 2020: 5,782백만원(영업수익); 2021-01-01~03-27(합병 전): 356백만원</t>
        </is>
      </c>
      <c r="BB143" s="37" t="inlineStr">
        <is>
          <t>미확인 (공시 요약재무에는 당기순이익만 있음: 2015: 129백만원; 2016: -305백만원)</t>
        </is>
      </c>
      <c r="BC143" s="37" t="inlineStr">
        <is>
          <t>미확인 (당기순손익만 확인: 2020: 4,160백만원, 총포괄손익 9,169백만원; 2021-01-01~03-27: 59백만원)</t>
        </is>
      </c>
      <c r="BD143" s="37"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E143" s="37" t="inlineStr">
        <is>
          <t>미확인 (LINE Corporation·NAVER의 2017~2020 IR 자료와 어닝콜에서 네무스텍 언급은 찾지 못했고, IR 원문은 직접 열어 보지 않음. 90억원 규모의 소형 인력 확보 거래라 언급 가능성이 낮음)</t>
        </is>
      </c>
      <c r="BF143" s="36" t="inlineStr">
        <is>
          <t>부분</t>
        </is>
      </c>
      <c r="BG143" s="36" t="inlineStr">
        <is>
          <t>2026-10-31</t>
        </is>
      </c>
    </row>
    <row r="144" ht="72" customHeight="1">
      <c r="A144" s="36" t="inlineStr">
        <is>
          <t>N037</t>
        </is>
      </c>
      <c r="B144" s="36" t="inlineStr">
        <is>
          <t>Naver</t>
        </is>
      </c>
      <c r="C144" s="36" t="inlineStr">
        <is>
          <t>2017-09-01</t>
        </is>
      </c>
      <c r="D144" s="37" t="inlineStr">
        <is>
          <t>Publishing Investing in Games Co.,Ltd.</t>
        </is>
      </c>
      <c r="E144" s="36" t="n">
        <v>146</v>
      </c>
      <c r="F144" s="36" t="inlineStr">
        <is>
          <t>False</t>
        </is>
      </c>
      <c r="G144" s="36" t="n"/>
      <c r="H144" s="36" t="inlineStr">
        <is>
          <t>MA③</t>
        </is>
      </c>
      <c r="I144" s="36" t="inlineStr">
        <is>
          <t>MA②</t>
        </is>
      </c>
      <c r="J144" s="36" t="inlineStr">
        <is>
          <t>변경</t>
        </is>
      </c>
      <c r="K144" s="36" t="inlineStr">
        <is>
          <t>있음</t>
        </is>
      </c>
      <c r="L144" s="36" t="inlineStr">
        <is>
          <t>일치</t>
        </is>
      </c>
      <c r="M144" s="36" t="inlineStr">
        <is>
          <t>편입 후</t>
        </is>
      </c>
      <c r="N144" s="37" t="inlineStr">
        <is>
          <t>Gaming &amp; Sport</t>
        </is>
      </c>
      <c r="O144" s="37" t="inlineStr">
        <is>
          <t>Game Development / Operating</t>
        </is>
      </c>
      <c r="P144" s="36" t="inlineStr">
        <is>
          <t>Closed</t>
        </is>
      </c>
      <c r="Q144" s="38" t="n">
        <v>1.87</v>
      </c>
      <c r="R144" s="37" t="inlineStr">
        <is>
          <t>LINE GAMES Corporation</t>
        </is>
      </c>
      <c r="S144" s="37" t="inlineStr">
        <is>
          <t>-</t>
        </is>
      </c>
      <c r="T144" s="37"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U144" s="37" t="inlineStr">
        <is>
          <t>MA-1 그룹이 매수자</t>
        </is>
      </c>
      <c r="V144" s="37" t="inlineStr">
        <is>
          <t>소수지분(&lt;50%)</t>
        </is>
      </c>
      <c r="W144" s="37" t="inlineStr">
        <is>
          <t>MA③ 소수지분 매입</t>
        </is>
      </c>
      <c r="X144" s="37" t="n"/>
      <c r="Y144" s="36" t="inlineStr">
        <is>
          <t>False</t>
        </is>
      </c>
      <c r="Z144" s="37" t="inlineStr">
        <is>
          <t>MA② 기존 지분 확대</t>
        </is>
      </c>
      <c r="AA144" s="37"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AB144" s="37" t="inlineStr">
        <is>
          <t>완료 (2017-09-01)</t>
        </is>
      </c>
      <c r="AC144" s="37"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D144" s="37" t="inlineStr">
        <is>
          <t>원자료와 일치 (2,100,009,600원 ÷ 1,127.28원/달러[Yahoo Finance KRW=X 2017-08-25 종가] = USD 1.86백만; 원자료 1.87)</t>
        </is>
      </c>
      <c r="AE144" s="37" t="inlineStr">
        <is>
          <t>2017-08-25</t>
        </is>
      </c>
      <c r="AF144" s="37"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N041(2017-12-22)로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G144" s="37" t="inlineStr">
        <is>
          <t>[거래 간 관계] N041(2017-12-22)은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H144" s="37"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4" s="37" t="inlineStr">
        <is>
          <t>"지배력 확보 목적 주식 매입" (DART 공정거래법 공시 '특수관계인으로부터 주식의 취득', 2017-09-01)</t>
        </is>
      </c>
      <c r="AJ144" s="37"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4" s="37" t="inlineStr">
        <is>
          <t>인접</t>
        </is>
      </c>
      <c r="AL144" s="37"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4" s="37"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4" s="37" t="inlineStr">
        <is>
          <t>6,370,635백만원 (NAVER 연결, 2016-12-31; NAVER 2017 사업보고서 요약연결재무정보)</t>
        </is>
      </c>
      <c r="AO144" s="37" t="inlineStr">
        <is>
          <t>계산: 1.70 (2,100,009,600원 ÷ 구 라인게임즈 별도 자산총계 123,833백만원, 2017-12-31 — 인수 직전 값이 없어 거래 후 첫 결산 값 사용) / 참고 NAVER 기준 0.033 (÷ NAVER 연결 총자산 6,370,635백만원, 2016-12-31)</t>
        </is>
      </c>
      <c r="AP144" s="37" t="inlineStr">
        <is>
          <t>계산: 1.71 (2,100,009,600원 ÷ 구 라인게임즈 별도 자본총계 123,043백만원, 2017-12-31) / 참고 NAVER 기준 0.051 (÷ NAVER 연결 자본총계 4,129,599백만원, 2016-12-31)</t>
        </is>
      </c>
      <c r="AQ144" s="37"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R144" s="37"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S144" s="37" t="inlineStr">
        <is>
          <t>TSE:3938</t>
        </is>
      </c>
      <c r="AT144" s="37"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U144" s="37"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V144" s="37"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W144" s="37" t="inlineStr">
        <is>
          <t>2017-09-01: 28.8% 취득 완료(그룹 합산 63.2%); 2017-09-08: 타케이시 켄지 RCPS 8,000주 704,000,000원 취득(그룹 71.2%); 2017-12-22: 남은 보통주 28.8% 2,100,009,600원 취득(N041)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X144" s="37"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4" s="37" t="inlineStr">
        <is>
          <t>수집·검토 기록에 인수 뒤 손상이 적혀 있음</t>
        </is>
      </c>
      <c r="AZ144" s="37" t="inlineStr">
        <is>
          <t>미확인 (2015·2016 회계연도: 피그는 외부감사 비대상이고 2017년 전에는 NAVER 계열이 아니어서 공시 없음; 넥스트플로어 2016 감사보고서에도 피그 없음). 참고 인수 연도 2017: 876,630천원</t>
        </is>
      </c>
      <c r="BA144" s="37" t="inlineStr">
        <is>
          <t>2018: 655,103천원; 2019: 1,356,323천원; 최근 2024(스튜디오발키리): 1,570,512천원 (참고 2020: 1,786,622천원, 2023: 6,284,689천원; 2025-03-13 라인게임즈에 합병돼 소멸)</t>
        </is>
      </c>
      <c r="BB144" s="37" t="inlineStr">
        <is>
          <t>미확인 (영업이익 공시 없음). 참고 2017 당기순손실 -917,431천원 (넥스트플로어 2017 감사보고서는 -917,432천원)</t>
        </is>
      </c>
      <c r="BC144" s="37"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D144" s="37"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E144" s="37"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F144" s="36" t="inlineStr">
        <is>
          <t>부분</t>
        </is>
      </c>
      <c r="BG144" s="36" t="inlineStr">
        <is>
          <t>2026-10-26</t>
        </is>
      </c>
    </row>
    <row r="145" ht="72" customHeight="1">
      <c r="A145" s="36" t="inlineStr">
        <is>
          <t>N038</t>
        </is>
      </c>
      <c r="B145" s="36" t="inlineStr">
        <is>
          <t>Naver</t>
        </is>
      </c>
      <c r="C145" s="36" t="inlineStr">
        <is>
          <t>2017-09-29</t>
        </is>
      </c>
      <c r="D145" s="37" t="inlineStr">
        <is>
          <t>STAIRS Corporation</t>
        </is>
      </c>
      <c r="E145" s="36" t="n">
        <v>159</v>
      </c>
      <c r="F145" s="36" t="inlineStr">
        <is>
          <t>False</t>
        </is>
      </c>
      <c r="G145" s="36" t="n"/>
      <c r="H145" s="36" t="inlineStr">
        <is>
          <t>MA①</t>
        </is>
      </c>
      <c r="I145" s="36" t="inlineStr">
        <is>
          <t>MA④</t>
        </is>
      </c>
      <c r="J145" s="36" t="inlineStr">
        <is>
          <t>변경</t>
        </is>
      </c>
      <c r="K145" s="36" t="inlineStr">
        <is>
          <t>있음</t>
        </is>
      </c>
      <c r="L145" s="36" t="inlineStr">
        <is>
          <t>일치</t>
        </is>
      </c>
      <c r="M145" s="36" t="inlineStr">
        <is>
          <t>편입 후</t>
        </is>
      </c>
      <c r="N145" s="37" t="inlineStr">
        <is>
          <t>Education</t>
        </is>
      </c>
      <c r="O145" s="37" t="inlineStr">
        <is>
          <t>Education / Childcare</t>
        </is>
      </c>
      <c r="P145" s="36" t="inlineStr">
        <is>
          <t>Effective</t>
        </is>
      </c>
      <c r="Q145" s="38" t="n">
        <v>0.887</v>
      </c>
      <c r="R145" s="37" t="inlineStr">
        <is>
          <t>LINE GAMES Corporation</t>
        </is>
      </c>
      <c r="S145" s="37" t="inlineStr">
        <is>
          <t>NextFloor Corporation</t>
        </is>
      </c>
      <c r="T145" s="37"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U145" s="37" t="inlineStr">
        <is>
          <t>MA-1 그룹이 매수자</t>
        </is>
      </c>
      <c r="V145" s="37" t="inlineStr">
        <is>
          <t>지분율 미기재(대개 100%·사업양수)</t>
        </is>
      </c>
      <c r="W145" s="37" t="inlineStr">
        <is>
          <t>MA① 경영권 인수</t>
        </is>
      </c>
      <c r="X145" s="37" t="n"/>
      <c r="Y145" s="36" t="inlineStr">
        <is>
          <t>False</t>
        </is>
      </c>
      <c r="Z145" s="37" t="inlineStr">
        <is>
          <t>MA④ 그룹 내부 재편</t>
        </is>
      </c>
      <c r="AA145" s="37"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AB145" s="37" t="inlineStr">
        <is>
          <t>완료 (2017-10-13)</t>
        </is>
      </c>
      <c r="AC145" s="37" t="inlineStr">
        <is>
          <t>JPY 99,900,000 (STAIRS 보통주 1,998,000주 × JPY 50 = 100%; 공시 원화 환산 1,019백만원, 계약일 2017-09-29 서울외국환중개 매매기준율 10.2042원/JPY)</t>
        </is>
      </c>
      <c r="AD145" s="37" t="inlineStr">
        <is>
          <t>원자료와 일치 (JPY 99,900,000 ÷ 112.467엔/달러[Yahoo Finance JPY=X 2017-09-29 종가] = USD 0.89백만; 원자료 0.887)</t>
        </is>
      </c>
      <c r="AE145" s="37" t="inlineStr">
        <is>
          <t>2017-09-29</t>
        </is>
      </c>
      <c r="AF145" s="37"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G145" s="37" t="inlineStr">
        <is>
          <t>[거래 간 관계] 같은 묶음의 N037·N041(피그)과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H145" s="37"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I145" s="37" t="inlineStr">
        <is>
          <t>"경영 효율화를 위한 지분 이전" (DART 공정거래법 공시 '특수관계인으로부터 주식의 취득', 2017-09-29)</t>
        </is>
      </c>
      <c r="AJ145" s="37"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K145" s="37" t="inlineStr">
        <is>
          <t>핵심</t>
        </is>
      </c>
      <c r="AL145" s="37" t="inlineStr">
        <is>
          <t>STAIRS는 일본에서 모바일 게임을 퍼블리싱·운영하는 회사(넥스트플로어의 일본 현지법인, 2017-11-24 '데스티니 차일드' 일본 정식 서비스 — 아이뉴스24)로 게임 퍼블리싱을 하는 인수 주체와 같은 영역이다. 중간 지배회사 LINE(일본 메신저 플랫폼, LINE GAME) 기준으로는 인접, 그룹 정점 NAVER(검색·광고) 기준으로는 비핵심. 계열 내 이전이라 그룹 차원의 새 자원 내재화는 없다.</t>
        </is>
      </c>
      <c r="AM145" s="37"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N145" s="37" t="inlineStr">
        <is>
          <t>6,370,635백만원 (NAVER 연결, 2016-12-31; NAVER 2017 사업보고서 요약연결재무정보)</t>
        </is>
      </c>
      <c r="AO145" s="37" t="inlineStr">
        <is>
          <t>계산: 0.82 (1,019백만원 ÷ 구 라인게임즈 별도 자산총계 123,833백만원, 2017-12-31 — 인수 직전 값이 없어 거래 후 첫 결산 값 사용) / 참고 NAVER 기준 0.016 (÷ NAVER 연결 총자산 6,370,635백만원, 2016-12-31)</t>
        </is>
      </c>
      <c r="AP145" s="37" t="inlineStr">
        <is>
          <t>계산: 0.83 (1,019백만원 ÷ 구 라인게임즈 별도 자본총계 123,043백만원, 2017-12-31) / 참고 NAVER 기준 0.025 (÷ NAVER 연결 자본총계 4,129,599백만원, 2016-12-31)</t>
        </is>
      </c>
      <c r="AQ145" s="37"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R145" s="37"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S145" s="37" t="inlineStr">
        <is>
          <t>TSE:3938</t>
        </is>
      </c>
      <c r="AT145" s="37"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U145" s="37" t="inlineStr">
        <is>
          <t>2017-09-29 DART 공정거래법 공시 '특수관계인으로부터 주식의 취득'(구 라인게임즈, 접수 20170929001124; 이사회·계약 2017-09-29). 사전 보도는 찾지 못함</t>
        </is>
      </c>
      <c r="AV145" s="37"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W145" s="37"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X145" s="37"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Y145" s="37" t="inlineStr">
        <is>
          <t>수집·검토 기록에 인수 뒤 손상이 적혀 있음</t>
        </is>
      </c>
      <c r="AZ145" s="37" t="inlineStr">
        <is>
          <t>미확인 (2015·2016 회계연도: STAIRS는 일본 비상장 법인으로 재무 공시 없음, 넥스트플로어 감사보고서는 별도 기준이라 STAIRS 실적을 싣지 않음). 참고 인수 연도 2017: 10,596,542천원</t>
        </is>
      </c>
      <c r="BA145" s="37" t="inlineStr">
        <is>
          <t>2018: 8,842,419천원; 2019: 6,106,741천원; 최근 2025: 없음(-) (참고 2020: 1,173,119천원, 2021: 45,945천원, 2022: 3,524천원, 2023: 1,967천원, 2024: 2,287천원)</t>
        </is>
      </c>
      <c r="BB145" s="37" t="inlineStr">
        <is>
          <t>미확인 (영업이익 공시 없음). 참고 2017 당기순손실 -7,561,272천원</t>
        </is>
      </c>
      <c r="BC145" s="37" t="inlineStr">
        <is>
          <t>미확인 (종속기업 요약재무정보는 영업이익을 싣지 않음). 참고 당기순손익 2018: -364,748천원; 2019: -191,420천원; 2025: -184,292천원 (2020: -528,164천원; 2024: -184,812천원; 2025년말 자본총계 -2,795,285천원)</t>
        </is>
      </c>
      <c r="BD145" s="37"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E145" s="37"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F145" s="36" t="inlineStr">
        <is>
          <t>부분</t>
        </is>
      </c>
      <c r="BG145" s="36" t="inlineStr">
        <is>
          <t>2026-10-26</t>
        </is>
      </c>
    </row>
    <row r="146" ht="72" customHeight="1">
      <c r="A146" s="36" t="inlineStr">
        <is>
          <t>N039</t>
        </is>
      </c>
      <c r="B146" s="36" t="inlineStr">
        <is>
          <t>Naver</t>
        </is>
      </c>
      <c r="C146" s="36" t="inlineStr">
        <is>
          <t>2017-11-07</t>
        </is>
      </c>
      <c r="D146" s="37" t="inlineStr">
        <is>
          <t>Line Biz Plus Corporation</t>
        </is>
      </c>
      <c r="E146" s="36" t="n">
        <v>140</v>
      </c>
      <c r="F146" s="36" t="inlineStr">
        <is>
          <t>False</t>
        </is>
      </c>
      <c r="G146" s="36" t="n"/>
      <c r="H146" s="36" t="inlineStr">
        <is>
          <t>MA④</t>
        </is>
      </c>
      <c r="I146" s="36" t="inlineStr">
        <is>
          <t>MA④</t>
        </is>
      </c>
      <c r="J146" s="36" t="inlineStr">
        <is>
          <t>같음</t>
        </is>
      </c>
      <c r="K146" s="36" t="inlineStr">
        <is>
          <t>해당 없음</t>
        </is>
      </c>
      <c r="L146" s="36" t="inlineStr">
        <is>
          <t>일치</t>
        </is>
      </c>
      <c r="M146" s="36" t="inlineStr">
        <is>
          <t>편입 후</t>
        </is>
      </c>
      <c r="N146" s="37" t="inlineStr">
        <is>
          <t>Communication &amp; Visual Effects Services</t>
        </is>
      </c>
      <c r="O146" s="37" t="inlineStr">
        <is>
          <t>Messaging</t>
        </is>
      </c>
      <c r="P146" s="36" t="inlineStr">
        <is>
          <t>Closed</t>
        </is>
      </c>
      <c r="Q146" s="38" t="n">
        <v>2.55</v>
      </c>
      <c r="R146" s="37" t="inlineStr">
        <is>
          <t>LINE Pay Corporation</t>
        </is>
      </c>
      <c r="S146" s="37" t="inlineStr">
        <is>
          <t>LINE Biz+ PTE. LTD.</t>
        </is>
      </c>
      <c r="T146" s="37" t="inlineStr">
        <is>
          <t>LINE Pay Corporation acquired Line Biz Plus Corporation from LINE Biz+ PTE. LTD. for KRW 2.8 billion on November 6, 2017. Under the terms of the transaction, LINE Pay Corporation acquired 0.8 million shares at KRW 3,550 per share.</t>
        </is>
      </c>
      <c r="U146" s="37" t="inlineStr">
        <is>
          <t>MA-2 그룹 내부 재편</t>
        </is>
      </c>
      <c r="V146" s="37" t="n"/>
      <c r="W146" s="37" t="inlineStr">
        <is>
          <t>MA④ 그룹 내부 재편</t>
        </is>
      </c>
      <c r="X146" s="37" t="n"/>
      <c r="Y146" s="36" t="inlineStr">
        <is>
          <t>False</t>
        </is>
      </c>
      <c r="Z146" s="37" t="inlineStr">
        <is>
          <t>MA④ 그룹 내부 재편</t>
        </is>
      </c>
      <c r="AA146" s="37"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AB146" s="37" t="inlineStr">
        <is>
          <t>완료 (2017-11-06)</t>
        </is>
      </c>
      <c r="AC146" s="37" t="inlineStr">
        <is>
          <t>2,840,000,000원 (보통주 800,000주 × 3,550원, 지분 100%). 실제 거래금액은 USD 2,552,389.00 — 공시 주석: '해외 계열회사간의 거래로 실제 거래금액은 USD 2,552,389.00', 원화는 2017-11-06 매매기준환율 1,112.70원/USD로 환산</t>
        </is>
      </c>
      <c r="AD146" s="37" t="inlineStr">
        <is>
          <t>원자료와 일치 (USD 2,552,389 = 2.55백만)</t>
        </is>
      </c>
      <c r="AE146" s="37" t="inlineStr">
        <is>
          <t>2017-11-07</t>
        </is>
      </c>
      <c r="AF146" s="37"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G146" s="37"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거래(N028·N029·N034·N040)와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H146" s="37" t="inlineStr">
        <is>
          <t>LINE Pay Corporation (일본 법인, 2014-05-09 설립; LINE Corporation 100% 자회사로 NAVER의 연결 종속회사)</t>
        </is>
      </c>
      <c r="AI146" s="37" t="inlineStr">
        <is>
          <t>미확인 (2017-11-07 DART '최대주주등의주식보유변동' 공시에 목적 기재 없음; 관련 보도자료·기사 찾지 못함)</t>
        </is>
      </c>
      <c r="AJ146" s="37" t="inlineStr">
        <is>
          <t>LINE Pay 모바일 결제 서비스의 기획·개발·운영 (NAVER 2016·2017 사업보고서 업종 '모바일 빌링기획 및 개발')</t>
        </is>
      </c>
      <c r="AK146" s="37" t="inlineStr">
        <is>
          <t>핵심</t>
        </is>
      </c>
      <c r="AL146" s="37" t="inlineStr">
        <is>
          <t>대상 라인비즈플러스는 '소프트웨어 개발 및 판매업과 전자 지급 수단 발행 및 판매업'을 하는 LINE 그룹 전속 개발 법인으로(매출 100% LINE 그룹), 이후 'Pay개발 사업부문'·'핀테크 개발 사업부문'을 가진 것으로 확인된다(2024.03 감사보고서). 인수 주체 LINE Pay의 주력인 모바일 결제와 같은 영역이므로 핵심. 그룹 정점 NAVER(포털 광고·LINE 메신저) 기준으로는 결제·핀테크 개발 지원 조직이라 인접.</t>
        </is>
      </c>
      <c r="AM146" s="37" t="inlineStr">
        <is>
          <t>71,947백만원 (LINE Pay 2016-12-31 자산총액, NAVER 2016 사업보고서 '연결대상 종속회사 현황' 최근사업연도말 자산총액). 참고: 2017-12-31 122,046백만원(NAVER 2017 사업보고서)</t>
        </is>
      </c>
      <c r="AN146" s="37" t="inlineStr">
        <is>
          <t>6,370,635,180,592원 (NAVER 연결, 2016-12-31; NAVER 2016 사업보고서 요약연결재무정보)</t>
        </is>
      </c>
      <c r="AO146" s="37" t="inlineStr">
        <is>
          <t>계산: 3.95 (2,840백만원 ÷ LINE Pay 2016-12-31 자산총액 71,947백만원). 참고 계산: NAVER 연결 총자산 6,370,635백만원 대비 0.045</t>
        </is>
      </c>
      <c r="AP146" s="37" t="inlineStr">
        <is>
          <t>미확인 (LINE Pay 자기자본 비공개). 참고 계산: NAVER 2016-12-31 연결 자본총계 4,129,599백만원 대비 0.069</t>
        </is>
      </c>
      <c r="AQ146" s="37"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R146" s="37"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S146" s="37" t="inlineStr">
        <is>
          <t>TSE:3938</t>
        </is>
      </c>
      <c r="AT146" s="37"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U146" s="37" t="inlineStr">
        <is>
          <t>2017-11-07 DART '최대주주등의주식보유변동'(라인비즈플러스, 공정거래법 기업집단 공시; 변동일 2017-11-06). 그 전 보도는 찾지 못함</t>
        </is>
      </c>
      <c r="AV146" s="37"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W146" s="37"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X146" s="37"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Y146" s="37" t="inlineStr">
        <is>
          <t>동일지배 합병·그룹 내 이전으로 새 영업권·투자주식 평가가 생기지 않음</t>
        </is>
      </c>
      <c r="AZ146" s="37" t="inlineStr">
        <is>
          <t>2015: 미확인; 2016: 13,381,642,783원(영업수익)</t>
        </is>
      </c>
      <c r="BA146" s="37" t="inlineStr">
        <is>
          <t>2018: 21,673,386,616원; 2019: 37,149,274,953원; 2023.03 FY(2022-04~2023-03): 65,149,316,099원; 2024.03 FY(2023-04~2024-03): 28,800,445,968원(2023-04 물적분할·2023-10 사업양도 반영) — 참고 2017(인수 연도): 13,217,926,815원</t>
        </is>
      </c>
      <c r="BB146" s="37" t="inlineStr">
        <is>
          <t>2015: 미확인; 2016: -407,547,278원(영업손실)</t>
        </is>
      </c>
      <c r="BC146" s="37" t="inlineStr">
        <is>
          <t>2018: 557,898,412원; 2019: -273,350,848원; 2023.03 FY: -3,421,255,569원; 2024.03 FY: -326,333,701원 — 참고 2017: 305,693,803원</t>
        </is>
      </c>
      <c r="BD146" s="37"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E146" s="37" t="inlineStr">
        <is>
          <t>확인 안 됨 (소형 내부 재편이라 LINE·NAVER 실적발표 자료·어닝콜은 따로 보지 않음; LINE 20-F FY2017에 이 지분 이전 언급 없음)</t>
        </is>
      </c>
      <c r="BF146" s="36" t="inlineStr">
        <is>
          <t>부분</t>
        </is>
      </c>
      <c r="BG146" s="36" t="inlineStr">
        <is>
          <t>2026-10-31</t>
        </is>
      </c>
    </row>
    <row r="147" ht="72" customHeight="1">
      <c r="A147" s="36" t="inlineStr">
        <is>
          <t>N040</t>
        </is>
      </c>
      <c r="B147" s="36" t="inlineStr">
        <is>
          <t>Naver</t>
        </is>
      </c>
      <c r="C147" s="36" t="inlineStr">
        <is>
          <t>2017-12-04</t>
        </is>
      </c>
      <c r="D147" s="37" t="inlineStr">
        <is>
          <t>FIVE Inc.</t>
        </is>
      </c>
      <c r="E147" s="36" t="n">
        <v>42</v>
      </c>
      <c r="F147" s="36" t="inlineStr">
        <is>
          <t>True</t>
        </is>
      </c>
      <c r="G147" s="36" t="n"/>
      <c r="H147" s="36" t="inlineStr">
        <is>
          <t>MA①</t>
        </is>
      </c>
      <c r="I147" s="36" t="inlineStr">
        <is>
          <t>MA①</t>
        </is>
      </c>
      <c r="J147" s="36" t="inlineStr">
        <is>
          <t>같음</t>
        </is>
      </c>
      <c r="K147" s="36" t="inlineStr">
        <is>
          <t>식별 불가</t>
        </is>
      </c>
      <c r="L147" s="36" t="inlineStr">
        <is>
          <t>일치</t>
        </is>
      </c>
      <c r="M147" s="36" t="inlineStr">
        <is>
          <t>편입 후</t>
        </is>
      </c>
      <c r="N147" s="37" t="inlineStr">
        <is>
          <t>Commerce &amp; Marketing</t>
        </is>
      </c>
      <c r="O147" s="37" t="inlineStr">
        <is>
          <t>Brand / Advertising / 
Marketing / IP Merchandising</t>
        </is>
      </c>
      <c r="P147" s="36" t="inlineStr">
        <is>
          <t>Closed</t>
        </is>
      </c>
      <c r="Q147" s="38" t="n">
        <v>48.32</v>
      </c>
      <c r="R147" s="37" t="inlineStr">
        <is>
          <t>A Holdings Corporation</t>
        </is>
      </c>
      <c r="S147" s="37" t="inlineStr">
        <is>
          <t>East Ventures Pte. Ltd.; STRIVE, Inc.; Donuts Co., Ltd.; i Mercury Capital</t>
        </is>
      </c>
      <c r="T147" s="37"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U147" s="37" t="inlineStr">
        <is>
          <t>MA-1 그룹이 매수자</t>
        </is>
      </c>
      <c r="V147" s="37" t="inlineStr">
        <is>
          <t>지분율 미기재(대개 100%·사업양수)</t>
        </is>
      </c>
      <c r="W147" s="37" t="inlineStr">
        <is>
          <t>MA① 경영권 인수</t>
        </is>
      </c>
      <c r="X147" s="37" t="n"/>
      <c r="Y147" s="36" t="inlineStr">
        <is>
          <t>False</t>
        </is>
      </c>
      <c r="Z147" s="37" t="inlineStr">
        <is>
          <t>MA① 경영권 인수</t>
        </is>
      </c>
      <c r="AA147" s="37" t="inlineStr">
        <is>
          <t>편입 후 (매수자 LINE Corporation(현 A Holdings)은 2017-12-31 기준 NAVER가 약 73.4% 보유한 NAVER 연결 종속회사, LINE 20-F FY2017; 2021-03 경영통합 전 거래)</t>
        </is>
      </c>
      <c r="AB147" s="37" t="inlineStr">
        <is>
          <t>완료 (2017-12-15, 의결권 주식 100% 취득)</t>
        </is>
      </c>
      <c r="AC147" s="37" t="inlineStr">
        <is>
          <t>JPY 5,446 million (총 대가 5,446백만엔 전액 현금; 순현금유출 5,215백만엔 = 대가 5,446 - 인수 현금 231)</t>
        </is>
      </c>
      <c r="AD147" s="37" t="inlineStr">
        <is>
          <t>원자료와 일치 (5,446백만엔 / 112.80 JPY/USD(FRED DEXJPUS 2017-12-04) = USD 48.3 million)</t>
        </is>
      </c>
      <c r="AE147" s="37" t="inlineStr">
        <is>
          <t>2017-12-04</t>
        </is>
      </c>
      <c r="AF147" s="37"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G147" s="37"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N034 LINE Vietnam의 Adways Technology 인수, N039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H147" s="37" t="inlineStr">
        <is>
          <t>LINE株式会社 / LINE Corporation (NAVER 연결 종속회사, 도쿄증권거래소 1부·NYSE 상장; 현 A Holdings)</t>
        </is>
      </c>
      <c r="AI147" s="37"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J147" s="37"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K147" s="37" t="inlineStr">
        <is>
          <t>핵심</t>
        </is>
      </c>
      <c r="AL147" s="37" t="inlineStr">
        <is>
          <t>FIVE는 스마트폰용 동영상 광고 배급 플랫폼(애드 네트워크)으로, LINE의 최대 매출원인 광고, 특히 성장 중인 퍼포먼스 광고 플랫폼(LINE Ads Platform)과 같은 영역이다. 영업권도 'LINE business and portal' 부문에 전액 배분됐다. 그룹 정점 NAVER 기준으로도 광고(검색·디스플레이 광고)가 주력 사업이므로 핵심 영역이다.</t>
        </is>
      </c>
      <c r="AM147" s="37" t="inlineStr">
        <is>
          <t>JPY 256,089 million (LINE 연결, IFRS, 2016-12-31; 2017-12-31은 303,439 million)</t>
        </is>
      </c>
      <c r="AN147" s="37" t="inlineStr">
        <is>
          <t>6,370,635백만원 (NAVER 연결, K-IFRS, 2016-12-31, NAVER 2016 사업보고서)</t>
        </is>
      </c>
      <c r="AO147" s="37" t="inlineStr">
        <is>
          <t>계산: 2.13 (5,446백만엔 / LINE 2016-12-31 연결 총자산 256,089백만엔)</t>
        </is>
      </c>
      <c r="AP147" s="37" t="inlineStr">
        <is>
          <t>계산: 3.38 (5,446백만엔 / LINE 2016-12-31 연결 자본총계 161,023백만엔; 지배주주지분 160,834백만엔 기준이면 3.39)</t>
        </is>
      </c>
      <c r="AQ147" s="37"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R147" s="37"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S147" s="37" t="inlineStr">
        <is>
          <t>TSE:3938</t>
        </is>
      </c>
      <c r="AT147" s="37" t="inlineStr">
        <is>
          <t>인수 주체 LINE Corporation이 거래 당시 도쿄증권거래소 1부(3938)와 NYSE(LN, ADS)에 상장돼 있었다(2020-12 상장폐지로 현재 가격 데이터 확보가 어려움). 정점 NAVER는 KRX:035420. 대상회사 FIVE는 비상장.</t>
        </is>
      </c>
      <c r="AU147" s="37" t="inlineStr">
        <is>
          <t>2017-12-04 TDnet 적시공시 '子会社の異動を伴う株式取得に関するお知らせ'와 LINE 보도자료(Business Wire 영문판은 미국 시간 2017-12-03 자). 공식 발표 전 인수설 보도는 찾지 못했다.</t>
        </is>
      </c>
      <c r="AV147" s="37"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W147" s="37"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X147" s="37"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Y147" s="37" t="inlineStr">
        <is>
          <t>FIVE 영업권이 LINE 대형 현금창출단위에 묶이고, 단체 평가손은 회사별 내역 미공시</t>
        </is>
      </c>
      <c r="AZ147" s="37" t="inlineStr">
        <is>
          <t>미확인 (FY2015·FY2016 실적 공개 자료 미발견)</t>
        </is>
      </c>
      <c r="BA147" s="37" t="inlineStr">
        <is>
          <t>2017-12-15~2017-12-31(LINE 연결 기여분): 68백만엔; 2018: 미확인; 2019: 2,775,746천엔(단체, 일본 기준)</t>
        </is>
      </c>
      <c r="BB147" s="37" t="inlineStr">
        <is>
          <t>미확인 (FY2015·FY2016 실적 공개 자료 미발견)</t>
        </is>
      </c>
      <c r="BC147" s="37" t="inlineStr">
        <is>
          <t>2017-12-15~2017-12-31: 그룹 계속사업이익 4백만엔 감소(LINE 연결 기여분); 2018: 미확인; 2019: 영업손실 569,101천엔(경상손실 400,971천엔, 순손실 400,679천엔, 단체, 일본 기준)</t>
        </is>
      </c>
      <c r="BD147" s="37"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E147" s="37"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F147" s="36" t="inlineStr">
        <is>
          <t>부분</t>
        </is>
      </c>
      <c r="BG147" s="36" t="inlineStr">
        <is>
          <t>2026-10-26</t>
        </is>
      </c>
    </row>
    <row r="148" ht="72" customHeight="1">
      <c r="A148" s="36" t="inlineStr">
        <is>
          <t>N041</t>
        </is>
      </c>
      <c r="B148" s="36" t="inlineStr">
        <is>
          <t>Naver</t>
        </is>
      </c>
      <c r="C148" s="36" t="inlineStr">
        <is>
          <t>2017-12-19</t>
        </is>
      </c>
      <c r="D148" s="37" t="inlineStr">
        <is>
          <t>Publishing Investing in Games Co.,Ltd.</t>
        </is>
      </c>
      <c r="E148" s="36" t="n">
        <v>144</v>
      </c>
      <c r="F148" s="36" t="inlineStr">
        <is>
          <t>False</t>
        </is>
      </c>
      <c r="G148" s="36" t="n"/>
      <c r="H148" s="36" t="inlineStr">
        <is>
          <t>MA②</t>
        </is>
      </c>
      <c r="I148" s="36" t="inlineStr">
        <is>
          <t>MA②</t>
        </is>
      </c>
      <c r="J148" s="36" t="inlineStr">
        <is>
          <t>같음</t>
        </is>
      </c>
      <c r="K148" s="36" t="inlineStr">
        <is>
          <t>있음</t>
        </is>
      </c>
      <c r="L148" s="36" t="inlineStr">
        <is>
          <t>일치</t>
        </is>
      </c>
      <c r="M148" s="36" t="inlineStr">
        <is>
          <t>편입 후</t>
        </is>
      </c>
      <c r="N148" s="37" t="inlineStr">
        <is>
          <t>Gaming &amp; Sport</t>
        </is>
      </c>
      <c r="O148" s="37" t="inlineStr">
        <is>
          <t>Game Development / Operating</t>
        </is>
      </c>
      <c r="P148" s="36" t="inlineStr">
        <is>
          <t>Closed</t>
        </is>
      </c>
      <c r="Q148" s="38" t="n">
        <v>1.94</v>
      </c>
      <c r="R148" s="37" t="inlineStr">
        <is>
          <t>LINE GAMES Corporation</t>
        </is>
      </c>
      <c r="S148" s="37" t="inlineStr">
        <is>
          <t>-</t>
        </is>
      </c>
      <c r="T148" s="37"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U148" s="37" t="inlineStr">
        <is>
          <t>MA-1 그룹이 매수자</t>
        </is>
      </c>
      <c r="V148" s="37" t="inlineStr">
        <is>
          <t>추가지분</t>
        </is>
      </c>
      <c r="W148" s="37" t="inlineStr">
        <is>
          <t>MA② 기존 지분 확대</t>
        </is>
      </c>
      <c r="X148" s="37" t="n"/>
      <c r="Y148" s="36" t="inlineStr">
        <is>
          <t>False</t>
        </is>
      </c>
      <c r="Z148" s="37" t="inlineStr">
        <is>
          <t>MA② 기존 지분 확대</t>
        </is>
      </c>
      <c r="AA148" s="37"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N037(2017-09-01) 이후 이미 라인게임즈 그룹의 종속회사. 2018-11-26 Lungo 증자로 라인게임즈 그룹이 LINE·NAVER 연결에서 빠짐)</t>
        </is>
      </c>
      <c r="AB148" s="37" t="inlineStr">
        <is>
          <t>완료 (2017-12-22)</t>
        </is>
      </c>
      <c r="AC148" s="37" t="inlineStr">
        <is>
          <t>2,100,009,600원 (보통주 28,800주 × 72,917원; 정후석 14,400주 1,050,004,800원·임호원 6,840주 498,752,280원·전준영 6,840주 498,752,280원·권우철 720주 52,500,240원)</t>
        </is>
      </c>
      <c r="AD148" s="37" t="inlineStr">
        <is>
          <t>원자료와 일치 (2,100,009,600원 ÷ 1,085.38원/달러[Yahoo Finance KRW=X 2017-12-19 종가] = USD 1.93백만; 원자료 1.94)</t>
        </is>
      </c>
      <c r="AE148" s="37" t="inlineStr">
        <is>
          <t>2017-12-19</t>
        </is>
      </c>
      <c r="AF148" s="37" t="inlineStr">
        <is>
          <t>기준 분류 유지(MA② 기존 지분 확대): 거래 전 그룹은 피그 의결권 지분 71.2%(구 라인게임즈 보통주 28.8%+RCPS 8.0%, 넥스트플로어 34.4%)로 이미 지배하고 있었고(N037에서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G148" s="37" t="inlineStr">
        <is>
          <t>[거래 간 관계] N037(2017-09-01,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H148" s="37"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8" s="37" t="inlineStr">
        <is>
          <t>"계열회사에 대한 지분 확대" (DART 공정거래법 공시 '특수관계인으로부터 주식의 취득', 2017-12-19)</t>
        </is>
      </c>
      <c r="AJ148" s="37"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8" s="37" t="inlineStr">
        <is>
          <t>인접</t>
        </is>
      </c>
      <c r="AL148" s="37"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8" s="37"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8" s="37" t="inlineStr">
        <is>
          <t>6,370,635백만원 (NAVER 연결, 2016-12-31; NAVER 2017 사업보고서 요약연결재무정보)</t>
        </is>
      </c>
      <c r="AO148" s="37" t="inlineStr">
        <is>
          <t>계산: 1.70 (2,100,009,600원 ÷ 구 라인게임즈 별도 자산총계 123,833백만원, 2017-12-31 — 인수 직전 값이 없어 거래 후 첫 결산 값 사용) / 참고 NAVER 기준 0.033 (÷ NAVER 연결 총자산 6,370,635백만원, 2016-12-31)</t>
        </is>
      </c>
      <c r="AP148" s="37" t="inlineStr">
        <is>
          <t>계산: 1.71 (2,100,009,600원 ÷ 구 라인게임즈 별도 자본총계 123,043백만원, 2017-12-31) / 참고 NAVER 기준 0.051 (÷ NAVER 연결 자본총계 4,129,599백만원, 2016-12-31)</t>
        </is>
      </c>
      <c r="AQ148" s="37"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R148" s="37"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S148" s="37" t="inlineStr">
        <is>
          <t>TSE:3938</t>
        </is>
      </c>
      <c r="AT148" s="37"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U148" s="37" t="inlineStr">
        <is>
          <t>2017-12-19 DART 공정거래법 공시 '특수관계인으로부터 주식의 취득'(구 라인게임즈, 접수 20171219000366; 이사회 2017-12-19). 2017-12-27 피그 '최대주주등의주식보유변동'(20171227000533). 사전 보도는 찾지 못함</t>
        </is>
      </c>
      <c r="AV148" s="37"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취득(N037,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W148" s="37"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X148" s="37"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8" s="37" t="inlineStr">
        <is>
          <t>수집·검토 기록에 인수 뒤 손상이 적혀 있음</t>
        </is>
      </c>
      <c r="AZ148" s="37" t="inlineStr">
        <is>
          <t>미확인 (2015·2016 회계연도: 피그는 외부감사 비대상이고 2017년 전에는 NAVER 계열이 아니어서 공시 없음; 넥스트플로어 2016 감사보고서에도 피그 없음). 참고 인수 연도 2017: 876,630천원</t>
        </is>
      </c>
      <c r="BA148" s="37" t="inlineStr">
        <is>
          <t>2018: 655,103천원; 2019: 1,356,323천원; 최근 2024(스튜디오발키리): 1,570,512천원 (참고 2020: 1,786,622천원, 2023: 6,284,689천원; 2025-03-13 라인게임즈에 합병돼 소멸)</t>
        </is>
      </c>
      <c r="BB148" s="37" t="inlineStr">
        <is>
          <t>미확인 (영업이익 공시 없음). 참고 2017 당기순손실 -917,431천원 (넥스트플로어 2017 감사보고서는 -917,432천원)</t>
        </is>
      </c>
      <c r="BC148" s="37"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D148" s="37"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E148" s="37"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F148" s="36" t="inlineStr">
        <is>
          <t>부분</t>
        </is>
      </c>
      <c r="BG148" s="36" t="inlineStr">
        <is>
          <t>2026-10-26</t>
        </is>
      </c>
    </row>
    <row r="149" ht="72" customHeight="1">
      <c r="A149" s="36" t="inlineStr">
        <is>
          <t>N042</t>
        </is>
      </c>
      <c r="B149" s="36" t="inlineStr">
        <is>
          <t>Naver</t>
        </is>
      </c>
      <c r="C149" s="36" t="inlineStr">
        <is>
          <t>2018-06-08</t>
        </is>
      </c>
      <c r="D149" s="37" t="inlineStr">
        <is>
          <t>Company AI Co.,Ltd.</t>
        </is>
      </c>
      <c r="E149" s="36" t="n">
        <v>164</v>
      </c>
      <c r="F149" s="36" t="inlineStr">
        <is>
          <t>False</t>
        </is>
      </c>
      <c r="G149" s="36" t="n"/>
      <c r="H149" s="36" t="inlineStr">
        <is>
          <t>MA②</t>
        </is>
      </c>
      <c r="I149" s="36" t="inlineStr">
        <is>
          <t>MA②</t>
        </is>
      </c>
      <c r="J149" s="36" t="inlineStr">
        <is>
          <t>같음</t>
        </is>
      </c>
      <c r="K149" s="36" t="inlineStr">
        <is>
          <t>있음</t>
        </is>
      </c>
      <c r="L149" s="36" t="inlineStr">
        <is>
          <t>일치</t>
        </is>
      </c>
      <c r="M149" s="36" t="inlineStr">
        <is>
          <t>편입 후</t>
        </is>
      </c>
      <c r="N149" s="37" t="inlineStr">
        <is>
          <t>Technology &amp; Infrastructure</t>
        </is>
      </c>
      <c r="O149" s="37" t="inlineStr">
        <is>
          <t>AI / Robotics</t>
        </is>
      </c>
      <c r="P149" s="36" t="inlineStr">
        <is>
          <t>Closed</t>
        </is>
      </c>
      <c r="Q149" s="38" t="n">
        <v>0.8090000000000001</v>
      </c>
      <c r="R149" s="37" t="inlineStr">
        <is>
          <t>NAVER Corporation (KOSE:A035420)</t>
        </is>
      </c>
      <c r="S149" s="37" t="inlineStr">
        <is>
          <t>-</t>
        </is>
      </c>
      <c r="T149" s="37"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U149" s="37" t="inlineStr">
        <is>
          <t>MA-1 그룹이 매수자</t>
        </is>
      </c>
      <c r="V149" s="37" t="inlineStr">
        <is>
          <t>추가지분</t>
        </is>
      </c>
      <c r="W149" s="37" t="inlineStr">
        <is>
          <t>MA② 기존 지분 확대</t>
        </is>
      </c>
      <c r="X149" s="37" t="n"/>
      <c r="Y149" s="36" t="inlineStr">
        <is>
          <t>False</t>
        </is>
      </c>
      <c r="Z149" s="37" t="inlineStr">
        <is>
          <t>MA② 기존 지분 확대</t>
        </is>
      </c>
      <c r="AA149" s="37"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AB149" s="37" t="inlineStr">
        <is>
          <t>완료 (2018-06-05 주식 변동일)</t>
        </is>
      </c>
      <c r="AC149" s="37" t="inlineStr">
        <is>
          <t>870,000,000원 (1,740주 × 주당 500,000원; 강지훈 대표 1,002주 501,000,000원 + 기타 주주 738주)</t>
        </is>
      </c>
      <c r="AD149" s="37" t="inlineStr">
        <is>
          <t>원자료와 일치 (870백만원 ÷ 1,070.29원/달러 = 0.813, 2018-06-05 Yahoo Finance KRW=X 종가 기준; 원자료 0.809)</t>
        </is>
      </c>
      <c r="AE149" s="37" t="inlineStr">
        <is>
          <t>2018-06-08</t>
        </is>
      </c>
      <c r="AF149" s="37"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G149" s="37" t="inlineStr">
        <is>
          <t>같은 묶음의 N048(2019-06-05, +17.40%, 56.50%→73.90%, 8.7억원)·N056(2020-12-04,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H149" s="37" t="inlineStr">
        <is>
          <t>NAVER㈜ (그룹 지배회사, KOSPI 상장)</t>
        </is>
      </c>
      <c r="AI149" s="37"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J149" s="37" t="inlineStr">
        <is>
          <t>NAVER 2017년 영업수익 4,678,469백만원(연결): 비즈니스플랫폼(검색·쇼핑 검색광고) 46.0%, 라인 및 기타플랫폼 37.3%, 광고 9.9%, IT플랫폼 4.7%, 콘텐츠서비스 2.2% (NAVER 2017 사업보고서 사업의 내용)</t>
        </is>
      </c>
      <c r="AK149" s="37" t="inlineStr">
        <is>
          <t>인접</t>
        </is>
      </c>
      <c r="AL149" s="37" t="inlineStr">
        <is>
          <t>대상은 대화엔진·자연어이해 기술을 연구하는 AI 소프트웨어 회사로, 그 기술은 NAVER·LINE의 AI 플랫폼 클로바에 탑재될 예정이었다(2017-07 보도). 인터넷 플랫폼(검색·광고)에 공급되는 기반 기술이므로 같은 가치사슬의 인접 영역이다. 대상 매출의 대부분이 NAVER 용역(2018년 88%)이라 외부 사업 확장보다 AI 연구 인력·기술의 내재화 성격. 인수 주체가 그룹 정점 NAVER이므로 그룹 기준도 동일.</t>
        </is>
      </c>
      <c r="AM149" s="37" t="inlineStr">
        <is>
          <t>8,019,252백만원 (NAVER 연결 자산총계, 2017-12-31; 주요사항보고서 없음)</t>
        </is>
      </c>
      <c r="AN149" s="37" t="inlineStr">
        <is>
          <t>acq_total_assets와 같음</t>
        </is>
      </c>
      <c r="AO149" s="37" t="inlineStr">
        <is>
          <t>계산: 0.011 (870백만원 ÷ NAVER 2017말 연결 자산총계 8,019,252백만원)</t>
        </is>
      </c>
      <c r="AP149" s="37" t="inlineStr">
        <is>
          <t>계산: 0.016 (870백만원 ÷ NAVER 2017말 연결 자본총계 5,305,186백만원; 지배기업 소유주지분 4,762,346백만원 기준이면 0.018)</t>
        </is>
      </c>
      <c r="AQ149" s="37" t="inlineStr">
        <is>
          <t>계산: 약 22조 4,146억원 (2018-06-07 종가 680,000원 × 발행주식 32,962,679주. Yahoo Finance 조정종가 136,000원에 2018-10 5:1 액면분할을 되돌려 ×5)</t>
        </is>
      </c>
      <c r="AR149" s="37"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S149" s="37" t="inlineStr">
        <is>
          <t>KRX:035420</t>
        </is>
      </c>
      <c r="AT149" s="37" t="inlineStr">
        <is>
          <t>인수 주체 NAVER㈜ 자체가 상장사. 대상 컴패니에이아이는 비상장(상장 종목 없음). 거래 규모가 시가총액 대비 0.004%라 주가 반응 분석의 의미는 거의 없음.</t>
        </is>
      </c>
      <c r="AU149" s="37" t="inlineStr">
        <is>
          <t>2018-06-08 DART 공정거래법 공시 '최대주주등의주식보유변동'(컴패니에이아이, 20180608000502)이 이 단계의 첫 공개. 사전 보도는 찾지 못함. 대상 인수 자체는 2017-07-07 NAVER 발표(언론 보도)로 처음 알려짐.</t>
        </is>
      </c>
      <c r="AV149" s="37"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W149" s="37" t="inlineStr">
        <is>
          <t>2018-06: NAVER 1,740주 추가 취득(39.10%→56.50%, 8.7억원, 이 거래); 2018-12: FY2018 매출 1,065백만원(NAVER 대상 937백만원), 영업손실 1백만원; 2019-06: 1,740주 추가 취득(→73.90%, 8.7억원, N048); 2019-12: FY2019 매출 970백만원, 영업손실 285백만원, 자본총계 -412백만원; 2020-06: 1,740주 추가 취득(→91.30%, 8.7억원, 묶음 밖); 2020-12: 잔여 870주 취득으로 100%(2020-12-04, 4.35억원, N056), 주주총회 해산 결의·청산인 선임(2020-12-17), NAVER 별도 장부가 0으로 감액; 2021: 청산 완료(NAVER 2021 사업보고서 '당기 중 청산되었습니다')</t>
        </is>
      </c>
      <c r="AX149" s="37"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Y149" s="37" t="inlineStr">
        <is>
          <t>수집·검토 기록에 인수 뒤 손상이 적혀 있음</t>
        </is>
      </c>
      <c r="AZ149" s="37" t="inlineStr">
        <is>
          <t>2016: 미확인 (편입 전, 공시 없음); 2017: 568백만원</t>
        </is>
      </c>
      <c r="BA149" s="37" t="inlineStr">
        <is>
          <t>2018: 1,065백만원; 2019: 970백만원; 2020: 미확인 (참고: NAVER 별도의 컴패니에이아이 대상 영업비용 2020년 1,510,095천원, 2019년 970,444천원); 2021: 청산</t>
        </is>
      </c>
      <c r="BB149" s="37" t="inlineStr">
        <is>
          <t>2016: 미확인; 2017: -11백만원 (당기순손실 17백만원)</t>
        </is>
      </c>
      <c r="BC149" s="37" t="inlineStr">
        <is>
          <t>2018: -1백만원 (당기순손실 10백만원); 2019: -285백만원 (당기순손실 293백만원); 2020: 미확인</t>
        </is>
      </c>
      <c r="BD149" s="37"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E149" s="37"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F149" s="36" t="inlineStr">
        <is>
          <t>부분</t>
        </is>
      </c>
      <c r="BG149" s="36" t="inlineStr">
        <is>
          <t>2026-10-31</t>
        </is>
      </c>
    </row>
    <row r="150" ht="72" customHeight="1">
      <c r="A150" s="36" t="inlineStr">
        <is>
          <t>N043</t>
        </is>
      </c>
      <c r="B150" s="36" t="inlineStr">
        <is>
          <t>Naver</t>
        </is>
      </c>
      <c r="C150" s="36" t="inlineStr">
        <is>
          <t>2018-06-18</t>
        </is>
      </c>
      <c r="D150" s="37" t="inlineStr">
        <is>
          <t>Heart It Co., Ltd.</t>
        </is>
      </c>
      <c r="E150" s="36" t="n">
        <v>145</v>
      </c>
      <c r="F150" s="36" t="inlineStr">
        <is>
          <t>False</t>
        </is>
      </c>
      <c r="G150" s="36" t="n"/>
      <c r="H150" s="36" t="inlineStr">
        <is>
          <t>MA①</t>
        </is>
      </c>
      <c r="I150" s="36" t="inlineStr">
        <is>
          <t>MA①</t>
        </is>
      </c>
      <c r="J150" s="36" t="inlineStr">
        <is>
          <t>같음</t>
        </is>
      </c>
      <c r="K150" s="36" t="inlineStr">
        <is>
          <t>있음</t>
        </is>
      </c>
      <c r="L150" s="36" t="inlineStr">
        <is>
          <t>일치</t>
        </is>
      </c>
      <c r="M150" s="36" t="inlineStr">
        <is>
          <t>편입 후</t>
        </is>
      </c>
      <c r="N150" s="37" t="inlineStr">
        <is>
          <t>Commerce &amp; Marketing</t>
        </is>
      </c>
      <c r="O150" s="37" t="inlineStr">
        <is>
          <t>Brand / Advertising / 
Marketing / IP Merchandising</t>
        </is>
      </c>
      <c r="P150" s="36" t="inlineStr">
        <is>
          <t>Effective</t>
        </is>
      </c>
      <c r="Q150" s="38" t="n">
        <v>1.89</v>
      </c>
      <c r="R150" s="37" t="inlineStr">
        <is>
          <t>SNOW Corp.</t>
        </is>
      </c>
      <c r="S150" s="37" t="inlineStr">
        <is>
          <t>-</t>
        </is>
      </c>
      <c r="T150" s="37"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U150" s="37" t="inlineStr">
        <is>
          <t>MA-1 그룹이 매수자</t>
        </is>
      </c>
      <c r="V150" s="37" t="inlineStr">
        <is>
          <t>지분율 미기재(대개 100%·사업양수)</t>
        </is>
      </c>
      <c r="W150" s="37" t="inlineStr">
        <is>
          <t>MA① 경영권 인수</t>
        </is>
      </c>
      <c r="X150" s="37" t="n"/>
      <c r="Y150" s="36" t="inlineStr">
        <is>
          <t>False</t>
        </is>
      </c>
      <c r="Z150" s="37" t="inlineStr">
        <is>
          <t>MA① 경영권 인수</t>
        </is>
      </c>
      <c r="AA150" s="37" t="inlineStr">
        <is>
          <t>편입 후 (매수자 스노우㈜는 NAVER의 연결 종속회사. 스노우 감사보고서 특수관계자 주석에 지배기업 '네이버' 기재, 접수번호 20200401001374)</t>
        </is>
      </c>
      <c r="AB150" s="37" t="inlineStr">
        <is>
          <t>완료 (취득예정일 2018-06-21. 실제 대금 지급일은 미확인. 스노우 2018 감사보고서에 '당기 중 신규로 취득', 공정위 계열편입일 2018-08-01)</t>
        </is>
      </c>
      <c r="AC150" s="37" t="inlineStr">
        <is>
          <t>2,087,200,000원 (구주 278,300주, 100%, 현금취득)</t>
        </is>
      </c>
      <c r="AD150" s="37" t="inlineStr">
        <is>
          <t>원자료와 일치 (계산: 2,087.2백만원 / 약 1,100원/USD(2018-06 중순) = 약 USD 1.9 million)</t>
        </is>
      </c>
      <c r="AE150" s="37" t="inlineStr">
        <is>
          <t>2018-06-12 (스노우 이사회 결의일; 공개 공시는 2018-06-18 DART 타법인주식및출자증권취득결정)</t>
        </is>
      </c>
      <c r="AF150" s="37"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G150" s="37" t="inlineStr">
        <is>
          <t>묶음 내 다른 거래(N035, N036, N054, N063)와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H150" s="37" t="inlineStr">
        <is>
          <t>스노우㈜(NAVER의 비상장 연결 종속회사)</t>
        </is>
      </c>
      <c r="AI150" s="37" t="inlineStr">
        <is>
          <t>"전략적 협력을 위한 투자의 건" (스노우 타법인주식및출자증권취득결정, 공정거래법 공시)</t>
        </is>
      </c>
      <c r="AJ150" s="37" t="inlineStr">
        <is>
          <t>카메라·영상 커뮤니케이션 모바일 앱 'SNOW' 개발·운영(스노우 감사보고서의 종속기업 주요 영업활동 '모바일 앱 개발'). 2017년 영업수익 2,231,897,911원(별도).</t>
        </is>
      </c>
      <c r="AK150" s="37" t="inlineStr">
        <is>
          <t>인접</t>
        </is>
      </c>
      <c r="AL150" s="37" t="inlineStr">
        <is>
          <t>추정: 스노우는 젊은 이용자 중심의 카메라 앱을 운영했고, 하트잇은 인플루언서 데일리룩 콘텐츠와 패션 구매 링크를 제공하는 서비스여서 같은 고객군에 붙은 영역으로 본다(고객군 판단은 서비스 성격에 근거한 추정). 그룹 정점 NAVER 기준으로도 쇼핑·콘텐츠 플랫폼에 인접한 패션 커머스이므로 '인접'.</t>
        </is>
      </c>
      <c r="AM150" s="37" t="inlineStr">
        <is>
          <t>37,408,226,250원 (스노우 2017-12-31 별도 자산총계, 2017 감사보고서 20180326000860)</t>
        </is>
      </c>
      <c r="AN150" s="37" t="inlineStr">
        <is>
          <t>8,019,252백만원 (NAVER 2017-12-31 연결 자산총계, 2017 사업보고서 요약재무정보)</t>
        </is>
      </c>
      <c r="AO150" s="37" t="inlineStr">
        <is>
          <t>계산: 5.58 (2,087.2백만원 / 37,408.2백만원, 스노우 2017말 별도 총자산)</t>
        </is>
      </c>
      <c r="AP150" s="37" t="inlineStr">
        <is>
          <t>10.51</t>
        </is>
      </c>
      <c r="AQ150" s="37" t="inlineStr">
        <is>
          <t>계산: 22,744,248,510,000원 (NAVER 2018-06-15 실제 종가 690,000원 × 발행주식총수 32,962,679주. Yahoo 조정종가 138,000원에 2018-10 액면분할 5:1을 되돌려 계산, 주식수는 2017 사업보고서)</t>
        </is>
      </c>
      <c r="AR150" s="37"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S150" s="37" t="inlineStr">
        <is>
          <t>KRX:035420</t>
        </is>
      </c>
      <c r="AT150" s="37" t="inlineStr">
        <is>
          <t>인수 주체 스노우는 비상장이므로 상장 지배회사 NAVER를 쓴다. 대상회사 하트잇은 비상장. 거래 규모가 NAVER 시가총액의 약 0.01%라서 주가 반응 분석의 의미는 매우 작다.</t>
        </is>
      </c>
      <c r="AU150" s="37" t="inlineStr">
        <is>
          <t>2018-06-18 DART 스노우 '타법인주식및출자증권취득결정'(공정거래법 공시). 이보다 이른 보도는 찾지 못함</t>
        </is>
      </c>
      <c r="AV150" s="37"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W150" s="37"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X150" s="37"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Y150" s="37" t="inlineStr">
        <is>
          <t>수집·검토 기록에 인수 뒤 손상이 적혀 있음</t>
        </is>
      </c>
      <c r="AZ150" s="37" t="inlineStr">
        <is>
          <t>2016: 121백만원; 2017: 540백만원</t>
        </is>
      </c>
      <c r="BA150" s="37" t="inlineStr">
        <is>
          <t>2018: 2,152백만원; 2019: 667백만원; 2020: 미확인(2020-12 영업양도 후 2021 청산); 사업을 넘겨받은 ㈜해브잇 2021: 1,583,226천원</t>
        </is>
      </c>
      <c r="BB150" s="37" t="inlineStr">
        <is>
          <t>미확인 (공시에는 당기순이익만 있음: 2016: -172백만원; 2017: -394백만원)</t>
        </is>
      </c>
      <c r="BC150" s="37" t="inlineStr">
        <is>
          <t>2018: -533백만원; 2019: -2,326백만원; 2020: 미확인; 사업을 넘겨받은 ㈜해브잇 2021: 영업이익 미확인(당기순손실 -799,369천원)</t>
        </is>
      </c>
      <c r="BD150" s="37"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E150" s="37" t="inlineStr">
        <is>
          <t>미확인 (거래 규모가 작아 NAVER 실적발표에서 언급될 가능성이 낮다고 보고 NAVER IR 자료는 열람하지 않음. 국문 웹 검색에서도 관련 언급을 찾지 못함)</t>
        </is>
      </c>
      <c r="BF150" s="36" t="inlineStr">
        <is>
          <t>완료</t>
        </is>
      </c>
      <c r="BG150" s="36" t="inlineStr">
        <is>
          <t>2026-10-31</t>
        </is>
      </c>
    </row>
    <row r="151" ht="72" customHeight="1">
      <c r="A151" s="36" t="inlineStr">
        <is>
          <t>N044</t>
        </is>
      </c>
      <c r="B151" s="36" t="inlineStr">
        <is>
          <t>Naver</t>
        </is>
      </c>
      <c r="C151" s="36" t="inlineStr">
        <is>
          <t>2018-06-27</t>
        </is>
      </c>
      <c r="D151" s="37" t="inlineStr">
        <is>
          <t>Line Friends Corporation</t>
        </is>
      </c>
      <c r="E151" s="36" t="n">
        <v>39</v>
      </c>
      <c r="F151" s="36" t="inlineStr">
        <is>
          <t>True</t>
        </is>
      </c>
      <c r="G151" s="36" t="n"/>
      <c r="H151" s="36" t="inlineStr">
        <is>
          <t>MA⑦</t>
        </is>
      </c>
      <c r="I151" s="36" t="inlineStr">
        <is>
          <t>MA④</t>
        </is>
      </c>
      <c r="J151" s="36" t="inlineStr">
        <is>
          <t>변경</t>
        </is>
      </c>
      <c r="K151" s="36" t="inlineStr">
        <is>
          <t>해당 없음</t>
        </is>
      </c>
      <c r="L151" s="36" t="inlineStr">
        <is>
          <t>일치</t>
        </is>
      </c>
      <c r="M151" s="36" t="inlineStr">
        <is>
          <t>편입 후</t>
        </is>
      </c>
      <c r="N151" s="37" t="inlineStr">
        <is>
          <t>Commerce &amp; Marketing</t>
        </is>
      </c>
      <c r="O151" s="37" t="inlineStr">
        <is>
          <t>Brand / Advertising / 
Marketing / IP Merchandising</t>
        </is>
      </c>
      <c r="P151" s="36" t="inlineStr">
        <is>
          <t>Closed</t>
        </is>
      </c>
      <c r="Q151" s="38" t="n">
        <v>60.51</v>
      </c>
      <c r="R151" s="37" t="inlineStr">
        <is>
          <t>-</t>
        </is>
      </c>
      <c r="S151" s="37" t="inlineStr">
        <is>
          <t>A Holdings Corporation</t>
        </is>
      </c>
      <c r="T151" s="37" t="inlineStr">
        <is>
          <t>An unknown buyer acquired Line Friends Corporation from LINE Corporation for KRW 67.8 billion on June 25, 2018. The buyer acquired 0.09 million shares of Line Friends Corporation at KRW 0.8 million per share.</t>
        </is>
      </c>
      <c r="U151" s="37" t="inlineStr">
        <is>
          <t>MA-5 매수자 미기재</t>
        </is>
      </c>
      <c r="V151" s="37" t="n"/>
      <c r="W151" s="37" t="inlineStr">
        <is>
          <t>MA⑦ 매수자 미기재</t>
        </is>
      </c>
      <c r="X151" s="37" t="n"/>
      <c r="Y151" s="36" t="inlineStr">
        <is>
          <t>False</t>
        </is>
      </c>
      <c r="Z151" s="37" t="inlineStr">
        <is>
          <t>MA④ 그룹 내부 재편</t>
        </is>
      </c>
      <c r="AA151" s="37"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AB151" s="37" t="inlineStr">
        <is>
          <t>완료 (2018-06-25)</t>
        </is>
      </c>
      <c r="AC151" s="37" t="inlineStr">
        <is>
          <t>67,820,612,314원 (라인프렌즈(주) 보통주 85,000주=100%, 주당 797,890원; 공시상 원 거래금액 USD 61,160,260을 변동일 최초고시환율 1,108.90원/달러로 환산)</t>
        </is>
      </c>
      <c r="AD151" s="37" t="inlineStr">
        <is>
          <t>원자료와 일치 (원자료 60.51 vs 공시 원 거래금액 USD 61.16; 차이 1.1%)</t>
        </is>
      </c>
      <c r="AE151" s="37" t="inlineStr">
        <is>
          <t>2018-06-27</t>
        </is>
      </c>
      <c r="AF151" s="37"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G151" s="37" t="inlineStr">
        <is>
          <t>[거래 간 관계] N055(2020-11-27,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취득했다(N055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H151" s="37" t="inlineStr">
        <is>
          <t>LFG Holdings Limited (홍콩 법인, LINE Corporation의 100% 자회사 = NAVER의 손자회사; LINE 20-F상 사업 'Character goods business'. 2019-11-30 현재 LINE 보유 126,747,879주)</t>
        </is>
      </c>
      <c r="AI151" s="37"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J151" s="37"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K151" s="37" t="inlineStr">
        <is>
          <t>핵심</t>
        </is>
      </c>
      <c r="AL151" s="37" t="inlineStr">
        <is>
          <t>대상 라인프렌즈(주)는 LINE 캐릭터 상품 개발·제조·판매(직영매장·온라인·라이선스) 회사로, 인수 주체 LFG Holdings의 유일한 사업 영역과 같다. 중간 지배회사 LINE 기준으로는 메신저 스티커 캐릭터를 상품화하는 전략사업이라 '인접'. 그룹 정점 NAVER(검색·광고·커머스) 기준으로도 인접~비핵심이다. 다만 계열 내 지분 이동이어서 그룹 차원의 새 자원 내재화는 없다.</t>
        </is>
      </c>
      <c r="AM151" s="37" t="inlineStr">
        <is>
          <t>미확인 (LFG Holdings Limited는 홍콩 비상장 법인으로 재무 비공개). 참고: 중간 지배회사 LINE Corporation 연결 총자산 ¥303,439백만 (2017-12-31, IFRS, LINE 20-F 2018 선택재무정보)</t>
        </is>
      </c>
      <c r="AN151" s="37" t="inlineStr">
        <is>
          <t>8,019,251,559,914원 (NAVER 연결, 2017-12-31; NAVER 2017 사업보고서 요약연결재무정보 8,019,252백만원, 2018-06-25 NAVER 공시의 '최근 사업연도말 자산총액'과 동일)</t>
        </is>
      </c>
      <c r="AO151" s="37" t="inlineStr">
        <is>
          <t>계산: 0.85 (67,820,612,314원 ÷ NAVER 연결 총자산 8,019,251,559,914원, 2017-12-31) / 참고 LINE 기준 2.21 (¥6,706백만[USD 61,160,260 × 109.643엔/달러, 2018-06-25 Yahoo 종가 환율] ÷ LINE 연결 총자산 ¥303,439백만, 2017-12-31)</t>
        </is>
      </c>
      <c r="AP151" s="37" t="inlineStr">
        <is>
          <t>계산: 1.28 (67,820,612,314원 ÷ NAVER 연결 자본총계 5,305,186백만원, 2017-12-31) / 참고 LINE 기준 3.53 (¥6,706백만 ÷ LINE 연결 자본총계 ¥189,977백만, 2017-12-31)</t>
        </is>
      </c>
      <c r="AQ151" s="37"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R151" s="37"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S151" s="37" t="inlineStr">
        <is>
          <t>TSE:3938</t>
        </is>
      </c>
      <c r="AT151" s="37"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U151" s="37"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V151" s="37"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W151" s="37"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복귀(N055)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X151" s="37"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지분(N055 후속)은 2021년 11,473백만원, 2025년 12,117백만원 손상(NAVER 2021·2025 사업보고서 연결주석 관계기업 변동표)</t>
        </is>
      </c>
      <c r="AY151" s="37" t="inlineStr">
        <is>
          <t>동일지배 합병·그룹 내 이전으로 새 영업권·투자주식 평가가 생기지 않음</t>
        </is>
      </c>
      <c r="AZ151" s="37" t="inlineStr">
        <is>
          <t>2016: 781억원 (78,130,776,360원); 2017: 919억원 (91,853,411,199원)</t>
        </is>
      </c>
      <c r="BA151" s="37" t="inlineStr">
        <is>
          <t>2018: 1,420억원 (142,045,808,653원); 2019: 1,303억원 (130,305,799,634원); 최근 FY2025.4~2026.3(IPX): 별도 691억원 (69,134,897,117원) / 연결 1,707억원 (170,668,902,708원)</t>
        </is>
      </c>
      <c r="BB151" s="37" t="inlineStr">
        <is>
          <t>2016: 72억원 (7,229,303,212원); 2017: -73억원 (-7,253,861,946원)</t>
        </is>
      </c>
      <c r="BC151" s="37" t="inlineStr">
        <is>
          <t>2018: 91억원 (9,051,633,904원); 2019: -58억원 (-5,839,839,325원); 최근 FY2025.4~2026.3(IPX): 별도 -337억원 (-33,652,081,358원) / 연결 -194억원 (-19,434,342,043원)</t>
        </is>
      </c>
      <c r="BD151" s="37"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E151" s="37"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F151" s="36" t="inlineStr">
        <is>
          <t>부분</t>
        </is>
      </c>
      <c r="BG151" s="36" t="inlineStr">
        <is>
          <t>2026-10-26</t>
        </is>
      </c>
    </row>
    <row r="152" ht="72" customHeight="1">
      <c r="A152" s="36" t="inlineStr">
        <is>
          <t>N045</t>
        </is>
      </c>
      <c r="B152" s="36" t="inlineStr">
        <is>
          <t>Naver</t>
        </is>
      </c>
      <c r="C152" s="36" t="inlineStr">
        <is>
          <t>2018-11-09</t>
        </is>
      </c>
      <c r="D152" s="37" t="inlineStr">
        <is>
          <t>Two Logistics Centers in Vietnam</t>
        </is>
      </c>
      <c r="E152" s="36" t="n">
        <v>43</v>
      </c>
      <c r="F152" s="36" t="inlineStr">
        <is>
          <t>True</t>
        </is>
      </c>
      <c r="G152" s="36" t="n"/>
      <c r="H152" s="36" t="inlineStr">
        <is>
          <t>MA①</t>
        </is>
      </c>
      <c r="I152" s="36" t="inlineStr">
        <is>
          <t>MA③</t>
        </is>
      </c>
      <c r="J152" s="36" t="inlineStr">
        <is>
          <t>변경</t>
        </is>
      </c>
      <c r="K152" s="36" t="inlineStr">
        <is>
          <t>없음 (확인)</t>
        </is>
      </c>
      <c r="L152" s="36" t="inlineStr">
        <is>
          <t>일치</t>
        </is>
      </c>
      <c r="M152" s="36" t="inlineStr">
        <is>
          <t>지분법 합작 계열</t>
        </is>
      </c>
      <c r="N152" s="37" t="inlineStr">
        <is>
          <t>Logistics &amp; Space Infrastructure</t>
        </is>
      </c>
      <c r="O152" s="37" t="inlineStr">
        <is>
          <t>Logistics / Fulfillment / Warehouse</t>
        </is>
      </c>
      <c r="P152" s="36" t="inlineStr">
        <is>
          <t>Closed</t>
        </is>
      </c>
      <c r="Q152" s="38" t="n">
        <v>46.92</v>
      </c>
      <c r="R152" s="37" t="inlineStr">
        <is>
          <t>NAVER Corporation (KOSE:A035420); Mirae Asset Financial Group</t>
        </is>
      </c>
      <c r="S152" s="37" t="inlineStr">
        <is>
          <t>-</t>
        </is>
      </c>
      <c r="T152" s="37"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U152" s="37" t="inlineStr">
        <is>
          <t>MA-1 그룹이 매수자</t>
        </is>
      </c>
      <c r="V152" s="37" t="inlineStr">
        <is>
          <t>지분율 미기재(대개 100%·사업양수)</t>
        </is>
      </c>
      <c r="W152" s="37" t="inlineStr">
        <is>
          <t>MA① 경영권 인수</t>
        </is>
      </c>
      <c r="X152" s="37" t="n"/>
      <c r="Y152" s="36" t="inlineStr">
        <is>
          <t>False</t>
        </is>
      </c>
      <c r="Z152" s="37" t="inlineStr">
        <is>
          <t>MA③ 소수지분 매입</t>
        </is>
      </c>
      <c r="AA152" s="37"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AB152" s="37" t="inlineStr">
        <is>
          <t>완료 (2018-11-09 인수 보도 기준; 정확한 잔금일은 미확인)</t>
        </is>
      </c>
      <c r="AC152" s="37" t="inlineStr">
        <is>
          <t>KRW 53,000,000,000 (530억원 총 인수가; 이 중 300억원은 합작 펀드 출자, 나머지 230억원은 신한금융투자 베트남 법인의 리파이낸싱·임차보증금)</t>
        </is>
      </c>
      <c r="AD152" s="37" t="inlineStr">
        <is>
          <t>원자료와 일치 (보도 환산 USD 47.01 million vs 원자료 46.92)</t>
        </is>
      </c>
      <c r="AE152" s="37" t="inlineStr">
        <is>
          <t>2018-11-09</t>
        </is>
      </c>
      <c r="AF152" s="37"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G152" s="37" t="inlineStr">
        <is>
          <t>NV-K2 묶음의 다른 거래(N042·N048·N056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H152" s="37"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I152" s="37"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J152" s="37"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K152" s="37" t="inlineStr">
        <is>
          <t>비핵심</t>
        </is>
      </c>
      <c r="AL152" s="37" t="inlineStr">
        <is>
          <t>대상은 베트남 산업단지 내 물류센터(임대형 부동산)로, 매수 펀드의 공표 투자 영역(성장기업 지분 투자)에도, NAVER의 2018년 주력(검색광고 중심 비즈니스플랫폼, LINE 등 플랫폼)에도 속하지 않는 물류 인프라 부동산 투자다. 그룹 정점 NAVER 기준으로도 2018년 당시 베트남 커머스·물류 사업이 없어 비핵심(이커머스 물류와의 간접 연관만 있음).</t>
        </is>
      </c>
      <c r="AM152" s="37"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N152" s="37" t="inlineStr">
        <is>
          <t>NAVER 연결 총자산 8,019,252백만원 (2017-12-31, NAVER 2018 사업보고서 요약연결재무정보)</t>
        </is>
      </c>
      <c r="AO152" s="37" t="inlineStr">
        <is>
          <t>계산: 0.66 (530억원 / NAVER 2017말 연결 총자산 8,019,252백만원). NAVER 실질 부담(추정 120억~150억원) 기준 0.15~0.19</t>
        </is>
      </c>
      <c r="AP152" s="37" t="inlineStr">
        <is>
          <t>계산: 1.00 (530억원 / NAVER 2017말 연결 자본총계 5,305,186백만원)</t>
        </is>
      </c>
      <c r="AQ152" s="37" t="inlineStr">
        <is>
          <t>계산: 19,200,760,517,500원 (NAVER 2018-11-08 종가 116,500원 × 발행주식총수 164,813,395주; 2018-10 5:1 액면분할 이후라 Yahoo 종가가 당시 실제 종가)</t>
        </is>
      </c>
      <c r="AR152" s="37"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S152" s="37" t="inlineStr">
        <is>
          <t>KRX:035420</t>
        </is>
      </c>
      <c r="AT152" s="37"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U152" s="37"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V152" s="37"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W152" s="37"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X152" s="37"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Y152" s="37" t="inlineStr">
        <is>
          <t>NAVER 관계기업 변동표 FY2018~2025 손상 열 '-'</t>
        </is>
      </c>
      <c r="AZ152" s="37" t="inlineStr">
        <is>
          <t>미확인</t>
        </is>
      </c>
      <c r="BA152" s="37" t="inlineStr">
        <is>
          <t>미확인</t>
        </is>
      </c>
      <c r="BB152" s="37" t="inlineStr">
        <is>
          <t>미확인</t>
        </is>
      </c>
      <c r="BC152" s="37" t="inlineStr">
        <is>
          <t>미확인</t>
        </is>
      </c>
      <c r="BD152" s="37"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E152" s="37"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F152" s="36" t="inlineStr">
        <is>
          <t>부분</t>
        </is>
      </c>
      <c r="BG152" s="36" t="inlineStr">
        <is>
          <t>2026-10-31</t>
        </is>
      </c>
    </row>
    <row r="153" ht="72" customHeight="1">
      <c r="A153" s="36" t="inlineStr">
        <is>
          <t>N046</t>
        </is>
      </c>
      <c r="B153" s="36" t="inlineStr">
        <is>
          <t>Naver</t>
        </is>
      </c>
      <c r="C153" s="36" t="inlineStr">
        <is>
          <t>2019-03-13</t>
        </is>
      </c>
      <c r="D153" s="37" t="inlineStr">
        <is>
          <t>PayPay Asset Management Co., Ltd.</t>
        </is>
      </c>
      <c r="E153" s="36" t="n">
        <v>109</v>
      </c>
      <c r="F153" s="36" t="inlineStr">
        <is>
          <t>False</t>
        </is>
      </c>
      <c r="G153" s="36" t="n"/>
      <c r="H153" s="36" t="inlineStr">
        <is>
          <t>MA②</t>
        </is>
      </c>
      <c r="I153" s="36" t="inlineStr">
        <is>
          <t>MA②</t>
        </is>
      </c>
      <c r="J153" s="36" t="inlineStr">
        <is>
          <t>같음</t>
        </is>
      </c>
      <c r="K153" s="36" t="inlineStr">
        <is>
          <t>식별 불가</t>
        </is>
      </c>
      <c r="L153" s="36" t="inlineStr">
        <is>
          <t>일치</t>
        </is>
      </c>
      <c r="M153" s="36" t="inlineStr">
        <is>
          <t>편입 전</t>
        </is>
      </c>
      <c r="N153" s="37" t="inlineStr">
        <is>
          <t>Finance &amp; Investment</t>
        </is>
      </c>
      <c r="O153" s="37" t="inlineStr">
        <is>
          <t>Fintech / Payments / Digital Financial Services</t>
        </is>
      </c>
      <c r="P153" s="36" t="inlineStr">
        <is>
          <t>Closed</t>
        </is>
      </c>
      <c r="Q153" s="38" t="n">
        <v>7.65</v>
      </c>
      <c r="R153" s="37" t="inlineStr">
        <is>
          <t>LY Corporation (TSE:4689)</t>
        </is>
      </c>
      <c r="S153" s="37" t="inlineStr">
        <is>
          <t>ASTMAX Co., Ltd. (TSE:7162)</t>
        </is>
      </c>
      <c r="T153" s="37"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U153" s="37" t="inlineStr">
        <is>
          <t>MA-1 그룹이 매수자</t>
        </is>
      </c>
      <c r="V153" s="37" t="inlineStr">
        <is>
          <t>추가지분</t>
        </is>
      </c>
      <c r="W153" s="37" t="inlineStr">
        <is>
          <t>MA② 기존 지분 확대</t>
        </is>
      </c>
      <c r="X153" s="37" t="inlineStr">
        <is>
          <t>Yahoo Japan 편입 전</t>
        </is>
      </c>
      <c r="Y153" s="36" t="inlineStr">
        <is>
          <t>False</t>
        </is>
      </c>
      <c r="Z153" s="37" t="inlineStr">
        <is>
          <t>MA② 기존 지분 확대</t>
        </is>
      </c>
      <c r="AA153" s="37"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AB153" s="37" t="inlineStr">
        <is>
          <t>완료 (2019-04-01)</t>
        </is>
      </c>
      <c r="AC153" s="37" t="inlineStr">
        <is>
          <t>851,652千円 (ASTAM 11,878株=16.7% × 71,700円; 아스트맥스 적시공시 2019-03-13 '合計 851 百万円', 有価証券報告書 第7期 '譲渡価格 851,652千円')</t>
        </is>
      </c>
      <c r="AD153" s="37" t="inlineStr">
        <is>
          <t>원자료와 일치 (계산: 851.652百万円 ÷ 111.23円/USD(2019-03-13, Fed H.10) = 7.66백만 달러; 원자료 7.65)</t>
        </is>
      </c>
      <c r="AE153" s="37" t="inlineStr">
        <is>
          <t>2019-03-13</t>
        </is>
      </c>
      <c r="AF153" s="37" t="inlineStr">
        <is>
          <t>기준 분류 유지(MA②) — 단계적 경영권 인수: ヤフー는 2016-10-03 33.4%(지분법 관계회사, N032)를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G153" s="37" t="inlineStr">
        <is>
          <t>묶음 내 관계: N032(2016-08-08,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N032와 같음(ZF 승계일, Ａ種 의결권 유무, 해산·청산 여부 미확인).</t>
        </is>
      </c>
      <c r="AH153" s="37" t="inlineStr">
        <is>
          <t>ヤフー株式会社 (Yahoo Japan Corporation; 東証1部 상장, 대주주 ソフトバンクグループジャパン 35.6%·ソフトバンク 11.9% (2018-12-31) — 2019-10 Zホールディングス㈱로 상호 변경, 현 LINEヤフー㈱, 같은 법인)</t>
        </is>
      </c>
      <c r="AI153" s="37"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J153" s="37"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K153" s="37" t="inlineStr">
        <is>
          <t>인접</t>
        </is>
      </c>
      <c r="AL153" s="37" t="inlineStr">
        <is>
          <t>대상은 투자신탁위탁·투자운용업. 2019년 ヤフー는 FX·신용카드·인터넷은행을 연결자회사로 둔 금융 클러스터를 커머스 세그먼트 안에 운영 중이었고 ASTAM도 이미 33.4% 관계회사여서, 같은 금융 가치사슬·같은 고객군(EC·결제 이용자)에 붙은 영역 → 인접(2016년 N032 때는 첫 진입이라 비핵심으로 판정). 그룹 정점 기준: 거래 당시 NAVER와 무관(편입 전).</t>
        </is>
      </c>
      <c r="AM153" s="37" t="inlineStr">
        <is>
          <t>2,516,633百万円 (2018-03-31, Yahoo Japan 연결 資産合計, IFRS; 발표 직전 분기말 2018-12-31은 2,448,058百万円)</t>
        </is>
      </c>
      <c r="AN153" s="37" t="inlineStr">
        <is>
          <t>acq_total_assets와 같음 (편입 전 Yahoo Japan 계열의 정점 = Yahoo Japan 자신)</t>
        </is>
      </c>
      <c r="AO153" s="37" t="inlineStr">
        <is>
          <t>계산: 0.034 (851.652百万円 ÷ 2018-03-31 연결 資産合計 2,516,633百万円)</t>
        </is>
      </c>
      <c r="AP153" s="37" t="inlineStr">
        <is>
          <t>계산: 0.084 (851.652百万円 ÷ 2018-03-31 親会社の所有者に帰属する持分 1,013,368百万円; 2018-12-31 기준 807,831이면 0.105)</t>
        </is>
      </c>
      <c r="AQ153" s="37" t="inlineStr">
        <is>
          <t>계산: 1,464,142,209,120円 (2019-03-12 종가 288円 × 유통주식 5,083,827,115주 = 2018-12-31 발행 5,151,627,115 − 자기주식 67,800,000(2018-09-30; 12월말까지 변동 없다고 가정))</t>
        </is>
      </c>
      <c r="AR153" s="37" t="inlineStr">
        <is>
          <t>총자산·지분: 아스트맥스 적시공시(2019-03-13)의 ヤフー 2018/3期 연결(IFRS) 수치와 ヤフー 第24期 3Q 四半期報告書(2018-12-31). 주식수: 같은 四半期報告書. 종가: Yahoo Finance 일별(4689.T). 환율: Fed H.10 2019-03-13 111.23円/USD.</t>
        </is>
      </c>
      <c r="AS153" s="37" t="inlineStr">
        <is>
          <t>TSE:4689</t>
        </is>
      </c>
      <c r="AT153" s="37"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U153" s="37"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V153" s="37" t="inlineStr">
        <is>
          <t>2004-05-12: ㈱フィスコアセットマネジメント 설립(→2009-04 ITCインベストメント・パートナーズ → 2013-04 ASTAM); 2016-08-08: ヤフー–アストマックス 주주간·업무제휴 계약(2단계 양도, 16.7% 콜옵션); 2016-10-03: ヤフー 33.4% 취득(N032,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W153" s="37"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53" s="37"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53" s="37" t="inlineStr">
        <is>
          <t>소액이라 ヤフー/ZHD/LY 연결상 손상 인식 여부 자체가 공시되지 않음</t>
        </is>
      </c>
      <c r="AZ153" s="37" t="inlineStr">
        <is>
          <t>2018/3期: 2,010,828千円; 2019/3期: 1,896,155千円 (営業収益計)</t>
        </is>
      </c>
      <c r="BA153" s="37" t="inlineStr">
        <is>
          <t>2020/3期: 1,619百万円; 2021/3期: 1,298百万円; 최근(사업 종료 전 마지막 완전 회계연도) 2025/3期: 605,979千円 (참고 2022/3期 977, 2023/3期 858.6, 2024/3期 812.5百万円)</t>
        </is>
      </c>
      <c r="BB153" s="37" t="inlineStr">
        <is>
          <t>2018/3期: 221,831千円; 2019/3期: 203,488千円</t>
        </is>
      </c>
      <c r="BC153" s="37" t="inlineStr">
        <is>
          <t>2020/3期: 18百万円; 2021/3期: △196百万円; 최근 2025/3期: △600,514千円 (참고 2022/3期 △281, 2023/3期 △422.6, 2024/3期 △474.5百万円)</t>
        </is>
      </c>
      <c r="BD153" s="37"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E153" s="37"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F153" s="36" t="inlineStr">
        <is>
          <t>완료</t>
        </is>
      </c>
      <c r="BG153" s="36" t="inlineStr">
        <is>
          <t>2026-10-26</t>
        </is>
      </c>
    </row>
    <row r="154" ht="72" customHeight="1">
      <c r="A154" s="36" t="inlineStr">
        <is>
          <t>N047</t>
        </is>
      </c>
      <c r="B154" s="36" t="inlineStr">
        <is>
          <t>Naver</t>
        </is>
      </c>
      <c r="C154" s="36" t="inlineStr">
        <is>
          <t>2019-06-05</t>
        </is>
      </c>
      <c r="D154" s="37" t="inlineStr">
        <is>
          <t>Nylon Korea Media Co., Ltd.</t>
        </is>
      </c>
      <c r="E154" s="36" t="n">
        <v>179</v>
      </c>
      <c r="F154" s="36" t="inlineStr">
        <is>
          <t>False</t>
        </is>
      </c>
      <c r="G154" s="36" t="n"/>
      <c r="H154" s="36" t="inlineStr">
        <is>
          <t>MA①</t>
        </is>
      </c>
      <c r="I154" s="36" t="inlineStr">
        <is>
          <t>MA⑥</t>
        </is>
      </c>
      <c r="J154" s="36" t="inlineStr">
        <is>
          <t>변경</t>
        </is>
      </c>
      <c r="K154" s="36" t="inlineStr">
        <is>
          <t>해당 없음</t>
        </is>
      </c>
      <c r="L154" s="36" t="inlineStr">
        <is>
          <t>일치</t>
        </is>
      </c>
      <c r="M154" s="36" t="inlineStr">
        <is>
          <t>편입 전</t>
        </is>
      </c>
      <c r="N154" s="37" t="inlineStr">
        <is>
          <t>Content Production &amp; Investment</t>
        </is>
      </c>
      <c r="O154" s="37" t="inlineStr">
        <is>
          <t>Journalism / Publishing</t>
        </is>
      </c>
      <c r="P154" s="36" t="inlineStr">
        <is>
          <t>Closed</t>
        </is>
      </c>
      <c r="Q154" s="38" t="n">
        <v>0.119</v>
      </c>
      <c r="R154" s="37" t="inlineStr">
        <is>
          <t>Sublime Artist Agency Inc.</t>
        </is>
      </c>
      <c r="S154" s="37" t="inlineStr">
        <is>
          <t>Krispy Studio Corporation</t>
        </is>
      </c>
      <c r="T154" s="37"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U154" s="37" t="inlineStr">
        <is>
          <t>MA-1 그룹이 매수자</t>
        </is>
      </c>
      <c r="V154" s="37" t="inlineStr">
        <is>
          <t>과반 인수(≥50%)</t>
        </is>
      </c>
      <c r="W154" s="37" t="inlineStr">
        <is>
          <t>MA① 경영권 인수</t>
        </is>
      </c>
      <c r="X154" s="37" t="n"/>
      <c r="Y154" s="36" t="inlineStr">
        <is>
          <t>False</t>
        </is>
      </c>
      <c r="Z154" s="37" t="inlineStr">
        <is>
          <t>MA⑥ 외부자 간 거래</t>
        </is>
      </c>
      <c r="AA154" s="37"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AB154" s="37" t="inlineStr">
        <is>
          <t>완료 (2019-06-01 주식 이동, 나일론코리아미디어 공정위 공시 기준)</t>
        </is>
      </c>
      <c r="AC154" s="37" t="inlineStr">
        <is>
          <t>140,384,580원 (148,085주 × 948원; 크리스피스튜디오 103,871주 98,469,708원 + 기타 주주 44,214주 41,914,872원)</t>
        </is>
      </c>
      <c r="AD154" s="37" t="inlineStr">
        <is>
          <t>원자료와 일치</t>
        </is>
      </c>
      <c r="AE154" s="37" t="inlineStr">
        <is>
          <t>2019-06-05</t>
        </is>
      </c>
      <c r="AF154" s="37"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취득했다(N049). 지분율은 93.67%(148,085/158,085주)로 Capital IQ의 94%와 일치.</t>
        </is>
      </c>
      <c r="AG154" s="37" t="inlineStr">
        <is>
          <t>원자료가 이 거래를 NAVER 표본에 넣은 근거를 확인하지 못했다. 추출 시점(2024-05) 써브라임의 최대주주는 중앙그룹 에이치엘엘중앙이며, NAVER 계열이 보유하던 지분은 2022-06에 모두 처분됐다(N073).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N049·N073(플레이리스트의 써브라임 지분 취득·처분), N074·N077(에이치엘엘중앙의 써브라임 지분 취득)과 대상회사 계보가 이어진다.</t>
        </is>
      </c>
      <c r="AH154" s="37" t="inlineStr">
        <is>
          <t>써브라임아티스트에이전시(주) (비상장 연예 매니지먼트사, NAVER·카카오 그룹 밖. 이후 써브라임(주)로 사명 변경, 2022-07부터 중앙그룹 에이치엘엘중앙 계열)</t>
        </is>
      </c>
      <c r="AI154" s="37" t="inlineStr">
        <is>
          <t>미확인 (매수자 써브라임은 공시 의무가 없었고, 대상회사의 공정위 공시 '최대주주등의주식보유변동'에는 목적 기재란이 없음)</t>
        </is>
      </c>
      <c r="AJ154" s="37" t="inlineStr">
        <is>
          <t>연예인 매니지먼트·공연서비스업 (에이치엘엘중앙 2022-07-04 공시의 '주요사업: 연예인 매니지업/ 공연서비스업'; 2018년 매출 556백만원 규모)</t>
        </is>
      </c>
      <c r="AK154" s="37" t="inlineStr">
        <is>
          <t>인접</t>
        </is>
      </c>
      <c r="AL154" s="37" t="inlineStr">
        <is>
          <t>아티스트 매니지먼트 회사가 패션 매거진(나일론 코리아) 발행사를 인수했다. 소속 연예인의 화보·패션 콘텐츠와 같은 고객군에 붙은 영역이다. NAVER 그룹 정점 기준으로는 NAVER가 관여하지 않은 외부 거래이므로 판단 대상이 아니다.</t>
        </is>
      </c>
      <c r="AM154" s="37" t="inlineStr">
        <is>
          <t>280백만원 (써브라임아티스트에이전시 2018-12-31, 플레이리스트 2019-09-10 공시의 발행회사 요약 재무)</t>
        </is>
      </c>
      <c r="AN154" s="37" t="inlineStr">
        <is>
          <t>해당 없음 (매수자에게 상장 지배회사가 없음)</t>
        </is>
      </c>
      <c r="AO154" s="37" t="inlineStr">
        <is>
          <t>계산: 50.1 (140,384,580원 / 280백만원)</t>
        </is>
      </c>
      <c r="AP154" s="37" t="inlineStr">
        <is>
          <t>계산 불가 (2018-12-31 자본총계 -139백만원, 자본잠식)</t>
        </is>
      </c>
      <c r="AQ154" s="37" t="inlineStr">
        <is>
          <t>해당 없음 (비상장, 상장 지배회사 없음)</t>
        </is>
      </c>
      <c r="AR154" s="37" t="inlineStr">
        <is>
          <t>매수자 규모는 2018-12-31 기준 플레이리스트 공시(20190910000113)에 실린 써브라임 요약 재무. 거래 금액은 나일론코리아미디어 공정위 공시(20190605000297).</t>
        </is>
      </c>
      <c r="AS154" s="37" t="inlineStr">
        <is>
          <t>해당 없음</t>
        </is>
      </c>
      <c r="AT154" s="37"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U154" s="37" t="inlineStr">
        <is>
          <t>2019-06-05 DART 공정위 공시 '최대주주등의주식보유변동'(나일론코리아미디어 제출, 변동일 2019-06-01). 이보다 앞선 보도는 찾지 못함.</t>
        </is>
      </c>
      <c r="AV154" s="37"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W154" s="37"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t>
        </is>
      </c>
      <c r="AX154" s="37" t="inlineStr">
        <is>
          <t>미확인 (매수자 써브라임은 2022년분부터 외부감사 대상이며, 2022·2024·2025 감사보고서에서 '나일론' 언급을 찾지 못함. 매도자 크리스피스튜디오의 처분손실은 감사보고서를 보지 않아 미확인)</t>
        </is>
      </c>
      <c r="AY154" s="37" t="inlineStr">
        <is>
          <t>매수자가 그룹 계보 밖(MA⑥)이라 그룹의 손상을 따지지 않음</t>
        </is>
      </c>
      <c r="AZ154" s="37" t="inlineStr">
        <is>
          <t>2017: 1,963백만원; 2018: 2,469백만원</t>
        </is>
      </c>
      <c r="BA154" s="37" t="inlineStr">
        <is>
          <t>미확인 (2019년 이후 나일론코리아미디어의 공시·감사보고서 없음)</t>
        </is>
      </c>
      <c r="BB154" s="37" t="inlineStr">
        <is>
          <t>2017: -408백만원; 2018: -634백만원</t>
        </is>
      </c>
      <c r="BC154" s="37" t="inlineStr">
        <is>
          <t>미확인 (같은 이유)</t>
        </is>
      </c>
      <c r="BD154" s="37"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E154" s="37" t="inlineStr">
        <is>
          <t>해당 없음 (매수자·매도자 모두 이 거래로 IR을 하지 않음; 카카오 실적발표에서 언급을 찾지는 않음)</t>
        </is>
      </c>
      <c r="BF154" s="36" t="inlineStr">
        <is>
          <t>부분</t>
        </is>
      </c>
      <c r="BG154" s="36" t="inlineStr">
        <is>
          <t>2026-10-31</t>
        </is>
      </c>
    </row>
    <row r="155" ht="72" customHeight="1">
      <c r="A155" s="36" t="inlineStr">
        <is>
          <t>N048</t>
        </is>
      </c>
      <c r="B155" s="36" t="inlineStr">
        <is>
          <t>Naver</t>
        </is>
      </c>
      <c r="C155" s="36" t="inlineStr">
        <is>
          <t>2019-07-08</t>
        </is>
      </c>
      <c r="D155" s="37" t="inlineStr">
        <is>
          <t>Company AI Co.,Ltd.</t>
        </is>
      </c>
      <c r="E155" s="36" t="n">
        <v>165</v>
      </c>
      <c r="F155" s="36" t="inlineStr">
        <is>
          <t>False</t>
        </is>
      </c>
      <c r="G155" s="36" t="n"/>
      <c r="H155" s="36" t="inlineStr">
        <is>
          <t>MA②</t>
        </is>
      </c>
      <c r="I155" s="36" t="inlineStr">
        <is>
          <t>MA②</t>
        </is>
      </c>
      <c r="J155" s="36" t="inlineStr">
        <is>
          <t>같음</t>
        </is>
      </c>
      <c r="K155" s="36" t="inlineStr">
        <is>
          <t>있음</t>
        </is>
      </c>
      <c r="L155" s="36" t="inlineStr">
        <is>
          <t>일치</t>
        </is>
      </c>
      <c r="M155" s="36" t="inlineStr">
        <is>
          <t>편입 후</t>
        </is>
      </c>
      <c r="N155" s="37" t="inlineStr">
        <is>
          <t>Technology &amp; Infrastructure</t>
        </is>
      </c>
      <c r="O155" s="37" t="inlineStr">
        <is>
          <t>AI / Robotics</t>
        </is>
      </c>
      <c r="P155" s="36" t="inlineStr">
        <is>
          <t>Closed</t>
        </is>
      </c>
      <c r="Q155" s="38" t="n">
        <v>0.738</v>
      </c>
      <c r="R155" s="37" t="inlineStr">
        <is>
          <t>NAVER Corporation (KOSE:A035420)</t>
        </is>
      </c>
      <c r="S155" s="37" t="inlineStr">
        <is>
          <t>-</t>
        </is>
      </c>
      <c r="T155" s="37"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U155" s="37" t="inlineStr">
        <is>
          <t>MA-1 그룹이 매수자</t>
        </is>
      </c>
      <c r="V155" s="37" t="inlineStr">
        <is>
          <t>추가지분</t>
        </is>
      </c>
      <c r="W155" s="37" t="inlineStr">
        <is>
          <t>MA② 기존 지분 확대</t>
        </is>
      </c>
      <c r="X155" s="37" t="n"/>
      <c r="Y155" s="36" t="inlineStr">
        <is>
          <t>False</t>
        </is>
      </c>
      <c r="Z155" s="37" t="inlineStr">
        <is>
          <t>MA② 기존 지분 확대</t>
        </is>
      </c>
      <c r="AA155" s="37"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AB155" s="37" t="inlineStr">
        <is>
          <t>완료 (2019-06-05 주식 변동일)</t>
        </is>
      </c>
      <c r="AC155" s="37" t="inlineStr">
        <is>
          <t>870,000,000원 (1,740주 × 주당 500,000원; 이 중 강지훈 대표 1,002주 501,000,000원, 기타 주주 738주)</t>
        </is>
      </c>
      <c r="AD155" s="37" t="inlineStr">
        <is>
          <t>원자료와 일치 (870백만원 ÷ 1,176.05원/달러 = 0.740, 2019-06-05 Yahoo Finance KRW=X 종가 기준; 원자료 0.738)</t>
        </is>
      </c>
      <c r="AE155" s="37" t="inlineStr">
        <is>
          <t>2019-07-08</t>
        </is>
      </c>
      <c r="AF155" s="37"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G155" s="37" t="inlineStr">
        <is>
          <t>같은 묶음 N042(2018-06-05, 39.10%→56.50%, 8.7억원)와 N056(2020-12-04,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H155" s="37" t="inlineStr">
        <is>
          <t>NAVER㈜ (그룹 지배회사, KOSPI 상장)</t>
        </is>
      </c>
      <c r="AI155" s="37"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J155" s="37" t="inlineStr">
        <is>
          <t>NAVER 2018년 연결 영업수익 5,586,905백만원: 비즈니스플랫폼(검색·쇼핑 검색광고 등) 44.3%, 라인 및 기타플랫폼 36.8%, 광고 10.3%, IT플랫폼 6.4%, 콘텐츠서비스 2.3% (NAVER 2018 사업보고서 사업의 내용)</t>
        </is>
      </c>
      <c r="AK155" s="37" t="inlineStr">
        <is>
          <t>인접</t>
        </is>
      </c>
      <c r="AL155" s="37" t="inlineStr">
        <is>
          <t>대상은 대화엔진·자연어처리 기반 AI 서비스를 연구·개발하는 소프트웨어 회사로 NAVER·LINE의 AI 플랫폼 클로바와 협업(2017-07 보도). 검색·광고 플랫폼에 공급되는 기반 기술이라 같은 가치사슬의 인접 영역. FY2019 매출 전액이 NAVER 용역이어서 외부 사업 확장이 아니라 AI 연구 인력의 내재화 성격. 인수 주체가 그룹 정점 NAVER이므로 그룹 기준도 같음.</t>
        </is>
      </c>
      <c r="AM155" s="37" t="inlineStr">
        <is>
          <t>9,881,191백만원 (NAVER 연결 자산총계, 2018-12-31; 주요사항보고서 없음)</t>
        </is>
      </c>
      <c r="AN155" s="37" t="inlineStr">
        <is>
          <t>acq_total_assets와 같음</t>
        </is>
      </c>
      <c r="AO155" s="37" t="inlineStr">
        <is>
          <t>계산: 0.0088 (870백만원 ÷ NAVER 2018말 연결 자산총계 9,881,191백만원)</t>
        </is>
      </c>
      <c r="AP155" s="37" t="inlineStr">
        <is>
          <t>계산: 0.0146 (870백만원 ÷ NAVER 2018말 연결 자본총계 5,949,141백만원; 지배기업 소유주지분 5,240,280백만원 기준이면 0.0166)</t>
        </is>
      </c>
      <c r="AQ155" s="37" t="inlineStr">
        <is>
          <t>계산: 약 19조 9,424억원 (2019-07-05 종가 121,000원 × 발행주식 164,813,395주)</t>
        </is>
      </c>
      <c r="AR155" s="37"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S155" s="37" t="inlineStr">
        <is>
          <t>KRX:035420</t>
        </is>
      </c>
      <c r="AT155" s="37" t="inlineStr">
        <is>
          <t>인수 주체 NAVER㈜ 자체가 상장사. 대상 컴패니에이아이는 비상장. 거래 규모가 시가총액의 0.004%라 주가 반응 분석의 의미는 거의 없음.</t>
        </is>
      </c>
      <c r="AU155" s="37" t="inlineStr">
        <is>
          <t>2019-07-08 DART 공정거래법 공시 '최대주주등의주식보유변동'(컴패니에이아이 제출, 20190708000404). 사전 보도는 찾지 못함.</t>
        </is>
      </c>
      <c r="AV155" s="37"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N042); 2018-12: FY2018 매출 1,065백만원(이 중 NAVER 대상 937백만원), 영업손실 1백만원, 자본총계 -48백만원</t>
        </is>
      </c>
      <c r="AW155" s="37"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N056), 주주총회 해산 결의·청산인 선임(2020-12-17), NAVER 별도 타법인출자 현황에서 평가손익 -5,000백만원으로 장부가 0; 2021: 청산 완료(NAVER 2021 사업보고서 '당기 중 청산되었습니다')</t>
        </is>
      </c>
      <c r="AX155" s="37"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Y155" s="37" t="inlineStr">
        <is>
          <t>수집·검토 기록에 인수 뒤 손상이 적혀 있음</t>
        </is>
      </c>
      <c r="AZ155" s="37" t="inlineStr">
        <is>
          <t>2017: 568백만원; 2018: 1,065백만원</t>
        </is>
      </c>
      <c r="BA155" s="37" t="inlineStr">
        <is>
          <t>2019: 970백만원; 2020: 미확인 (추정: 약 1,510백만원 이상—NAVER 별도의 컴패니에이아이 대상 영업비용 2020년 1,510,095천원, 2019년엔 이 값 970,444천원이 대상 매출 970백만원과 같았음); 2021: 청산</t>
        </is>
      </c>
      <c r="BB155" s="37" t="inlineStr">
        <is>
          <t>2017: -11백만원 (당기순손실 17백만원); 2018: -1백만원 (당기순손실 10백만원)</t>
        </is>
      </c>
      <c r="BC155" s="37" t="inlineStr">
        <is>
          <t>2019: -285백만원 (당기순손실 293백만원); 2020: 미확인 (NAVER 2020 사업보고서 타법인출자 현황은 FY2020 총자산 450백만원, 당기순손익 450백만원으로 적었으나 두 값이 같아 기재 오류 의심); 2021: 청산</t>
        </is>
      </c>
      <c r="BD155" s="37"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E155" s="37" t="inlineStr">
        <is>
          <t>확인 안 됨: NAVER 2019~2020 실적발표·보도에서 Company AI 언급을 찾지 못함(웹 검색, 이 묶음 N042 조사 포함). 참고로 최초 인수 때 설명은 "네이버 D2SF를 통해 스타트업 단계부터 직접 발굴, 지원을 거쳐 인수까지 이어진 첫 사례다" (2017-07-07 바이라인네트워크)</t>
        </is>
      </c>
      <c r="BF155" s="36" t="inlineStr">
        <is>
          <t>부분</t>
        </is>
      </c>
      <c r="BG155" s="36" t="inlineStr">
        <is>
          <t>2026-10-31</t>
        </is>
      </c>
    </row>
    <row r="156" ht="72" customHeight="1">
      <c r="A156" s="36" t="inlineStr">
        <is>
          <t>N049</t>
        </is>
      </c>
      <c r="B156" s="36" t="inlineStr">
        <is>
          <t>Naver</t>
        </is>
      </c>
      <c r="C156" s="36" t="inlineStr">
        <is>
          <t>2019-09-10</t>
        </is>
      </c>
      <c r="D156" s="37" t="inlineStr">
        <is>
          <t>Sublime Artist Agency Inc.</t>
        </is>
      </c>
      <c r="E156" s="36" t="n">
        <v>173</v>
      </c>
      <c r="F156" s="36" t="inlineStr">
        <is>
          <t>False</t>
        </is>
      </c>
      <c r="G156" s="36" t="n"/>
      <c r="H156" s="36" t="inlineStr">
        <is>
          <t>MA⑥</t>
        </is>
      </c>
      <c r="I156" s="36" t="inlineStr">
        <is>
          <t>MA③</t>
        </is>
      </c>
      <c r="J156" s="36" t="inlineStr">
        <is>
          <t>변경</t>
        </is>
      </c>
      <c r="K156" s="36" t="inlineStr">
        <is>
          <t>해당 없음</t>
        </is>
      </c>
      <c r="L156" s="36" t="inlineStr">
        <is>
          <t>일치</t>
        </is>
      </c>
      <c r="M156" s="36" t="inlineStr">
        <is>
          <t>편입 후</t>
        </is>
      </c>
      <c r="N156" s="37" t="inlineStr">
        <is>
          <t>Music &amp; Fan Entertainment</t>
        </is>
      </c>
      <c r="O156" s="37" t="inlineStr">
        <is>
          <t>Music / Artist Management</t>
        </is>
      </c>
      <c r="P156" s="36" t="inlineStr">
        <is>
          <t>Closed</t>
        </is>
      </c>
      <c r="Q156" s="38" t="n">
        <v>0.252</v>
      </c>
      <c r="R156" s="37" t="inlineStr">
        <is>
          <t>Playlist Corporation</t>
        </is>
      </c>
      <c r="S156" s="37" t="inlineStr">
        <is>
          <t>-</t>
        </is>
      </c>
      <c r="T156" s="37"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U156" s="37" t="inlineStr">
        <is>
          <t>MA-4 외부자 간 거래</t>
        </is>
      </c>
      <c r="V156" s="37" t="n"/>
      <c r="W156" s="37" t="inlineStr">
        <is>
          <t>MA⑥ 외부자 간 거래</t>
        </is>
      </c>
      <c r="X156" s="37" t="n"/>
      <c r="Y156" s="36" t="inlineStr">
        <is>
          <t>False</t>
        </is>
      </c>
      <c r="Z156" s="37" t="inlineStr">
        <is>
          <t>MA③ 소수지분 매입</t>
        </is>
      </c>
      <c r="AA156" s="37" t="inlineStr">
        <is>
          <t>편입 후 (매수자 플레이리스트는 NAVER 연결 종속회사: NAVER 2018 사업보고서 연결주석상 지분 100%(스노우 경유), 2019 사업보고서 연결대상 종속회사 목록에 기재, 2019년 말 지분 83.73%)</t>
        </is>
      </c>
      <c r="AB156" s="37" t="inlineStr">
        <is>
          <t>완료 (취득예정일 2019-09-20; 플레이리스트의 2022-06 처분 공시에서 172주 보유가 확인됨)</t>
        </is>
      </c>
      <c r="AC156" s="37" t="inlineStr">
        <is>
          <t>301,000,000원 (172주, 주당 약 1,750,000원)</t>
        </is>
      </c>
      <c r="AD156" s="37" t="inlineStr">
        <is>
          <t>원자료와 일치</t>
        </is>
      </c>
      <c r="AE156" s="37" t="inlineStr">
        <is>
          <t>2019-09-09</t>
        </is>
      </c>
      <c r="AF156" s="37"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G156" s="37" t="inlineStr">
        <is>
          <t>같은 묶음의 N073(2022-06 플레이리스트가 이 172주를 10.81억원에 처분)과 짝을 이루는 거래다. N047(2019-06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H156" s="37" t="inlineStr">
        <is>
          <t>플레이리스트(주) (NAVER 연결 종속회사, 2018년 말 스노우를 거쳐 100% 보유, 비상장 웹드라마 제작사)</t>
        </is>
      </c>
      <c r="AI156" s="37" t="inlineStr">
        <is>
          <t>"전략적 협력을 위한 투자" (공정위 공시 타법인주식및출자증권취득결정)</t>
        </is>
      </c>
      <c r="AJ156" s="37" t="inlineStr">
        <is>
          <t>동영상(웹드라마) 콘텐츠 생산·유통 (플레이리스트 감사보고서의 '동영상 콘텐츠의 생산과 유통 등의 사업'; NAVER 2018 사업보고서 연결대상 종속회사 개황의 '컨텐츠 서비스')</t>
        </is>
      </c>
      <c r="AK156" s="37" t="inlineStr">
        <is>
          <t>인접</t>
        </is>
      </c>
      <c r="AL156" s="37" t="inlineStr">
        <is>
          <t>웹드라마 제작사가 배우·아티스트 매니지먼트사에 투자했다. 출연진을 공급하는 같은 가치사슬이다. NAVER 정점 기준으로도 웹툰·동영상 콘텐츠 사업의 공급 측 투자이므로 인접이다.</t>
        </is>
      </c>
      <c r="AM156" s="37" t="inlineStr">
        <is>
          <t>3,690백만원 (플레이리스트 2018-12-31 자산총액, NAVER 2018 사업보고서 연결대상 종속회사 개황)</t>
        </is>
      </c>
      <c r="AN156" s="37" t="inlineStr">
        <is>
          <t>9,881,191백만원 (NAVER 연결 2018-12-31)</t>
        </is>
      </c>
      <c r="AO156" s="37" t="inlineStr">
        <is>
          <t>계산: 8.16 (301백만원 / 플레이리스트 자산 3,690백만원); NAVER 연결 기준 0.003</t>
        </is>
      </c>
      <c r="AP156" s="37" t="inlineStr">
        <is>
          <t>41.44</t>
        </is>
      </c>
      <c r="AQ156" s="37" t="inlineStr">
        <is>
          <t>계산: 약 24.64조원 (NAVER 2019-09-06 종가 149,500원 × 2018년 말 발행주식총수 164,813,395주; 2018년 액면분할 이후 분할 없음)</t>
        </is>
      </c>
      <c r="AR156" s="37"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S156" s="37" t="inlineStr">
        <is>
          <t>KRX:035420</t>
        </is>
      </c>
      <c r="AT156" s="37"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U156" s="37" t="inlineStr">
        <is>
          <t>2019-09-10 DART 공정위 공시(플레이리스트 '타법인주식및출자증권취득결정', 이사회 결의 2019-09-09). 앞선 보도는 찾지 못함.</t>
        </is>
      </c>
      <c r="AV156" s="37"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인수(N047)</t>
        </is>
      </c>
      <c r="AW156" s="37" t="inlineStr">
        <is>
          <t>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X156" s="37"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Y156" s="37" t="inlineStr">
        <is>
          <t>공정가치 측정 금융자산이라 손상 대신 공정가치 변동을 인식</t>
        </is>
      </c>
      <c r="AZ156" s="37" t="inlineStr">
        <is>
          <t>2017: 359백만원; 2018: 556백만원</t>
        </is>
      </c>
      <c r="BA156" s="37"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BB156" s="37" t="inlineStr">
        <is>
          <t>미확인 (공시 요약 재무에 영업이익 없음. 당기순이익은 2017: 46백만원; 2018: -211백만원)</t>
        </is>
      </c>
      <c r="BC156" s="37" t="inlineStr">
        <is>
          <t>2019: 미확인; 2020: 미확인 (같은 공시의 당기순이익은 전전년도 -971, 전년도 685, 당해 680백만원); 2021: 780백만원; 2025(최근): 526백만원 (2022: -3,043; 2023: -1,381; 2024: -1,970백만원)</t>
        </is>
      </c>
      <c r="BD156" s="37"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E156" s="37" t="inlineStr">
        <is>
          <t>미확인 (거래 규모 3억원으로 NAVER 실적발표에서 언급될 가능성이 낮아 검색하지 않음)</t>
        </is>
      </c>
      <c r="BF156" s="36" t="inlineStr">
        <is>
          <t>완료</t>
        </is>
      </c>
      <c r="BG156" s="36" t="inlineStr">
        <is>
          <t>2026-10-31</t>
        </is>
      </c>
    </row>
    <row r="157" ht="72" customHeight="1">
      <c r="A157" s="36" t="inlineStr">
        <is>
          <t>N050</t>
        </is>
      </c>
      <c r="B157" s="36" t="inlineStr">
        <is>
          <t>Naver</t>
        </is>
      </c>
      <c r="C157" s="36" t="inlineStr">
        <is>
          <t>2019-09-12</t>
        </is>
      </c>
      <c r="D157" s="37" t="inlineStr">
        <is>
          <t>ZOZO, Inc. (TSE:3092)</t>
        </is>
      </c>
      <c r="E157" s="36" t="n">
        <v>1</v>
      </c>
      <c r="F157" s="36" t="inlineStr">
        <is>
          <t>True</t>
        </is>
      </c>
      <c r="G157" s="36" t="n"/>
      <c r="H157" s="36" t="inlineStr">
        <is>
          <t>MA①</t>
        </is>
      </c>
      <c r="I157" s="36" t="inlineStr">
        <is>
          <t>MA①</t>
        </is>
      </c>
      <c r="J157" s="36" t="inlineStr">
        <is>
          <t>같음</t>
        </is>
      </c>
      <c r="K157" s="36" t="inlineStr">
        <is>
          <t>없음 (확인)</t>
        </is>
      </c>
      <c r="L157" s="36" t="inlineStr">
        <is>
          <t>일치</t>
        </is>
      </c>
      <c r="M157" s="36" t="inlineStr">
        <is>
          <t>편입 전</t>
        </is>
      </c>
      <c r="N157" s="37" t="inlineStr">
        <is>
          <t>Commerce &amp; Marketing</t>
        </is>
      </c>
      <c r="O157" s="37" t="inlineStr">
        <is>
          <t>E-commerce / Marketplace</t>
        </is>
      </c>
      <c r="P157" s="36" t="inlineStr">
        <is>
          <t>Closed</t>
        </is>
      </c>
      <c r="Q157" s="38" t="n">
        <v>3914.84</v>
      </c>
      <c r="R157" s="37" t="inlineStr">
        <is>
          <t>LY Corporation (TSE:4689)</t>
        </is>
      </c>
      <c r="S157" s="37" t="inlineStr">
        <is>
          <t>-</t>
        </is>
      </c>
      <c r="T157" s="37"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U157" s="37" t="inlineStr">
        <is>
          <t>MA-1 그룹이 매수자</t>
        </is>
      </c>
      <c r="V157" s="37" t="inlineStr">
        <is>
          <t>과반 인수(≥50%)</t>
        </is>
      </c>
      <c r="W157" s="37" t="inlineStr">
        <is>
          <t>MA① 경영권 인수</t>
        </is>
      </c>
      <c r="X157" s="37" t="inlineStr">
        <is>
          <t>Yahoo Japan 편입 전</t>
        </is>
      </c>
      <c r="Y157" s="36" t="inlineStr">
        <is>
          <t>False</t>
        </is>
      </c>
      <c r="Z157" s="37" t="inlineStr">
        <is>
          <t>MA① 경영권 인수</t>
        </is>
      </c>
      <c r="AA157" s="37"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AB157" s="37" t="inlineStr">
        <is>
          <t>완료 (2019-11-13 공개매수 종료·연결자회사화; 결제 개시 2019-11-20)</t>
        </is>
      </c>
      <c r="AC157" s="37" t="inlineStr">
        <is>
          <t>400,736,598,000円 (152,952,900주 × 2,620円, 현금; 응모 245,923,177주가 상한을 넘어 안분비례 매입)</t>
        </is>
      </c>
      <c r="AD157" s="37" t="inlineStr">
        <is>
          <t>원자료와 일치 (계산: 400,736.6百万円 ÷ 107.97円/USD(2019-09-12, Fed H.10) = 3,711.6백만 달러; 원자료 3,914.84보다 5.2% 작아 ±10% 이내. 원자료 값은 약 102.4円/USD에 해당해 2019년 환율로는 설명되지 않음)</t>
        </is>
      </c>
      <c r="AE157" s="37" t="inlineStr">
        <is>
          <t>2019-09-12</t>
        </is>
      </c>
      <c r="AF157" s="37"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G157" s="37" t="inlineStr">
        <is>
          <t>같은 묶음 관계: N015·N025의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H157" s="37" t="inlineStr">
        <is>
          <t>ヤフー株式会社 (Yahoo Japan Corporation; 東証1部, 소프트뱅크㈱(44.6%)의 연결자회사 — 2019-10-01 Zホールディングス㈱로 상호변경·지주회사 전환 후 공개매수 실시, 현 LINEヤフー㈱)</t>
        </is>
      </c>
      <c r="AI157" s="37"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J157" s="37"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K157" s="37" t="inlineStr">
        <is>
          <t>핵심</t>
        </is>
      </c>
      <c r="AL157" s="37" t="inlineStr">
        <is>
          <t>대상 ZOZO는 패션 EC 몰 ZOZOTOWN 운영사로 Yahoo Japan의 주력 e커머스(쇼핑몰) 사업과 같은 영역이며, 공시도 '当社のeコマース事業'의 패션 카테고리 강화로 설명 → 핵심. 그룹 정점 기준: 편입 전이라 정점은 Yahoo Japan 자신. 2021 이후 NAVER 기준으로도 커머스는 주력 영역이나 NAVER는 A홀딩스를 지분법으로만 반영.</t>
        </is>
      </c>
      <c r="AM157" s="37" t="inlineStr">
        <is>
          <t>2,429,601百万円 (2019-03-31, Yahoo Japan 연결 IFRS 資産合計; 발표 직전 분기말 2019-06-30은 2,586,450百万円)</t>
        </is>
      </c>
      <c r="AN157" s="37" t="inlineStr">
        <is>
          <t>acq_total_assets와 같음 (편입 전 Yahoo Japan 계열의 정점 = Yahoo Japan 자신. 참고: 상위 모회사 소프트뱅크㈱ 2019-09-30 資産合計 8,733,551百万円)</t>
        </is>
      </c>
      <c r="AO157" s="37" t="inlineStr">
        <is>
          <t>계산: 16.49 (400,736.6百万円 ÷ 2019-03-31 연결 資産合計 2,429,601百万円; 2019-06-30 기준 15.49)</t>
        </is>
      </c>
      <c r="AP157" s="37" t="inlineStr">
        <is>
          <t>계산: 48.97 (400,736.6百万円 ÷ 2019-03-31 親会社の所有者に帰属する持分 818,291百万円; 資本合計 910,523百万円 기준 44.01; 2019-06-30 親会社所有者持分 725,276百万円 기준 55.25)</t>
        </is>
      </c>
      <c r="AQ157" s="37" t="inlineStr">
        <is>
          <t>계산: 1,419,194,176,370円 (2019-09-11 종가 298円 × 유통주식 4,762,396,565주 = 발행 4,822,417,565주 − 자기주식 60,021,000주(2019-09-30 기준; 9/11~9/30 유통주식 변동 없다고 가정). 발행주식 기준이면 1,437,080,434,370円)</t>
        </is>
      </c>
      <c r="AR157" s="37"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S157" s="37" t="inlineStr">
        <is>
          <t>TSE:4689</t>
        </is>
      </c>
      <c r="AT157" s="37" t="inlineStr">
        <is>
          <t>인수 주체 Yahoo Japan(현 LY Corporation, 같은 코드 TSE:4689) 상장사. 대상 ZOZO도 상장사(TSE:3092, 공개매수 후에도 상장 유지)라 대상 주가 반응 분석 가능. 당시 NAVER(KRX:035420)는 거래 당사자가 아님.</t>
        </is>
      </c>
      <c r="AU157" s="37"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V157" s="37" t="inlineStr">
        <is>
          <t>1998-05: ㈲スタート・トゥデイ 설립; 2004-12: ZOZOTOWN 개시; 2007-12: 東証マザーズ 상장(2012-02 1부); 2010-11: 스타트투데이–Yahoo Japan EC 사이트 연계 업무제휴; 2011-06·2014-10: 크라운주얼(N015)·ヤッパ(N025)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W157" s="37"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X157" s="37"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Y157" s="37" t="inlineStr">
        <is>
          <t>ZHD/LY 有報 2020/3~2026/3期 ZOZO のれん 감손 없음</t>
        </is>
      </c>
      <c r="AZ157" s="37" t="inlineStr">
        <is>
          <t>2018/3期: 98,432百万円; 2019/3期: 118,405百万円</t>
        </is>
      </c>
      <c r="BA157" s="37" t="inlineStr">
        <is>
          <t>2020/3期: 125,517百万円; 2021/3期: 147,402百万円; 2026/3期: 228,373百万円</t>
        </is>
      </c>
      <c r="BB157" s="37" t="inlineStr">
        <is>
          <t>2018/3期: 32,669百万円; 2019/3期: 25,654百万円</t>
        </is>
      </c>
      <c r="BC157" s="37" t="inlineStr">
        <is>
          <t>2020/3期: 27,888百万円; 2021/3期: 44,144百万円; 2026/3期: 69,366百万円</t>
        </is>
      </c>
      <c r="BD157" s="37"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E157" s="37"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F157" s="36" t="inlineStr">
        <is>
          <t>완료</t>
        </is>
      </c>
      <c r="BG157" s="36" t="inlineStr">
        <is>
          <t>2026-10-26</t>
        </is>
      </c>
    </row>
    <row r="158" ht="72" customHeight="1">
      <c r="A158" s="36" t="inlineStr">
        <is>
          <t>N051</t>
        </is>
      </c>
      <c r="B158" s="36" t="inlineStr">
        <is>
          <t>Naver</t>
        </is>
      </c>
      <c r="C158" s="36" t="inlineStr">
        <is>
          <t>2019-09-25</t>
        </is>
      </c>
      <c r="D158" s="37" t="inlineStr">
        <is>
          <t>Dynatech Inc.</t>
        </is>
      </c>
      <c r="E158" s="36" t="n">
        <v>61</v>
      </c>
      <c r="F158" s="36" t="inlineStr">
        <is>
          <t>False</t>
        </is>
      </c>
      <c r="G158" s="36" t="n"/>
      <c r="H158" s="36" t="inlineStr">
        <is>
          <t>MA④</t>
        </is>
      </c>
      <c r="I158" s="36" t="inlineStr">
        <is>
          <t>MA④</t>
        </is>
      </c>
      <c r="J158" s="36" t="inlineStr">
        <is>
          <t>같음</t>
        </is>
      </c>
      <c r="K158" s="36" t="inlineStr">
        <is>
          <t>있음</t>
        </is>
      </c>
      <c r="L158" s="36" t="inlineStr">
        <is>
          <t>일치</t>
        </is>
      </c>
      <c r="M158" s="36" t="inlineStr">
        <is>
          <t>편입 전</t>
        </is>
      </c>
      <c r="N158" s="37" t="inlineStr">
        <is>
          <t>Technology &amp; Infrastructure</t>
        </is>
      </c>
      <c r="O158" s="37" t="inlineStr">
        <is>
          <t>Digital Infrastructure</t>
        </is>
      </c>
      <c r="P158" s="36" t="inlineStr">
        <is>
          <t>Closed</t>
        </is>
      </c>
      <c r="Q158" s="38" t="n">
        <v>25.37</v>
      </c>
      <c r="R158" s="37" t="inlineStr">
        <is>
          <t>ValueCommerce Co., Ltd. (TSE:2491)</t>
        </is>
      </c>
      <c r="S158" s="37" t="inlineStr">
        <is>
          <t>LY Corporation (TSE:4689)</t>
        </is>
      </c>
      <c r="T158" s="37"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U158" s="37" t="inlineStr">
        <is>
          <t>MA-2 그룹 내부 재편</t>
        </is>
      </c>
      <c r="V158" s="37" t="n"/>
      <c r="W158" s="37" t="inlineStr">
        <is>
          <t>MA④ 그룹 내부 재편</t>
        </is>
      </c>
      <c r="X158" s="37" t="inlineStr">
        <is>
          <t>Yahoo Japan 편입 전</t>
        </is>
      </c>
      <c r="Y158" s="36" t="inlineStr">
        <is>
          <t>False</t>
        </is>
      </c>
      <c r="Z158" s="37" t="inlineStr">
        <is>
          <t>MA④ 그룹 내부 재편</t>
        </is>
      </c>
      <c r="AA158" s="37"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AB158" s="37" t="inlineStr">
        <is>
          <t>완료 (2019-09-27 株式譲渡 실행, みなし取得日 2019-09-30, 2019/12期 4분기부터 연결)</t>
        </is>
      </c>
      <c r="AC158" s="37" t="inlineStr">
        <is>
          <t>2,732,312,000円 (ダイナテック 普通株式 600株 전부의 취득대가, 현금; 有価証券報告書 第24期 企業結合 주석 '2,732,312千円'). 공시상 アドバイザリー費用等 8百万円 포함 총 2,740百万円(概算)</t>
        </is>
      </c>
      <c r="AD158" s="37" t="inlineStr">
        <is>
          <t>원자료와 일치 (계산: 2,732.3百万円 ÷ 107.78円/USD(2019-09-25, Fed H.10) = 25.35백만 달러; 원자료 25.37)</t>
        </is>
      </c>
      <c r="AE158" s="37" t="inlineStr">
        <is>
          <t>2019-09-25</t>
        </is>
      </c>
      <c r="AF158" s="37"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G158" s="37" t="inlineStr">
        <is>
          <t>같은 묶음 관계: 대상회사 ダイナテック는 N030(2015-07 ヤフー가 약 20억엔에 전 주식 인수)의 대상회사 — 이 거래로 ヤフー 직접 보유에서 상장 자회사 バリューコマース 산하로 옮김(N030 취득가 약 20억엔 대비 27.3억엔에 이전). 매수자 バリューコマース는 N001의 대상회사, N011의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H158" s="37" t="inlineStr">
        <is>
          <t>バリューコマース株式会社 (東証1部 2491; ヤフー㈱가 議決権 51.98% 보유한 연결자회사 — 당시 Yahoo Japan 그룹, NAVER와 무관)</t>
        </is>
      </c>
      <c r="AI158" s="37"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J158" s="37"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K158" s="37" t="inlineStr">
        <is>
          <t>인접</t>
        </is>
      </c>
      <c r="AL158" s="37" t="inlineStr">
        <is>
          <t>ダイナテック는 숙박시설 공식 사이트 전용 예약엔진 'Direct In'과 숙박관리시스템(PMS) 'Dynalution'을 개발·판매하는 B2B 소프트웨어 회사. バリューコマース는 コマース事業者의 집객(성과보수형 광고 아필리에이트)과 판촉(Yahoo!ショッピング 스토어용 CRM·광고) 지원 사업을 하던 회사로 숙박시설 대상 시스템은 하지 않았음(공시 '新たな事業（宿泊施設向け事業）の開始', '新たなＥＣシステムを当社で開発するには時間とコストがかかる上、ノウハウも不足'). 그러나 정의상 '인접'으로 재판정: ① 공시가 밝힌 시너지 시책 (ⅰ)이 'アフィリエイトネットワークとダイナテックの「Direct In（ダイレクトイン）」との連携による集客力強化'로, 아필리에이트 송객 → 숙박시설 공식 사이트 예약(전환)이라는 같은 가치사슬에 붙어 있음 ② 인수 목적 자체가 '宿泊施設の集客・販促を支援する事業'으로, 기존 '集客・販促支援' 기능을 새 고객군(숙박시설)으로 넓히는 것 ③ 有価証券報告書 第24期에서 ダイナテック를 기존 'ECソリューション事業' 세그먼트에 편입('ダイナテック株式会社の連結子会社化に伴い、ECソリューション事業で121名増加'). 고객군이 새롭다는 점에서 비핵심으로 볼 여지는 남음. 그룹 정점(Yahoo Japan) 기준으로는 2015년부터 보유한 자회사의 그룹 내 재배치이며 Yahoo!トラベル과 인접한 영역.</t>
        </is>
      </c>
      <c r="AM158" s="37" t="inlineStr">
        <is>
          <t>14,706,503千円 (2018-12-31, バリューコマース 연결 総資産額, 일본기준; 有価証券報告書 第23期)</t>
        </is>
      </c>
      <c r="AN158" s="37" t="inlineStr">
        <is>
          <t>2,429,601百万円 (2019-03-31, ヤフー㈱ 연결 資産合計, IFRS; 2019-09-25 TDnet 상대방 개요 및 ヤフー 有価証券報告書 第24期)</t>
        </is>
      </c>
      <c r="AO158" s="37" t="inlineStr">
        <is>
          <t>계산: 18.63 (총 취득자금 2,740百万円 ÷ 2018-12-31 연결 総資産額 14,706.5百万円; 주식 대가 2,732.3百万円만 쓰면 18.58)</t>
        </is>
      </c>
      <c r="AP158" s="37" t="inlineStr">
        <is>
          <t>계산: 29.96 (2,740百万円 ÷ 2018-12-31 연결 純資産額 9,145.9百万円; 自己資本比率 62.1%)</t>
        </is>
      </c>
      <c r="AQ158" s="37" t="inlineStr">
        <is>
          <t>계산: 60,806,844,000円 (2019-09-24 종가 1,764円 × 発行済株式総数 34,471,000株; 자기주식 2,185,700株(2018-12-31)를 뺀 유통주식 기준으로는 56,951百万円)</t>
        </is>
      </c>
      <c r="AR158" s="37"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S158" s="37" t="inlineStr">
        <is>
          <t>TSE:2491</t>
        </is>
      </c>
      <c r="AT158" s="37" t="inlineStr">
        <is>
          <t>인수 주체 バリューコマース가 상장사(東証1부 2491). 매도자이자 지배회사 ヤフー㈱(TSE:4689, 2019-10 Zホールディングス)도 상장사여서 반대편 반응도 볼 수 있음. 대상 ダイナテック는 비상장.</t>
        </is>
      </c>
      <c r="AU158" s="37"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V158" s="37" t="inlineStr">
        <is>
          <t>1987-08-28: ダイナテック㈱ 설립(숙박시설용 정보시스템 전문); 2015-07-03: ヤフー가 전 주식을 약 20억엔에 인수(N030),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W158" s="37"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X158" s="37"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Y158" s="37" t="inlineStr">
        <is>
          <t>수집·검토 기록에 인수 뒤 손상이 적혀 있음</t>
        </is>
      </c>
      <c r="AZ158" s="37" t="inlineStr">
        <is>
          <t>2018/3期: 1,539百万円; 2019/3期: 1,730百万円</t>
        </is>
      </c>
      <c r="BA158" s="37"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BB158" s="37" t="inlineStr">
        <is>
          <t>2018/3期: 435百万円; 2019/3期: 429百万円</t>
        </is>
      </c>
      <c r="BC158" s="37"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BD158" s="37"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E158" s="37"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F158" s="36" t="inlineStr">
        <is>
          <t>부분</t>
        </is>
      </c>
      <c r="BG158" s="36" t="inlineStr">
        <is>
          <t>2026-10-26</t>
        </is>
      </c>
    </row>
    <row r="159" ht="72" customHeight="1">
      <c r="A159" s="36" t="inlineStr">
        <is>
          <t>N052</t>
        </is>
      </c>
      <c r="B159" s="36" t="inlineStr">
        <is>
          <t>Naver</t>
        </is>
      </c>
      <c r="C159" s="36" t="inlineStr">
        <is>
          <t>2020-04-03</t>
        </is>
      </c>
      <c r="D159" s="37" t="inlineStr">
        <is>
          <t>Zero Games Co. Ltd</t>
        </is>
      </c>
      <c r="E159" s="36" t="n">
        <v>60</v>
      </c>
      <c r="F159" s="36" t="inlineStr">
        <is>
          <t>False</t>
        </is>
      </c>
      <c r="G159" s="36" t="n"/>
      <c r="H159" s="36" t="inlineStr">
        <is>
          <t>MA①</t>
        </is>
      </c>
      <c r="I159" s="36" t="inlineStr">
        <is>
          <t>MA①</t>
        </is>
      </c>
      <c r="J159" s="36" t="inlineStr">
        <is>
          <t>같음</t>
        </is>
      </c>
      <c r="K159" s="36" t="inlineStr">
        <is>
          <t>있음</t>
        </is>
      </c>
      <c r="L159" s="36" t="inlineStr">
        <is>
          <t>일치</t>
        </is>
      </c>
      <c r="M159" s="36" t="inlineStr">
        <is>
          <t>지분법 합작 계열</t>
        </is>
      </c>
      <c r="N159" s="37" t="inlineStr">
        <is>
          <t>Gaming &amp; Sport</t>
        </is>
      </c>
      <c r="O159" s="37" t="inlineStr">
        <is>
          <t>Game Development / Operating</t>
        </is>
      </c>
      <c r="P159" s="36" t="inlineStr">
        <is>
          <t>Closed</t>
        </is>
      </c>
      <c r="Q159" s="38" t="n">
        <v>25.83</v>
      </c>
      <c r="R159" s="37" t="inlineStr">
        <is>
          <t>LINE GAMES Corporation</t>
        </is>
      </c>
      <c r="S159" s="37" t="inlineStr">
        <is>
          <t>-</t>
        </is>
      </c>
      <c r="T159" s="37"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U159" s="37" t="inlineStr">
        <is>
          <t>MA-1 그룹이 매수자</t>
        </is>
      </c>
      <c r="V159" s="37" t="inlineStr">
        <is>
          <t>지분율 미기재(대개 100%·사업양수)</t>
        </is>
      </c>
      <c r="W159" s="37" t="inlineStr">
        <is>
          <t>MA① 경영권 인수</t>
        </is>
      </c>
      <c r="X159" s="37" t="n"/>
      <c r="Y159" s="36" t="inlineStr">
        <is>
          <t>False</t>
        </is>
      </c>
      <c r="Z159" s="37" t="inlineStr">
        <is>
          <t>MA① 경영권 인수</t>
        </is>
      </c>
      <c r="AA159" s="37"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AB159" s="37" t="inlineStr">
        <is>
          <t>완료 (2020-04-29 거래종결[2020-05-04 정정공시]; 연결감사보고서상 취득일 2020-04-28)</t>
        </is>
      </c>
      <c r="AC159" s="37"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D159" s="37" t="inlineStr">
        <is>
          <t>원자료와 일치 (32,000,000,000원 ÷ 1,222.70원/달러[Yahoo Finance KRW=X 2020-03-31 종가] = USD 26.17백만; 원자료 25.83, 차이 1.3%)</t>
        </is>
      </c>
      <c r="AE159" s="37" t="inlineStr">
        <is>
          <t>2020-03-31</t>
        </is>
      </c>
      <c r="AF159" s="37"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G159" s="37"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H159" s="37" t="inlineStr">
        <is>
          <t>라인게임즈㈜ (DART 00984119; 비상장, 2018-11-26부터 LINE Corporation의 지분법 관계기업 — 2020-05 기준 LINE 219,232주 40.95%[자기주식 제외 48.39%], Lungo Entertainment 27.04%, 자기주식 15.37%; 지배주주 없음)</t>
        </is>
      </c>
      <c r="AI159" s="37"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J159" s="37"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K159" s="37" t="inlineStr">
        <is>
          <t>핵심</t>
        </is>
      </c>
      <c r="AL159" s="37" t="inlineStr">
        <is>
          <t>제로게임즈는 모바일 MMORPG '카오스 모바일'을 서비스하던 게임 개발사로 게임 개발·퍼블리싱을 하는 인수 주체의 주력 사업과 같은 영역(발표 목적도 'MMORPG 추가'와 '개발력 확보'). 최대주주 LINE(메신저 플랫폼·LINE GAME) 기준으로는 인접, NAVER(검색·광고·커머스) 기준으로는 비핵심.</t>
        </is>
      </c>
      <c r="AM159" s="37" t="inlineStr">
        <is>
          <t>211,677,852,009원 (라인게임즈 별도, 2019-12-31; 라인게임즈 2019 감사보고서 — 취득결정 공시의 자기자본 187,442,477,804원과 같은 별도 기준). 참고: 2019-12-31 연결 자산총계 187,193,514,261원</t>
        </is>
      </c>
      <c r="AN159" s="37" t="inlineStr">
        <is>
          <t>해당 없음 (상장 지배회사 없음: 2018-11-26부터 라인게임즈의 최대주주 LINE은 지분법 관계). 참고: LINE 연결 총자산 ¥541,352백만(2019-12-31, LINE 20-F 2019), NAVER 연결 총자산 12,299,527백만원(2019-12-31, NAVER 2020 사업보고서)</t>
        </is>
      </c>
      <c r="AO159" s="37" t="inlineStr">
        <is>
          <t>계산: 15.12 (32,000,000,000원 ÷ 라인게임즈 별도 자산총계 211,677,852,009원, 2019-12-31) / 참고 NAVER 기준 0.26 (÷ 12,299,527백만원, 2019-12-31)</t>
        </is>
      </c>
      <c r="AP159" s="37" t="inlineStr">
        <is>
          <t>17.07</t>
        </is>
      </c>
      <c r="AQ159" s="37"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R159" s="37"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S159" s="37" t="inlineStr">
        <is>
          <t>해당 없음</t>
        </is>
      </c>
      <c r="AT159" s="37"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U159" s="37"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V159" s="37"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W159" s="37"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X159" s="37"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Y159" s="37" t="inlineStr">
        <is>
          <t>수집·검토 기록에 인수 뒤 손상이 적혀 있음</t>
        </is>
      </c>
      <c r="AZ159" s="37" t="inlineStr">
        <is>
          <t>2018: 해당 없음 (2019-03-06 설립); 2019: 7,029백만원 (별도)</t>
        </is>
      </c>
      <c r="BA159" s="37" t="inlineStr">
        <is>
          <t>2020: 20,908백만원 (연간 별도; 편입 전 2020-01~04 포함) — 참고 편입 후 기간(2020-04-28~12-31) 7,204,669천원; 2021: 4,064백만원 (4,063,555천원); 최근 2023: 0 (2022: 35백만원 [35,204천원]; 2024-08-02 라인게임즈에 흡수합병돼 소멸)</t>
        </is>
      </c>
      <c r="BB159" s="37" t="inlineStr">
        <is>
          <t>2018: 해당 없음 (2019-03-06 설립); 2019: 2,413백만원 (별도)</t>
        </is>
      </c>
      <c r="BC159" s="37"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BD159" s="37"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E159" s="37"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F159" s="36" t="inlineStr">
        <is>
          <t>완료</t>
        </is>
      </c>
      <c r="BG159" s="36" t="inlineStr">
        <is>
          <t>2026-10-26</t>
        </is>
      </c>
    </row>
    <row r="160" ht="72" customHeight="1">
      <c r="A160" s="36" t="inlineStr">
        <is>
          <t>N053</t>
        </is>
      </c>
      <c r="B160" s="36" t="inlineStr">
        <is>
          <t>Naver</t>
        </is>
      </c>
      <c r="C160" s="36" t="inlineStr">
        <is>
          <t>2020-04-29</t>
        </is>
      </c>
      <c r="D160" s="37" t="inlineStr">
        <is>
          <t>YLAB Corporation (KOSDAQ:A432430)</t>
        </is>
      </c>
      <c r="E160" s="36" t="n">
        <v>128</v>
      </c>
      <c r="F160" s="36" t="inlineStr">
        <is>
          <t>False</t>
        </is>
      </c>
      <c r="G160" s="36" t="n"/>
      <c r="H160" s="36" t="inlineStr">
        <is>
          <t>MA③</t>
        </is>
      </c>
      <c r="I160" s="36" t="inlineStr">
        <is>
          <t>MA③</t>
        </is>
      </c>
      <c r="J160" s="36" t="inlineStr">
        <is>
          <t>같음</t>
        </is>
      </c>
      <c r="K160" s="36" t="inlineStr">
        <is>
          <t>해당 없음</t>
        </is>
      </c>
      <c r="L160" s="36" t="inlineStr">
        <is>
          <t>일치</t>
        </is>
      </c>
      <c r="M160" s="36" t="inlineStr">
        <is>
          <t>편입 후</t>
        </is>
      </c>
      <c r="N160" s="37" t="inlineStr">
        <is>
          <t>Story IP Platforms</t>
        </is>
      </c>
      <c r="O160" s="37" t="inlineStr">
        <is>
          <t>Story / Webtoon / Web Novel Platform</t>
        </is>
      </c>
      <c r="P160" s="36" t="inlineStr">
        <is>
          <t>Announced</t>
        </is>
      </c>
      <c r="Q160" s="38" t="n">
        <v>4.37</v>
      </c>
      <c r="R160" s="37" t="inlineStr">
        <is>
          <t>NAVER WEBTOON Corp.</t>
        </is>
      </c>
      <c r="S160" s="37" t="inlineStr">
        <is>
          <t>-</t>
        </is>
      </c>
      <c r="T160" s="37"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U160" s="37" t="inlineStr">
        <is>
          <t>MA-1 그룹이 매수자</t>
        </is>
      </c>
      <c r="V160" s="37" t="inlineStr">
        <is>
          <t>소수지분(&lt;50%)</t>
        </is>
      </c>
      <c r="W160" s="37" t="inlineStr">
        <is>
          <t>MA③ 소수지분 매입</t>
        </is>
      </c>
      <c r="X160" s="37" t="n"/>
      <c r="Y160" s="36" t="inlineStr">
        <is>
          <t>False</t>
        </is>
      </c>
      <c r="Z160" s="37" t="inlineStr">
        <is>
          <t>MA③ 소수지분 매입</t>
        </is>
      </c>
      <c r="AA160" s="37" t="inlineStr">
        <is>
          <t>편입 후 (매수자 네이버웹툰㈜는 2017-05-01 설립된 NAVER 연결 종속회사 — NAVER 2019 사업보고서 연결대상 종속회사 현황 '의결권의 과반수를 소유', 접수번호 20200330004603)</t>
        </is>
      </c>
      <c r="AB160" s="37" t="inlineStr">
        <is>
          <t>완료 (2020-05-12 전환상환우선주 발행일 — 와이랩 2021 연결감사보고서; 자본금 변동표상 2020-05-13). 원자료 status=Announced는 완료 표시 누락</t>
        </is>
      </c>
      <c r="AC160" s="37"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D160" s="37" t="inlineStr">
        <is>
          <t>원자료와 일치 (5,305,120,000원 ÷ 원자료 4.37 = 약 1,214원/달러로 2020-04말 환율 수준과 부합). 신주 대금 30억원만 보면 약 2.5백만달러</t>
        </is>
      </c>
      <c r="AE160" s="37" t="inlineStr">
        <is>
          <t>2020-04-28 (원자료 'agreed ... on April 28, 2020'; 공식 공시 없음. 딜사이트 2021-07-23은 '지난해 4월 취득'으로 보도. 1차 출처상 가장 이른 관련 일자는 2020-05-01 네이버웹툰㈜와의 마스터 콘텐츠제공자 계약)</t>
        </is>
      </c>
      <c r="AF160" s="37"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G160" s="37"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N057·N069(V.DO), N070(Locus), N071(Watong)과는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H160" s="37" t="inlineStr">
        <is>
          <t>네이버웹툰㈜ (당시 사명; NAVER 연결 종속회사, 비상장. 지분은 이후 네이버웹툰 유한회사가 승계)</t>
        </is>
      </c>
      <c r="AI160" s="37" t="inlineStr">
        <is>
          <t>"운영자금 및 사업확장" (와이랩 증권신고서 2023, 2020-05-13 우선주 유상증자 자금 사용목적 — 발행회사 측 문장) / 인수 주체 측 목적 문장은 미확인. 같은 달 '네이버웹툰과 협업협약서 체결'(와이랩 연혁)</t>
        </is>
      </c>
      <c r="AJ160" s="37" t="inlineStr">
        <is>
          <t>웹툰 컨텐츠 서비스(웹툰 플랫폼 운영) — NAVER 2019 사업보고서 연결대상 종속회사 현황의 네이버웹툰 '주요사업'</t>
        </is>
      </c>
      <c r="AK160" s="37" t="inlineStr">
        <is>
          <t>인접</t>
        </is>
      </c>
      <c r="AL160" s="37" t="inlineStr">
        <is>
          <t>와이랩은 네이버웹툰 플랫폼에 작품을 공급하는 웹툰 제작사(CP)로 '당사의 웹툰 매출은 대부분 국내 웹툰 플랫폼 업체인 네이버웹툰을 통해 발생'(와이랩 증권신고서 2023). 플랫폼이 공급 측 콘텐츠 회사에 투자한 수직(상류) 거래라 인접. 와이랩 연결매출 중 네이버웹툰(유) 매출은 2025년 9,426,610천원(약 25%). 그룹 정점 NAVER 기준으로도 웹툰 서비스 공급망에 붙은 영역이므로 인접</t>
        </is>
      </c>
      <c r="AM160" s="37" t="inlineStr">
        <is>
          <t>290,286백만원 (네이버웹툰㈜ 2019-12-31 최근사업연도말 자산총액 — NAVER 2019 사업보고서 I.회사의 개요 연결대상 종속회사 현황, 단위 백만원)</t>
        </is>
      </c>
      <c r="AN160" s="37" t="inlineStr">
        <is>
          <t>12,299,527백만원 (NAVER 연결 자산총계, 2019-12-31; NAVER 2019 사업보고서 요약연결재무정보, 접수번호 20200330004603)</t>
        </is>
      </c>
      <c r="AO160" s="37" t="inlineStr">
        <is>
          <t>계산: 1.83 (5,305,120,000원 ÷ 네이버웹툰㈜ 2019말 자산총액 290,286백만원). 신주 30억원만이면 1.03. NAVER 연결 총자산 대비 0.04</t>
        </is>
      </c>
      <c r="AP160" s="37" t="inlineStr">
        <is>
          <t>미확인 (네이버웹툰㈜ 2019말 자기자본을 확인할 문서를 찾지 못함)</t>
        </is>
      </c>
      <c r="AQ160" s="37" t="inlineStr">
        <is>
          <t>계산: 32,442,020,512,500원 (NAVER, 원자료 합의일 2020-04-28의 직전 거래일 2020-04-27 종가 197,500원[Yahoo Finance 035420.KS; 2018 액면분할 이후라 조정 불필요] × 발행주식 164,263,395주[2020-03-31, NAVER 2020 1분기보고서 — 기록 N052와 같은 값])</t>
        </is>
      </c>
      <c r="AR160" s="37"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S160" s="37" t="inlineStr">
        <is>
          <t>KRX:035420</t>
        </is>
      </c>
      <c r="AT160" s="37"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U160" s="37" t="inlineStr">
        <is>
          <t>미확인 (사전 보도·공시 없음). 확인된 가장 이른 공개 보도는 2020-08-19 아이뉴스24('지난 5월 와이랩 지분 12.6%를 약 53억원에 취득')</t>
        </is>
      </c>
      <c r="AV160" s="37"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W160" s="37"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X160" s="37"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Y160" s="37" t="inlineStr">
        <is>
          <t>공정가치 측정 금융자산이라 손상 대신 공정가치 변동을 인식(추정)</t>
        </is>
      </c>
      <c r="AZ160" s="37" t="inlineStr">
        <is>
          <t>2018: 미확인; 2019: 추정: 약 71.6억원 (2020년 매출 5,371백만원과 2020 매출액성장률 -25.0%로 역산 — 와이랩 증권신고서 2023 성장성 지표). 원자료 설명란은 2019말 총자산 95억원·순손실 12억원(1차 출처 미확인)</t>
        </is>
      </c>
      <c r="BA160" s="37" t="inlineStr">
        <is>
          <t>2020: 5,371백만원; 2021: 21,656백만원; 2022: 29,781백만원; 2023: 19,418백만원(최초 보고, 2025 보고서 재작성 18,648백만원); 2024: 24,966백만원(최초 보고, 재작성 23,979백만원); 2025: 37,069백만원</t>
        </is>
      </c>
      <c r="BB160" s="37" t="inlineStr">
        <is>
          <t>2018: 미확인; 2019: 미확인</t>
        </is>
      </c>
      <c r="BC160" s="37" t="inlineStr">
        <is>
          <t>2020: -3,380백만원; 2021: -1,074백만원; 2022: -435백만원; 2023: -5,514백만원(최초 보고, 재작성 -5,249백만원); 2024: -10,039백만원(최초 보고, 재작성 -9,507백만원); 2025: -8,738백만원</t>
        </is>
      </c>
      <c r="BD160" s="37"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E160" s="37"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F160" s="36" t="inlineStr">
        <is>
          <t>부분</t>
        </is>
      </c>
      <c r="BG160" s="36" t="inlineStr">
        <is>
          <t>2026-10-31</t>
        </is>
      </c>
    </row>
    <row r="161" ht="72" customHeight="1">
      <c r="A161" s="36" t="inlineStr">
        <is>
          <t>N054</t>
        </is>
      </c>
      <c r="B161" s="36" t="inlineStr">
        <is>
          <t>Naver</t>
        </is>
      </c>
      <c r="C161" s="36" t="inlineStr">
        <is>
          <t>2020-06-15</t>
        </is>
      </c>
      <c r="D161" s="37" t="inlineStr">
        <is>
          <t>GrayLab</t>
        </is>
      </c>
      <c r="E161" s="36" t="n">
        <v>162</v>
      </c>
      <c r="F161" s="36" t="inlineStr">
        <is>
          <t>False</t>
        </is>
      </c>
      <c r="G161" s="36" t="n"/>
      <c r="H161" s="36" t="inlineStr">
        <is>
          <t>MA②</t>
        </is>
      </c>
      <c r="I161" s="36" t="inlineStr">
        <is>
          <t>MA②</t>
        </is>
      </c>
      <c r="J161" s="36" t="inlineStr">
        <is>
          <t>같음</t>
        </is>
      </c>
      <c r="K161" s="36" t="inlineStr">
        <is>
          <t>있음</t>
        </is>
      </c>
      <c r="L161" s="36" t="inlineStr">
        <is>
          <t>일치</t>
        </is>
      </c>
      <c r="M161" s="36" t="inlineStr">
        <is>
          <t>편입 후</t>
        </is>
      </c>
      <c r="N161" s="37" t="inlineStr">
        <is>
          <t>Technology &amp; Infrastructure</t>
        </is>
      </c>
      <c r="O161" s="37" t="inlineStr">
        <is>
          <t>Digital Infrastructure</t>
        </is>
      </c>
      <c r="P161" s="36" t="inlineStr">
        <is>
          <t>Closed</t>
        </is>
      </c>
      <c r="Q161" s="38" t="n">
        <v>0.838</v>
      </c>
      <c r="R161" s="37" t="inlineStr">
        <is>
          <t>LINE Plus Corporation</t>
        </is>
      </c>
      <c r="S161" s="37" t="inlineStr">
        <is>
          <t>-</t>
        </is>
      </c>
      <c r="T161" s="37"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U161" s="37" t="inlineStr">
        <is>
          <t>MA-1 그룹이 매수자</t>
        </is>
      </c>
      <c r="V161" s="37" t="inlineStr">
        <is>
          <t>추가지분</t>
        </is>
      </c>
      <c r="W161" s="37" t="inlineStr">
        <is>
          <t>MA② 기존 지분 확대</t>
        </is>
      </c>
      <c r="X161" s="37" t="n"/>
      <c r="Y161" s="36" t="inlineStr">
        <is>
          <t>False</t>
        </is>
      </c>
      <c r="Z161" s="37" t="inlineStr">
        <is>
          <t>MA② 기존 지분 확대</t>
        </is>
      </c>
      <c r="AA161" s="37"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AB161" s="37" t="inlineStr">
        <is>
          <t>완료 (2020-06-12, 주식 변동일)</t>
        </is>
      </c>
      <c r="AC161" s="37" t="inlineStr">
        <is>
          <t>1,015,920,000원 (2,490주 × 주당 408,000원; 공정위 공시 표기 '1,015.920,000')</t>
        </is>
      </c>
      <c r="AD161" s="37" t="inlineStr">
        <is>
          <t>원자료와 일치 (0.838백만 달러는 환율 약 1,212원/달러에 해당해 2020-06 환율 수준과 부합)</t>
        </is>
      </c>
      <c r="AE161" s="37" t="inlineStr">
        <is>
          <t>2020-06-15</t>
        </is>
      </c>
      <c r="AF161" s="37"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G161" s="37" t="inlineStr">
        <is>
          <t>N063과 같은 잔여지분 분할 매입 계약의 다음 단계다(N063은 2021-06-14, 76.99%→95.47%). 전체 단계: 2018 40% 최초 취득(종속기업 편입, 원자료 묶음에 없음) → 2019-06 58.51% → 2020-06 76.99%(N054) → 2021-06 95.47%(N063)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H161" s="37" t="inlineStr">
        <is>
          <t>라인플러스㈜(LINE Corporation 100% 자회사, 최상위 지배기업 NAVER; 비상장)</t>
        </is>
      </c>
      <c r="AI161" s="37"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61" s="37" t="inlineStr">
        <is>
          <t>LINE 메신저 기반 모바일 서비스의 글로벌 개발·운영 (라인플러스 감사보고서: '포털 및 기타 인터넷 정보매개 서비스 등 모바일 서비스 사업을 영위할 목적으로 2013년 2월 28일에 설립')</t>
        </is>
      </c>
      <c r="AK161" s="37" t="inlineStr">
        <is>
          <t>인접</t>
        </is>
      </c>
      <c r="AL161" s="37"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61" s="37" t="inlineStr">
        <is>
          <t>685,247,310,529원 (라인플러스 별도, 2019-12-31; 라인플러스 2019 감사보고서)</t>
        </is>
      </c>
      <c r="AN161" s="37" t="inlineStr">
        <is>
          <t>NAVER 연결 총자산 12,299,527백만원 (2019-12-31; NAVER 2020 사업보고서 요약재무정보의 비교 수치)</t>
        </is>
      </c>
      <c r="AO161" s="37" t="inlineStr">
        <is>
          <t>계산: 0.15 (1,015,920,000원 / 라인플러스 별도 총자산 685,247,310,529원, 2019-12-31)</t>
        </is>
      </c>
      <c r="AP161" s="37" t="inlineStr">
        <is>
          <t>계산: 0.21 (1,015,920,000원 / 라인플러스 별도 자본총계 476,935,248,061원, 2019-12-31)</t>
        </is>
      </c>
      <c r="AQ161" s="37" t="inlineStr">
        <is>
          <t>계산: 39,751,741,590,000원 (NAVER 2020-06-12 종가 242,000원 × 발행주식 164,263,395주; 2018-10 액면분할 이후 주식수 변동 없음, 종가는 Yahoo Finance)</t>
        </is>
      </c>
      <c r="AR161" s="37"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S161" s="37" t="inlineStr">
        <is>
          <t>KRX:035420</t>
        </is>
      </c>
      <c r="AT161" s="37"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U161" s="37" t="inlineStr">
        <is>
          <t>2020-06-15 DART 공정위 공시 '최대주주등의주식보유변동'(그레이해쉬 제출). 다만 잔여지분을 나눠 취득할 의무 자체는 2019-03-29 라인플러스 2018 감사보고서 주석에서 처음 공개됐다.</t>
        </is>
      </c>
      <c r="AV161" s="37"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W161" s="37"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(N063); 2022-01: 이승진 잔여 611주 4.53%를 249,288천원에 취득(2022-01-19)해 100%; 2022-03: 라인플러스가 그레이해쉬 흡수합병(이사회 2022-02-25, 합병기일 2022-03-30, 무증자, 목적 '경영 효율성 제고'), 법인 소멸</t>
        </is>
      </c>
      <c r="AX161" s="37"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Y161" s="37" t="inlineStr">
        <is>
          <t>수집·검토 기록에 인수 뒤 손상이 적혀 있음</t>
        </is>
      </c>
      <c r="AZ161" s="37" t="inlineStr">
        <is>
          <t>2018: 1,336백만원; 2019: 339백만원</t>
        </is>
      </c>
      <c r="BA161" s="37" t="inlineStr">
        <is>
          <t>2020: 76백만원; 2021-01~03(결산월 변경에 따른 단기 회계기간): 0백만원; 이후 2022-03-30 라인플러스에 흡수합병되어 개별 실적 없음</t>
        </is>
      </c>
      <c r="BB161" s="37" t="inlineStr">
        <is>
          <t>2018: 29백만원; 2019: -81백만원</t>
        </is>
      </c>
      <c r="BC161" s="37" t="inlineStr">
        <is>
          <t>2020: -13백만원; 2021-01~03: 미확인(당기순이익 -21백만원); 이후 합병으로 개별 실적 없음</t>
        </is>
      </c>
      <c r="BD161" s="37"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E161" s="37"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F161" s="36" t="inlineStr">
        <is>
          <t>완료</t>
        </is>
      </c>
      <c r="BG161" s="36" t="inlineStr">
        <is>
          <t>2026-10-31</t>
        </is>
      </c>
    </row>
    <row r="162" ht="72" customHeight="1">
      <c r="A162" s="36" t="inlineStr">
        <is>
          <t>N055</t>
        </is>
      </c>
      <c r="B162" s="36" t="inlineStr">
        <is>
          <t>Naver</t>
        </is>
      </c>
      <c r="C162" s="36" t="inlineStr">
        <is>
          <t>2020-12-02</t>
        </is>
      </c>
      <c r="D162" s="37" t="inlineStr">
        <is>
          <t>Line Friends Corporation</t>
        </is>
      </c>
      <c r="E162" s="36" t="n">
        <v>38</v>
      </c>
      <c r="F162" s="36" t="inlineStr">
        <is>
          <t>True</t>
        </is>
      </c>
      <c r="G162" s="36" t="n"/>
      <c r="H162" s="36" t="inlineStr">
        <is>
          <t>MA①</t>
        </is>
      </c>
      <c r="I162" s="36" t="inlineStr">
        <is>
          <t>MA④</t>
        </is>
      </c>
      <c r="J162" s="36" t="inlineStr">
        <is>
          <t>변경</t>
        </is>
      </c>
      <c r="K162" s="36" t="inlineStr">
        <is>
          <t>해당 없음</t>
        </is>
      </c>
      <c r="L162" s="36" t="inlineStr">
        <is>
          <t>일치</t>
        </is>
      </c>
      <c r="M162" s="36" t="inlineStr">
        <is>
          <t>편입 후</t>
        </is>
      </c>
      <c r="N162" s="37" t="inlineStr">
        <is>
          <t>Commerce &amp; Marketing</t>
        </is>
      </c>
      <c r="O162" s="37" t="inlineStr">
        <is>
          <t>Brand / Advertising / 
Marketing / IP Merchandising</t>
        </is>
      </c>
      <c r="P162" s="36" t="inlineStr">
        <is>
          <t>Closed</t>
        </is>
      </c>
      <c r="Q162" s="38" t="n">
        <v>61.34</v>
      </c>
      <c r="R162" s="37" t="inlineStr">
        <is>
          <t>A Holdings Corporation</t>
        </is>
      </c>
      <c r="S162" s="37" t="inlineStr">
        <is>
          <t>LFG Holdings Limited</t>
        </is>
      </c>
      <c r="T162" s="37" t="inlineStr">
        <is>
          <t>LINE Corporation (TSE:3938) acquired Line Friends Corporation from LFG Holdings Limited for KRW 67.6 billion on November 27, 2020. Under the terms of the deal, LFG Holdings sold 0.08 million shares.</t>
        </is>
      </c>
      <c r="U162" s="37" t="inlineStr">
        <is>
          <t>MA-1 그룹이 매수자</t>
        </is>
      </c>
      <c r="V162" s="37" t="inlineStr">
        <is>
          <t>지분율 미기재(대개 100%·사업양수)</t>
        </is>
      </c>
      <c r="W162" s="37" t="inlineStr">
        <is>
          <t>MA① 경영권 인수</t>
        </is>
      </c>
      <c r="X162" s="37" t="n"/>
      <c r="Y162" s="36" t="inlineStr">
        <is>
          <t>False</t>
        </is>
      </c>
      <c r="Z162" s="37" t="inlineStr">
        <is>
          <t>MA④ 그룹 내부 재편</t>
        </is>
      </c>
      <c r="AA162" s="37"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AB162" s="37" t="inlineStr">
        <is>
          <t>완료 (2020-11-27; 공시 표현으로는 'LFG Holdings Limited의 유상감자 신청에 대한 해외 당국의 승인일자'이며, LFG 소재지는 홍콩)</t>
        </is>
      </c>
      <c r="AC162" s="37" t="inlineStr">
        <is>
          <t>67,631,015,508원 (라인프렌즈(주) 보통주 85,000주=100%, 주당 795,659원; 공시상 원 금액 USD 61,160,260을 변동일 최초고시환율 1,105.80원/달러로 환산)</t>
        </is>
      </c>
      <c r="AD162" s="37" t="inlineStr">
        <is>
          <t>원자료와 일치 (원자료 61.34 vs 공시 원 금액 USD 61.16; 차이 0.3%)</t>
        </is>
      </c>
      <c r="AE162" s="37" t="inlineStr">
        <is>
          <t>2020-12-02</t>
        </is>
      </c>
      <c r="AF162" s="37"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G162" s="37" t="inlineStr">
        <is>
          <t>[거래 간 관계] N044(2018-06-25,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N044·N055 둘뿐이고, 둘 다 같은 지분의 그룹 내 왕복이다. [조사 한계] LINE 有価証券報告書(EDINET)는 API 키가 필요해 열지 못했고 SEC 6-K로 대신했다. 2020-12-01(공시 직전 거래일) LINE 종가는 확보하지 못함.</t>
        </is>
      </c>
      <c r="AH162" s="37" t="inlineStr">
        <is>
          <t>LINE Corporation (당시 사명; 도쿄증권거래소 1부 3938·NYSE ADS 상장, NAVER의 연결 종속회사. 2020-11-09 주식병합·상장폐지 결정, 2020-12-29 상장폐지, 2021-02-28 A Holdings Corporation으로 사명 변경)</t>
        </is>
      </c>
      <c r="AI162" s="37"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J162" s="37"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K162" s="37" t="inlineStr">
        <is>
          <t>인접</t>
        </is>
      </c>
      <c r="AL162" s="37" t="inlineStr">
        <is>
          <t>라인프렌즈는 LINE 메신저 스티커 캐릭터(브라운·코니 등)를 상품·라이선스로 사업화한 회사로 LINE 플랫폼과 같은 IP·이용자층에 붙어 있는 인접 영역이다(LINE은 이를 '전략사업'으로 분류). 그룹 정점 NAVER(검색·광고·커머스) 기준으로도 인접~비핵심. 거래 전부터 LINE이 간접 100% 지배했으므로 새 자원 내재화는 없다.</t>
        </is>
      </c>
      <c r="AM162" s="37" t="inlineStr">
        <is>
          <t>¥568,333백만 (LINE 연결, 2020-09-30, IFRS; 6-K 2020-10-28 분기 결산). 직전 회계연도말 2019-12-31은 ¥541,352백만</t>
        </is>
      </c>
      <c r="AN162" s="37" t="inlineStr">
        <is>
          <t>12,299,527,120,786원 (NAVER 연결, 2019-12-31; NAVER 2019 사업보고서 요약연결재무정보 12,299,527백만원)</t>
        </is>
      </c>
      <c r="AO162" s="37" t="inlineStr">
        <is>
          <t>계산: LINE 기준 1.12 (¥6,375백만[USD 61,160,260 × 104.242엔/달러, 2020-11-27 Yahoo 종가 환율] ÷ LINE 연결 총자산 ¥568,333백만, 2020-09-30) / NAVER 기준 0.55 (67,631,015,508원 ÷ 12,299,527,120,786원, 2019-12-31)</t>
        </is>
      </c>
      <c r="AP162" s="37" t="inlineStr">
        <is>
          <t>계산: LINE 기준 3.95 (¥6,375백만 ÷ LINE 연결 자본총계 ¥161,371백만, 2020-09-30) / NAVER 기준 1.04 (67,631,015,508원 ÷ NAVER 연결 자본총계 6,503,926백만원, 2019-12-31)</t>
        </is>
      </c>
      <c r="AQ162" s="37"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R162" s="37"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S162" s="37" t="inlineStr">
        <is>
          <t>TSE:3938</t>
        </is>
      </c>
      <c r="AT162" s="37"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U162" s="37"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V162" s="37" t="inlineStr">
        <is>
          <t>2015-01-30: 라인프렌즈(주) 설립(LINE 100%); 2017-03-10·2018-01-26: LINE이 유상증자 600억원(60,000주)·50억원(5,000주) 납입 → 발행주식 85,000주; 2018-05~06: 미국·상하이 법인과 라인프렌즈(주)가 홍콩 LFG Holdings 아래로 이전(N044,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W162" s="37"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X162" s="37"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Y162" s="37" t="inlineStr">
        <is>
          <t>동일지배 합병·그룹 내 이전으로 새 영업권·투자주식 평가가 생기지 않음</t>
        </is>
      </c>
      <c r="AZ162" s="37" t="inlineStr">
        <is>
          <t>2018: 1,420억원 (142,045,808,653원); 2019: 1,303억원 (130,305,799,634원)</t>
        </is>
      </c>
      <c r="BA162" s="37"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BB162" s="37" t="inlineStr">
        <is>
          <t>2018: 91억원 (9,051,633,904원); 2019: -58억원 (-5,839,839,325원)</t>
        </is>
      </c>
      <c r="BC162" s="37"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BD162" s="37"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E162" s="37"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F162" s="36" t="inlineStr">
        <is>
          <t>완료</t>
        </is>
      </c>
      <c r="BG162" s="36" t="inlineStr">
        <is>
          <t>2026-10-26</t>
        </is>
      </c>
    </row>
    <row r="163" ht="72" customHeight="1">
      <c r="A163" s="36" t="inlineStr">
        <is>
          <t>N056</t>
        </is>
      </c>
      <c r="B163" s="36" t="inlineStr">
        <is>
          <t>Naver</t>
        </is>
      </c>
      <c r="C163" s="36" t="inlineStr">
        <is>
          <t>2020-12-09</t>
        </is>
      </c>
      <c r="D163" s="37" t="inlineStr">
        <is>
          <t>Company AI Co.,Ltd.</t>
        </is>
      </c>
      <c r="E163" s="36" t="n">
        <v>168</v>
      </c>
      <c r="F163" s="36" t="inlineStr">
        <is>
          <t>False</t>
        </is>
      </c>
      <c r="G163" s="36" t="n"/>
      <c r="H163" s="36" t="inlineStr">
        <is>
          <t>MA②</t>
        </is>
      </c>
      <c r="I163" s="36" t="inlineStr">
        <is>
          <t>MA②</t>
        </is>
      </c>
      <c r="J163" s="36" t="inlineStr">
        <is>
          <t>같음</t>
        </is>
      </c>
      <c r="K163" s="36" t="inlineStr">
        <is>
          <t>있음</t>
        </is>
      </c>
      <c r="L163" s="36" t="inlineStr">
        <is>
          <t>일치</t>
        </is>
      </c>
      <c r="M163" s="36" t="inlineStr">
        <is>
          <t>편입 후</t>
        </is>
      </c>
      <c r="N163" s="37" t="inlineStr">
        <is>
          <t>Technology &amp; Infrastructure</t>
        </is>
      </c>
      <c r="O163" s="37" t="inlineStr">
        <is>
          <t>AI / Robotics</t>
        </is>
      </c>
      <c r="P163" s="36" t="inlineStr">
        <is>
          <t>Closed</t>
        </is>
      </c>
      <c r="Q163" s="38" t="n">
        <v>0.4</v>
      </c>
      <c r="R163" s="37" t="inlineStr">
        <is>
          <t>NAVER Corporation (KOSE:A035420)</t>
        </is>
      </c>
      <c r="S163" s="37" t="inlineStr">
        <is>
          <t>-</t>
        </is>
      </c>
      <c r="T163" s="37"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U163" s="37" t="inlineStr">
        <is>
          <t>MA-1 그룹이 매수자</t>
        </is>
      </c>
      <c r="V163" s="37" t="inlineStr">
        <is>
          <t>기존 자회사 잔여지분</t>
        </is>
      </c>
      <c r="W163" s="37" t="inlineStr">
        <is>
          <t>MA② 기존 지분 확대</t>
        </is>
      </c>
      <c r="X163" s="37" t="n"/>
      <c r="Y163" s="36" t="inlineStr">
        <is>
          <t>False</t>
        </is>
      </c>
      <c r="Z163" s="37" t="inlineStr">
        <is>
          <t>MA② 기존 지분 확대</t>
        </is>
      </c>
      <c r="AA163" s="37"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AB163" s="37" t="inlineStr">
        <is>
          <t>완료 (2020-12-04 주식 변동일)</t>
        </is>
      </c>
      <c r="AC163" s="37" t="inlineStr">
        <is>
          <t>435,000,000원 (870주 × 주당 500,000원; 강지훈 대표 501주 250,500,000원 + 기타 주주 369주 184,500,000원)</t>
        </is>
      </c>
      <c r="AD163" s="37" t="inlineStr">
        <is>
          <t>원자료와 일치 (435백만원 ÷ 1,091.32원/달러 = 0.399, 2020-12-04 Yahoo Finance KRW=X 종가 기준; 원자료 0.4)</t>
        </is>
      </c>
      <c r="AE163" s="37" t="inlineStr">
        <is>
          <t>2020-12-09</t>
        </is>
      </c>
      <c r="AF163" s="37"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G163" s="37" t="inlineStr">
        <is>
          <t>같은 묶음 N042(2018-06-05, 39.10%→56.50%)·N048(2019-06-05,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H163" s="37" t="inlineStr">
        <is>
          <t>NAVER㈜ (그룹 지배회사, KOSPI 상장)</t>
        </is>
      </c>
      <c r="AI163" s="37"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J163" s="37" t="inlineStr">
        <is>
          <t>NAVER 2019년 연결 영업수익 6,593,400백만원: 비즈니스플랫폼(검색·쇼핑 검색광고 등) 43.2%, 라인 및 기타플랫폼 37.0%, 광고 9.6%, IT플랫폼 6.9%, 콘텐츠서비스 3.2% (NAVER 2019 사업보고서 사업의 내용)</t>
        </is>
      </c>
      <c r="AK163" s="37" t="inlineStr">
        <is>
          <t>인접</t>
        </is>
      </c>
      <c r="AL163" s="37" t="inlineStr">
        <is>
          <t>대상은 대화엔진·자연어처리 기반 AI 서비스를 연구·개발하는 소프트웨어 회사로 NAVER·LINE의 AI 플랫폼 클로바와 협업(2017-07 보도). 검색·광고 플랫폼에 공급되는 기반 기술이라 같은 가치사슬의 인접 영역. 매출이 사실상 전부 NAVER 용역이어서 AI 연구 인력의 내재화 성격이며, 이 단계는 청산 직전의 지분 정리. 인수 주체가 그룹 정점 NAVER이므로 그룹 기준도 같음.</t>
        </is>
      </c>
      <c r="AM163" s="37" t="inlineStr">
        <is>
          <t>12,299,527백만원 (NAVER 연결 자산총계, 2019-12-31; 주요사항보고서 없음)</t>
        </is>
      </c>
      <c r="AN163" s="37" t="inlineStr">
        <is>
          <t>acq_total_assets와 같음</t>
        </is>
      </c>
      <c r="AO163" s="37" t="inlineStr">
        <is>
          <t>계산: 0.0035 (435백만원 ÷ NAVER 2019말 연결 자산총계 12,299,527백만원)</t>
        </is>
      </c>
      <c r="AP163" s="37" t="inlineStr">
        <is>
          <t>계산: 0.0067 (435백만원 ÷ NAVER 2019말 연결 자본총계 6,503,926백만원; 지배기업 소유주지분 5,805,228백만원 기준이면 0.0075)</t>
        </is>
      </c>
      <c r="AQ163" s="37" t="inlineStr">
        <is>
          <t>계산: 약 46조 8,151억원 (2020-12-08 종가 285,000원 × 발행주식 164,263,395주)</t>
        </is>
      </c>
      <c r="AR163" s="37"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S163" s="37" t="inlineStr">
        <is>
          <t>KRX:035420</t>
        </is>
      </c>
      <c r="AT163" s="37" t="inlineStr">
        <is>
          <t>인수 주체 NAVER㈜ 자체가 상장사. 대상 컴패니에이아이는 비상장. 거래 규모가 시가총액의 0.001%라 주가 반응 분석의 의미는 없음.</t>
        </is>
      </c>
      <c r="AU163" s="37" t="inlineStr">
        <is>
          <t>2020-12-09 DART 공정거래법 공시 '최대주주등의주식보유변동'(컴패니에이아이 제출, 20201209000337). 사전 보도는 찾지 못함.</t>
        </is>
      </c>
      <c r="AV163" s="37"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N042); 2018-12: FY2018 매출 1,065백만원, 영업손실 1백만원, 자본총계 -48백만원; 2019-06: 1,740주 추가 취득(→73.90%, 8.7억원, N048); 2019-12: FY2019 매출 970백만원(NAVER의 대상 영업비용 970,444천원과 같은 규모), 영업손실 285백만원, 자본총계 -412백만원(자본잠식 확대); 2020-06: 1,740주 추가 취득(→91.30%, 8.7억원, 묶음 밖)</t>
        </is>
      </c>
      <c r="AW163" s="37"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X163" s="37"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Y163" s="37" t="inlineStr">
        <is>
          <t>수집·검토 기록에 인수 뒤 손상이 적혀 있음</t>
        </is>
      </c>
      <c r="AZ163" s="37" t="inlineStr">
        <is>
          <t>2018: 1,065백만원; 2019: 970백만원</t>
        </is>
      </c>
      <c r="BA163" s="37" t="inlineStr">
        <is>
          <t>2020(인수 연도): 미확인 (추정: 약 1,510백만원 이상—NAVER 별도의 컴패니에이아이 대상 영업비용 2020년 1,510,095천원); 2021: 해당 없음 (2020-12-17 해산 결의, 2021년 청산)</t>
        </is>
      </c>
      <c r="BB163" s="37" t="inlineStr">
        <is>
          <t>2018: -1백만원 (당기순손실 10백만원); 2019: -285백만원 (당기순손실 293백만원)</t>
        </is>
      </c>
      <c r="BC163" s="37" t="inlineStr">
        <is>
          <t>2020(인수 연도): 미확인 (NAVER 2020 사업보고서 타법인출자 현황은 FY2020 총자산 450백만원, 당기순손익 450백만원으로 적었으나 두 값이 같아 기재 오류 의심); 2021: 해당 없음 (청산)</t>
        </is>
      </c>
      <c r="BD163" s="37"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E163" s="37" t="inlineStr">
        <is>
          <t>확인 안 됨: NAVER 2020~2021 실적발표·보도에서 Company AI 잔여 지분 취득·해산 언급을 찾지 못함(한국어 웹 검색 결과는 2017년 인수 보도뿐)</t>
        </is>
      </c>
      <c r="BF163" s="36" t="inlineStr">
        <is>
          <t>부분</t>
        </is>
      </c>
      <c r="BG163" s="36" t="inlineStr">
        <is>
          <t>2026-10-31</t>
        </is>
      </c>
    </row>
    <row r="164" ht="72" customHeight="1">
      <c r="A164" s="36" t="inlineStr">
        <is>
          <t>N057</t>
        </is>
      </c>
      <c r="B164" s="36" t="inlineStr">
        <is>
          <t>Naver</t>
        </is>
      </c>
      <c r="C164" s="36" t="inlineStr">
        <is>
          <t>2021-01-04</t>
        </is>
      </c>
      <c r="D164" s="37" t="inlineStr">
        <is>
          <t>V.DO Inc</t>
        </is>
      </c>
      <c r="E164" s="36" t="n">
        <v>176</v>
      </c>
      <c r="F164" s="36" t="inlineStr">
        <is>
          <t>False</t>
        </is>
      </c>
      <c r="G164" s="36" t="n"/>
      <c r="H164" s="36" t="inlineStr">
        <is>
          <t>MA②</t>
        </is>
      </c>
      <c r="I164" s="36" t="inlineStr">
        <is>
          <t>MA②</t>
        </is>
      </c>
      <c r="J164" s="36" t="inlineStr">
        <is>
          <t>같음</t>
        </is>
      </c>
      <c r="K164" s="36" t="inlineStr">
        <is>
          <t>있음</t>
        </is>
      </c>
      <c r="L164" s="36" t="inlineStr">
        <is>
          <t>일치</t>
        </is>
      </c>
      <c r="M164" s="36" t="inlineStr">
        <is>
          <t>편입 후</t>
        </is>
      </c>
      <c r="N164" s="37" t="inlineStr">
        <is>
          <t>Communication &amp; Visual Effects Services</t>
        </is>
      </c>
      <c r="O164" s="37" t="inlineStr">
        <is>
          <t>Visual Communication Apps</t>
        </is>
      </c>
      <c r="P164" s="36" t="inlineStr">
        <is>
          <t>Closed</t>
        </is>
      </c>
      <c r="Q164" s="38" t="n">
        <v>0.223</v>
      </c>
      <c r="R164" s="37" t="inlineStr">
        <is>
          <t>NAVER WEBTOON Corp.</t>
        </is>
      </c>
      <c r="S164" s="37" t="inlineStr">
        <is>
          <t>-</t>
        </is>
      </c>
      <c r="T164" s="37"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U164" s="37" t="inlineStr">
        <is>
          <t>MA-1 그룹이 매수자</t>
        </is>
      </c>
      <c r="V164" s="37" t="inlineStr">
        <is>
          <t>추가지분</t>
        </is>
      </c>
      <c r="W164" s="37" t="inlineStr">
        <is>
          <t>MA② 기존 지분 확대</t>
        </is>
      </c>
      <c r="X164" s="37" t="n"/>
      <c r="Y164" s="36" t="inlineStr">
        <is>
          <t>False</t>
        </is>
      </c>
      <c r="Z164" s="37" t="inlineStr">
        <is>
          <t>MA② 기존 지분 확대</t>
        </is>
      </c>
      <c r="AA164" s="37"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AB164" s="37" t="inlineStr">
        <is>
          <t>완료 (2020-12-31)</t>
        </is>
      </c>
      <c r="AC164" s="37" t="inlineStr">
        <is>
          <t>241,860,000원 (보통주 1,200주 × 주당 201,550원)</t>
        </is>
      </c>
      <c r="AD164" s="37" t="inlineStr">
        <is>
          <t>원자료와 일치 (계산: 241.86백만원 ÷ 1,086.42원/USD[Yahoo Finance KRW=X 2020-12-31 종가] = USD 0.2226백만)</t>
        </is>
      </c>
      <c r="AE164" s="37" t="inlineStr">
        <is>
          <t>2021-01-04</t>
        </is>
      </c>
      <c r="AF164" s="37"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G164" s="37" t="inlineStr">
        <is>
          <t>같은 묶음의 N069(2021-12-31)와 같은 잔여지분 분할 매입 약정의 1차·2차분이다(N069도 동일하게 1,200주·241,860,000원·주당 201,550원, 66.57%→81.43%; 원자료 N069의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14.86%(N069);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H164" s="37"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I164" s="37"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J164" s="37" t="inlineStr">
        <is>
          <t>웹툰 콘텐츠 플랫폼 운영(2020 감사보고서 주석 1: '웹툰 컨텐츠의 제공 등을 주요 사업목적'; 2020-05-29~12-31 영업이익 5,514,143,843원, 별도)</t>
        </is>
      </c>
      <c r="AK164" s="37" t="inlineStr">
        <is>
          <t>인접</t>
        </is>
      </c>
      <c r="AL164" s="37" t="inlineStr">
        <is>
          <t>비닷두는 영상검색 솔루션·컴퓨터비전 AI 개발사(공정위 공시 대표사업 '영상검색 솔루션')로, 웹툰 플랫폼에 창작 지원·콘텐츠 기술을 공급하는 가치사슬상 기술 영역이다(인수 보도: '웹툰 콘텐츠 경쟁력을 강화하기 위한 다양한 기술을 고도화'). NAVER 정점 기준으로도 검색·AI 기술 조직에 붙는 인접 영역이며, 지분 매입 규모가 미미해 그룹 차원의 사업 확장보다는 인력·기술 확보 성격이다.</t>
        </is>
      </c>
      <c r="AM164" s="37" t="inlineStr">
        <is>
          <t>317,994,800,044원 (네이버웹툰 유한회사 별도, 2020-12-31; 2020 감사보고서 재무상태표. 거래일과 같은 날이라 거래 반영 후 값이나 거래액 2.4억원으로 영향 무시 가능). 자본총계 190,495,939,142원</t>
        </is>
      </c>
      <c r="AN164" s="37" t="inlineStr">
        <is>
          <t>12,299,527백만원 (NAVER 연결, 2019-12-31; NAVER 2020 사업보고서 요약연결재무정보). 참고: 2020-12-31 17,014,239백만원</t>
        </is>
      </c>
      <c r="AO164" s="37" t="inlineStr">
        <is>
          <t>계산: 0.076 (241,860,000원 ÷ 네이버웹툰(유) 총자산 317,994,800,044원[2020-12-31])</t>
        </is>
      </c>
      <c r="AP164" s="37" t="inlineStr">
        <is>
          <t>계산: 0.127 (241,860,000원 ÷ 네이버웹툰(유) 자본총계 190,495,939,142원[2020-12-31])</t>
        </is>
      </c>
      <c r="AQ164" s="37" t="inlineStr">
        <is>
          <t>계산: NAVER 48,047,043,037,500원(약 48.0조원) = 2020-12-30(공시일 2021-01-04 직전 거래일, 2020-12-31 휴장) 종가 292,500원[Yahoo Finance 035420.KS; 2018 액면분할 이후라 조정 불필요] × 발행주식 164,263,395주[2020-12-31, NAVER 2020 사업보고서]</t>
        </is>
      </c>
      <c r="AR164" s="37"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S164" s="37" t="inlineStr">
        <is>
          <t>KRX:035420</t>
        </is>
      </c>
      <c r="AT164" s="37"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U164" s="37"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V164" s="37"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W164" s="37" t="inlineStr">
        <is>
          <t>2020 결산: 네이버웹툰(유)가 비닷두 투자주식 손상차손 234백만원 인식(장부금액 1,621,238천원, 지분 66.6%); 2021-12-31: 2차 14.86% 추가 취득(1,200주, 241,860,000원, 66.57%→81.43%; N069);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X164" s="37"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Y164" s="37" t="inlineStr">
        <is>
          <t>수집·검토 기록에 인수 뒤 손상이 적혀 있음</t>
        </is>
      </c>
      <c r="AZ164" s="37" t="inlineStr">
        <is>
          <t>2018: 미확인; 2019: 122백만원; 2020: 0원(참고: 거래일이 2020 회계연도 말일)</t>
        </is>
      </c>
      <c r="BA164" s="37" t="inlineStr">
        <is>
          <t>2021: 0원; 2022: 미확인(2023 연1회 공정위 공시 전에 청산); 최근: 2023 청산 완료로 실적 없음</t>
        </is>
      </c>
      <c r="BB164" s="37" t="inlineStr">
        <is>
          <t>2018: 미확인; 2019: -966백만원; 2020: -27백만원(참고: 거래일이 2020 회계연도 말일)</t>
        </is>
      </c>
      <c r="BC164" s="37" t="inlineStr">
        <is>
          <t>2021: -6백만원; 2022: 미확인; 최근: 2023 청산 완료</t>
        </is>
      </c>
      <c r="BD164" s="37"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E164" s="37"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F164" s="36" t="inlineStr">
        <is>
          <t>완료</t>
        </is>
      </c>
      <c r="BG164" s="36" t="inlineStr">
        <is>
          <t>2026-10-31</t>
        </is>
      </c>
    </row>
    <row r="165" ht="72" customHeight="1">
      <c r="A165" s="36" t="inlineStr">
        <is>
          <t>N058</t>
        </is>
      </c>
      <c r="B165" s="36" t="inlineStr">
        <is>
          <t>Naver</t>
        </is>
      </c>
      <c r="C165" s="36" t="inlineStr">
        <is>
          <t>2021-01-19</t>
        </is>
      </c>
      <c r="D165" s="37" t="inlineStr">
        <is>
          <t>Wattpad Corp.</t>
        </is>
      </c>
      <c r="E165" s="36" t="n">
        <v>9</v>
      </c>
      <c r="F165" s="36" t="inlineStr">
        <is>
          <t>True</t>
        </is>
      </c>
      <c r="G165" s="36" t="n"/>
      <c r="H165" s="36" t="inlineStr">
        <is>
          <t>MA①</t>
        </is>
      </c>
      <c r="I165" s="36" t="inlineStr">
        <is>
          <t>MA①</t>
        </is>
      </c>
      <c r="J165" s="36" t="inlineStr">
        <is>
          <t>같음</t>
        </is>
      </c>
      <c r="K165" s="36" t="inlineStr">
        <is>
          <t>있음</t>
        </is>
      </c>
      <c r="L165" s="36" t="inlineStr">
        <is>
          <t>일치</t>
        </is>
      </c>
      <c r="M165" s="36" t="inlineStr">
        <is>
          <t>편입 후</t>
        </is>
      </c>
      <c r="N165" s="37" t="inlineStr">
        <is>
          <t>Story IP Platforms</t>
        </is>
      </c>
      <c r="O165" s="37" t="inlineStr">
        <is>
          <t>Story / Webtoon / Web Novel Platform</t>
        </is>
      </c>
      <c r="P165" s="36" t="inlineStr">
        <is>
          <t>Closed</t>
        </is>
      </c>
      <c r="Q165" s="38" t="n">
        <v>600</v>
      </c>
      <c r="R165" s="37" t="inlineStr">
        <is>
          <t>WEBTOON Entertainment Inc.</t>
        </is>
      </c>
      <c r="S165" s="37"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T165" s="37"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U165" s="37" t="inlineStr">
        <is>
          <t>MA-1 그룹이 매수자</t>
        </is>
      </c>
      <c r="V165" s="37" t="inlineStr">
        <is>
          <t>지분율 미기재(대개 100%·사업양수)</t>
        </is>
      </c>
      <c r="W165" s="37" t="inlineStr">
        <is>
          <t>MA① 경영권 인수</t>
        </is>
      </c>
      <c r="X165" s="37" t="n"/>
      <c r="Y165" s="36" t="inlineStr">
        <is>
          <t>False</t>
        </is>
      </c>
      <c r="Z165" s="37" t="inlineStr">
        <is>
          <t>MA① 경영권 인수</t>
        </is>
      </c>
      <c r="AA165" s="37"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AB165" s="37" t="inlineStr">
        <is>
          <t>완료 (2021-05-10)</t>
        </is>
      </c>
      <c r="AC165" s="37"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D165" s="37" t="inlineStr">
        <is>
          <t>원자료와 일치 (684,840,987,605원 ÷ 1,094.31원/USD = USD 625.8백만, 원자료 600.0 대비 +4.3%; 최초 공시 기준 653,250,500,000원 ÷ 1,097.90원 = USD 595.0백만)</t>
        </is>
      </c>
      <c r="AE165" s="37" t="inlineStr">
        <is>
          <t>2021-01-19</t>
        </is>
      </c>
      <c r="AF165" s="37"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G165" s="37" t="inlineStr">
        <is>
          <t>같은 묶음의 N067·N075·N079(문피아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H165" s="37"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I165" s="37"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J165" s="37"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K165" s="37" t="inlineStr">
        <is>
          <t>인접</t>
        </is>
      </c>
      <c r="AL165" s="37" t="inlineStr">
        <is>
          <t>Wattpad는 아마추어 창작자 중심의 영어권 소셜 웹소설 플랫폼(월 이용자 9천만 명, 작가 500만 명 이상)으로, NAVER의 주력인 검색·커머스가 아니라 콘텐츠 부문(2020 매출 비중 8.7%)에 속한다. NAVER는 이미 네이버웹툰·네이버 시리즈로 웹툰·웹소설 플랫폼을 운영하고 있었고, 인수 논리도 웹소설 원작 → 웹툰·영상화라는 같은 스토리 IP 가치사슬이므로 인접으로 판단. 그룹 정점이 곧 인수 주체이므로 NAVER 기준 판단과 같다(웹툰 사업 WEBTOON Entertainment 기준으로 보면 같은 디지털 스토리 플랫폼이라 핵심에 가까움).</t>
        </is>
      </c>
      <c r="AM165" s="37" t="inlineStr">
        <is>
          <t>12,299,527,120,786원 (NAVER 연결, 2019-12-31; 2021-01-20 공시의 '최근 사업연도말 자산총액'). 참고: 2020-12-31 연결 자산총계 17,014,239백만원(2020 사업보고서; 공시 시점에는 감사 전)</t>
        </is>
      </c>
      <c r="AN165" s="37" t="inlineStr">
        <is>
          <t>acq_total_assets와 같음 (인수 주체가 NAVER 자신). 직전 회계연도말(2020-12-31) 기준이면 17,014,239백만원</t>
        </is>
      </c>
      <c r="AO165" s="37" t="inlineStr">
        <is>
          <t>5.57 (정정공시 '취득가액/자산총액', 최초 공시 5.31). 참고 계산: 2020-12-31 연결 자산 대비 4.03</t>
        </is>
      </c>
      <c r="AP165" s="37" t="inlineStr">
        <is>
          <t>10.53 (정정공시 '자기자본대비', 자기자본 6,503,926,068,580원 = 2019-12-31 연결; 최초 공시 10.04)</t>
        </is>
      </c>
      <c r="AQ165" s="37" t="inlineStr">
        <is>
          <t>계산: 50,593,125,660,000원(약 50.6조원) = 2021-01-19 NAVER 종가 308,000원 × 발행주식 164,263,395주(2020-12-31, 자기주식 16,804,360주 포함)</t>
        </is>
      </c>
      <c r="AR165" s="37"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S165" s="37" t="inlineStr">
        <is>
          <t>KRX:035420</t>
        </is>
      </c>
      <c r="AT165" s="37" t="inlineStr">
        <is>
          <t>인수 주체 NAVER㈜가 KOSPI 상장사. 대상회사 Wattpad Corp.는 비상장(캐나다). 원자료 매수자 WEBTOON Entertainment(NASDAQ:WBTN)는 2024-06-27 상장으로 거래 당시 비상장이었고 실제 매수자도 아님</t>
        </is>
      </c>
      <c r="AU165" s="37"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V165" s="37"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W165" s="37"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X165" s="37"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Y165" s="37" t="inlineStr">
        <is>
          <t>수집·검토 기록에 인수 뒤 손상이 적혀 있음</t>
        </is>
      </c>
      <c r="AZ165" s="37" t="inlineStr">
        <is>
          <t>2019: 24,731백만원; 2020: 38,507백만원 (Wattpad 연결, NAVER 2021-01-20 공시 요약재무, 1,097.90원/USD 환산; USD 약 22.5백만·35.1백만). 참고: 2023-05 NAVER 처분공시는 2020년 매출을 47,010,693,177원(1,339.10원/USD 환산)으로 기재</t>
        </is>
      </c>
      <c r="BA165" s="37"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BB165" s="37" t="inlineStr">
        <is>
          <t>미확인 (영업이익 미공시. 참고 당기순손익: 2019 -7,101백만원, 2020 -2,475백만원(가결산), 1,097.90원/USD 환산)</t>
        </is>
      </c>
      <c r="BC165" s="37" t="inlineStr">
        <is>
          <t>미확인 (영업이익 미공시. 참고 당기순손익: 2021 -19,853,938,088원(연간), NAVER 연결 반영분 2021-05~12 -3,184백만원; 2022 -9,764,813,133원; 1,339.10원/USD 환산)</t>
        </is>
      </c>
      <c r="BD165" s="37"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E165" s="37"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F165" s="36" t="inlineStr">
        <is>
          <t>부분</t>
        </is>
      </c>
      <c r="BG165" s="36" t="inlineStr">
        <is>
          <t>2026-10-26</t>
        </is>
      </c>
    </row>
    <row r="166" ht="72" customHeight="1">
      <c r="A166" s="36" t="inlineStr">
        <is>
          <t>N059</t>
        </is>
      </c>
      <c r="B166" s="36" t="inlineStr">
        <is>
          <t>Naver</t>
        </is>
      </c>
      <c r="C166" s="36" t="inlineStr">
        <is>
          <t>2021-01-27</t>
        </is>
      </c>
      <c r="D166" s="37" t="inlineStr">
        <is>
          <t>Fan Community Service Platform Business (V-Live Division) of NAVER Corporation</t>
        </is>
      </c>
      <c r="E166" s="36" t="n">
        <v>25</v>
      </c>
      <c r="F166" s="36" t="inlineStr">
        <is>
          <t>True</t>
        </is>
      </c>
      <c r="G166" s="36" t="n"/>
      <c r="H166" s="36" t="inlineStr">
        <is>
          <t>MA④</t>
        </is>
      </c>
      <c r="I166" s="36" t="inlineStr">
        <is>
          <t>MA⑤</t>
        </is>
      </c>
      <c r="J166" s="36" t="inlineStr">
        <is>
          <t>변경</t>
        </is>
      </c>
      <c r="K166" s="36" t="inlineStr">
        <is>
          <t>해당 없음</t>
        </is>
      </c>
      <c r="L166" s="36" t="inlineStr">
        <is>
          <t>일치</t>
        </is>
      </c>
      <c r="M166" s="36" t="inlineStr">
        <is>
          <t>편입 후</t>
        </is>
      </c>
      <c r="N166" s="37" t="inlineStr">
        <is>
          <t>Music &amp; Fan Entertainment</t>
        </is>
      </c>
      <c r="O166" s="37" t="inlineStr">
        <is>
          <t>Fan Platform</t>
        </is>
      </c>
      <c r="P166" s="36" t="inlineStr">
        <is>
          <t>Closed</t>
        </is>
      </c>
      <c r="Q166" s="38" t="n">
        <v>180.56</v>
      </c>
      <c r="R166" s="37" t="inlineStr">
        <is>
          <t>beNX Co., Ltd.</t>
        </is>
      </c>
      <c r="S166" s="37" t="inlineStr">
        <is>
          <t>NAVER Corporation (KOSE:A035420)</t>
        </is>
      </c>
      <c r="T166" s="37"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U166" s="37" t="inlineStr">
        <is>
          <t>MA-2 그룹 내부 재편</t>
        </is>
      </c>
      <c r="V166" s="37" t="n"/>
      <c r="W166" s="37" t="inlineStr">
        <is>
          <t>MA④ 그룹 내부 재편</t>
        </is>
      </c>
      <c r="X166" s="37" t="n"/>
      <c r="Y166" s="36" t="inlineStr">
        <is>
          <t>False</t>
        </is>
      </c>
      <c r="Z166" s="37" t="inlineStr">
        <is>
          <t>MA⑤ 그룹의 지분 매각</t>
        </is>
      </c>
      <c r="AA166" s="37"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AB166" s="37" t="inlineStr">
        <is>
          <t>완료 (2022-03-02; 계약 체결 2021-01-27, 양수일·대가 지급일 2022-03-02)</t>
        </is>
      </c>
      <c r="AC166" s="37"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D166" s="37" t="inlineStr">
        <is>
          <t>원자료와 일치 (원자료 180.56; 199,999.5백만원 ÷ 2021-01-27 원/달러 1,101.0[Yahoo 종가] = USD 181.65백만, 차이 0.6%)</t>
        </is>
      </c>
      <c r="AE166" s="37" t="inlineStr">
        <is>
          <t>2021-01-27</t>
        </is>
      </c>
      <c r="AF166" s="37"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G166" s="37"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H166" s="37" t="inlineStr">
        <is>
          <t>주식회사 비엔엑스(beNX Co., Ltd.; 2021-01-27 임시주총에서 위버스컴퍼니로 사명 변경) — 빅히트엔터테인먼트(현 HYBE, KRX:352820)의 연결 자회사(2020년말 빅히트 70.9%), NAVER 그룹 밖. 매도자 NAVER(그룹 지배회사)</t>
        </is>
      </c>
      <c r="AI166" s="37"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J166" s="37"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K166" s="37" t="inlineStr">
        <is>
          <t>핵심</t>
        </is>
      </c>
      <c r="AL166" s="37" t="inlineStr">
        <is>
          <t>V LIVE는 아티스트 라이브 방송·팬 소통 플랫폼으로 위버스(팬 커뮤니티)와 같은 팬 플랫폼 영역이고 이용자층도 겹친다(두 서비스 이용자의 85% 이상이 해외 팬; V LIVE 누적 다운로드 1억 건, 위버스 1,700만 건 — 뉴시스 2021-01-27). 그룹 정점 HYBE(레이블·공연·MD) 기준으로는 인접(아티스트 IP를 유통하는 플랫폼). 매도자 NAVER 기준: V LIVE는 콘텐츠 부문('웹툰, 뮤직, V, SNOW 등')의 일부였고, 이 거래로 NAVER는 직접 운영을 접고 위버스컴퍼니 지분으로 간접 참여로 바꿨다.</t>
        </is>
      </c>
      <c r="AM166" s="37" t="inlineStr">
        <is>
          <t>43,856,387,822원 (beNX 별도, 2019-12-31; 빅히트 영업양수결정 공시의 '종속회사의 자산총액'). 참고: 2020-12-31 92,271,658,525원 (위버스컴퍼니 2020 감사보고서)</t>
        </is>
      </c>
      <c r="AN166" s="37"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O166" s="37" t="inlineStr">
        <is>
          <t>계산: 10.39 (199,999,533,288원 ÷ 빅히트 연결 총자산 1,924,442,638천원, 2020-12-31) / 공시 기준(2019-12-31 빅히트 연결 362,989,836,166원) 55.10 / beNX 2019-12-31 총자산 대비 456.03 / 매도자 NAVER 연결 총자산(2020-12-31) 대비 1.18</t>
        </is>
      </c>
      <c r="AP166" s="37"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Q166" s="37"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R166" s="37"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S166" s="37" t="inlineStr">
        <is>
          <t>KRX:352820</t>
        </is>
      </c>
      <c r="AT166" s="37"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U166" s="37"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V166" s="37"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W166" s="37"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X166" s="37"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Y166" s="37" t="inlineStr">
        <is>
          <t>그룹의 지분 매각(MA⑤)이라 매수자 쪽 손상을 따지지 않음</t>
        </is>
      </c>
      <c r="AZ166" s="37" t="inlineStr">
        <is>
          <t>미확인 (V LIVE는 NAVER 본체 사업부로 단독 실적 미공시; NAVER는 'V'를 콘텐츠 부문에 합산). 참고: 인수 주체 beNX 2019: 782억원 (78,216,564,148원); 2020: 2,191억원 (219,117,104,785원)</t>
        </is>
      </c>
      <c r="BA166" s="37" t="inlineStr">
        <is>
          <t>V LIVE 직접 매출 2022-03-02~(통합 전): 25억원 (2,527백만원). 승계 회사 위버스컴퍼니 2022: 3,077억원 (307,722,682,362원); 2023: 3,379억원 (337,912,400,870원); 최근 2025: 2,997억원 (299,662,255,606원)</t>
        </is>
      </c>
      <c r="BB166" s="37" t="inlineStr">
        <is>
          <t>미확인 (같은 이유). 참고: beNX 2019: -30억원 (-3,032,073,118원); 2020: 156억원 (15,562,824,173원)</t>
        </is>
      </c>
      <c r="BC166" s="37" t="inlineStr">
        <is>
          <t>V LIVE 직접 순손실 2022-03-02~: -4억원 (-430백만원, 영업손익 미공시). 승계 회사 위버스컴퍼니 2022: -15억원 (-1,523,256,631원); 2023: -80억원 (-8,010,805,860원); 최근 2025: 20억원 (2,020,658,337원)</t>
        </is>
      </c>
      <c r="BD166" s="37"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E166" s="37"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F166" s="36" t="inlineStr">
        <is>
          <t>부분</t>
        </is>
      </c>
      <c r="BG166" s="36" t="inlineStr">
        <is>
          <t>2026-10-26</t>
        </is>
      </c>
    </row>
    <row r="167" ht="72" customHeight="1">
      <c r="A167" s="36" t="inlineStr">
        <is>
          <t>N060</t>
        </is>
      </c>
      <c r="B167" s="36" t="inlineStr">
        <is>
          <t>Naver</t>
        </is>
      </c>
      <c r="C167" s="36" t="inlineStr">
        <is>
          <t>2021-03-03</t>
        </is>
      </c>
      <c r="D167" s="37" t="inlineStr">
        <is>
          <t>SNOW Corp.</t>
        </is>
      </c>
      <c r="E167" s="36" t="n">
        <v>45</v>
      </c>
      <c r="F167" s="36" t="inlineStr">
        <is>
          <t>True</t>
        </is>
      </c>
      <c r="G167" s="36" t="n"/>
      <c r="H167" s="36" t="inlineStr">
        <is>
          <t>MA④</t>
        </is>
      </c>
      <c r="I167" s="36" t="inlineStr">
        <is>
          <t>MA④</t>
        </is>
      </c>
      <c r="J167" s="36" t="inlineStr">
        <is>
          <t>같음</t>
        </is>
      </c>
      <c r="K167" s="36" t="inlineStr">
        <is>
          <t>해당 없음</t>
        </is>
      </c>
      <c r="L167" s="36" t="inlineStr">
        <is>
          <t>일치</t>
        </is>
      </c>
      <c r="M167" s="36" t="inlineStr">
        <is>
          <t>편입 후</t>
        </is>
      </c>
      <c r="N167" s="37" t="inlineStr">
        <is>
          <t>Communication &amp; Visual Effects Services</t>
        </is>
      </c>
      <c r="O167" s="37" t="inlineStr">
        <is>
          <t>Visual Communication Apps</t>
        </is>
      </c>
      <c r="P167" s="36" t="inlineStr">
        <is>
          <t>Closed</t>
        </is>
      </c>
      <c r="Q167" s="38" t="n">
        <v>45.37</v>
      </c>
      <c r="R167" s="37" t="inlineStr">
        <is>
          <t>LINE Corporation</t>
        </is>
      </c>
      <c r="S167" s="37" t="inlineStr">
        <is>
          <t>A Holdings Corporation</t>
        </is>
      </c>
      <c r="T167" s="37" t="inlineStr">
        <is>
          <t>LINE Corporation acquired 7.6% in SNOW Corp. from A Holdings Corporation for KRW 51 billion on February 28, 2021. As per terms, 0.13 million shares are acquired.</t>
        </is>
      </c>
      <c r="U167" s="37" t="inlineStr">
        <is>
          <t>MA-2 그룹 내부 재편</t>
        </is>
      </c>
      <c r="V167" s="37" t="n"/>
      <c r="W167" s="37" t="inlineStr">
        <is>
          <t>MA④ 그룹 내부 재편</t>
        </is>
      </c>
      <c r="X167" s="37" t="n"/>
      <c r="Y167" s="36" t="inlineStr">
        <is>
          <t>False</t>
        </is>
      </c>
      <c r="Z167" s="37" t="inlineStr">
        <is>
          <t>MA④ 그룹 내부 재편</t>
        </is>
      </c>
      <c r="AA167" s="37"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AB167" s="37" t="inlineStr">
        <is>
          <t>완료 (2021-02-28, 흡수분할 효력발생일)</t>
        </is>
      </c>
      <c r="AC167" s="37" t="inlineStr">
        <is>
          <t>50,983,918,818원 (스노우(주) 보통주 132,593주 = 7.56%, 단가 384,514원; 매매대금이 아니라 'A Holdings Corporation 장부에 계상된 스노우(주) 주식가액' — 흡수분할에 따른 자산 승계로 현금 대가 없음)</t>
        </is>
      </c>
      <c r="AD167" s="37" t="inlineStr">
        <is>
          <t>원자료와 일치 (원자료 45.37; 50,983.9백만원 ÷ 2021-03-01 원/달러 1,123.37[Yahoo 종가] = USD 45.38백만)</t>
        </is>
      </c>
      <c r="AE167" s="37" t="inlineStr">
        <is>
          <t>2019-11-18</t>
        </is>
      </c>
      <c r="AF167" s="37"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G167" s="37"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H167" s="37"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I167" s="37"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J167" s="37"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K167" s="37" t="inlineStr">
        <is>
          <t>인접</t>
        </is>
      </c>
      <c r="AL167" s="37" t="inlineStr">
        <is>
          <t>SNOW는 셀피 카메라·사진 편집·아바타 앱(SNOW, B612, LINE Camera 등) 개발사로, 메신저 플랫폼의 커뮤니케이션 기능에 붙는 인접 영역이다. LINE은 2017-05 자체 카메라 앱 사업(B612·LINE Camera)을 SNOW에 넘기고 신주를 받았을 만큼 사업이 겹친다(LINE 20-F 2018). 그룹 정점 NAVER 기준으로 SNOW는 NAVER 연결 자회사이며 콘텐츠 부문('웹툰, 뮤직, V, SNOW 등')에 속한다. 이 거래는 소수지분의 계열 내 이동이라 경영권·사업 내재화와 무관하다.</t>
        </is>
      </c>
      <c r="AM167" s="37"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N167" s="37" t="inlineStr">
        <is>
          <t>17,014,239백만원 (NAVER 연결, 2020-12-31; NAVER 2020 사업보고서 요약연결재무정보, LINE 관련 매각예정자산 포함)</t>
        </is>
      </c>
      <c r="AO167" s="37"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P167" s="37" t="inlineStr">
        <is>
          <t>계산: 0.62 (50,983,918,818원 ÷ NAVER 연결 자본총계 8,255,132백만원, 2020-12-31) / 참고 구 LINE 사업 순자산(매각예정자산 6,660,253,458천원 - 매각예정부채 4,675,241,281천원 = 1,985,012,177천원) 대비 2.57</t>
        </is>
      </c>
      <c r="AQ167" s="37"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R167" s="37"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S167" s="37" t="inlineStr">
        <is>
          <t>KRX:035420</t>
        </is>
      </c>
      <c r="AT167" s="37"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U167" s="37"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V167" s="37"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W167" s="37"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X167" s="37"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Y167" s="37" t="inlineStr">
        <is>
          <t>동일지배 합병·그룹 내 이전으로 새 영업권·투자주식 평가가 생기지 않음</t>
        </is>
      </c>
      <c r="AZ167" s="37" t="inlineStr">
        <is>
          <t>2019: 111억원 (11,132,669,146원); 2020: 67억원 (6,697,345,662원)</t>
        </is>
      </c>
      <c r="BA167" s="37" t="inlineStr">
        <is>
          <t>2021: 86억원 (8,624,034,079원); 2022: 193억원 (19,294,834,349원); 최근 2025: 966억원 (96,583,926,610원)</t>
        </is>
      </c>
      <c r="BB167" s="37" t="inlineStr">
        <is>
          <t>2019: -867억원 (-86,696,987,224원); 2020: -1,076억원 (-107,564,853,892원)</t>
        </is>
      </c>
      <c r="BC167" s="37" t="inlineStr">
        <is>
          <t>2021: -574억원 (-57,371,897,369원); 2022: -619억원 (-61,932,365,687원); 최근 2025: -192억원 (-19,159,526,743원)</t>
        </is>
      </c>
      <c r="BD167" s="37"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E167" s="37"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F167" s="36" t="inlineStr">
        <is>
          <t>부분</t>
        </is>
      </c>
      <c r="BG167" s="36" t="inlineStr">
        <is>
          <t>2026-10-26</t>
        </is>
      </c>
    </row>
    <row r="168" ht="72" customHeight="1">
      <c r="A168" s="36" t="inlineStr">
        <is>
          <t>N061</t>
        </is>
      </c>
      <c r="B168" s="36" t="inlineStr">
        <is>
          <t>Naver</t>
        </is>
      </c>
      <c r="C168" s="36" t="inlineStr">
        <is>
          <t>2021-03-15</t>
        </is>
      </c>
      <c r="D168" s="37" t="inlineStr">
        <is>
          <t>Kream Corporation</t>
        </is>
      </c>
      <c r="E168" s="36" t="n">
        <v>169</v>
      </c>
      <c r="F168" s="36" t="inlineStr">
        <is>
          <t>False</t>
        </is>
      </c>
      <c r="G168" s="36" t="n"/>
      <c r="H168" s="36" t="inlineStr">
        <is>
          <t>MA⑦</t>
        </is>
      </c>
      <c r="I168" s="36" t="inlineStr">
        <is>
          <t>MA⑤</t>
        </is>
      </c>
      <c r="J168" s="36" t="inlineStr">
        <is>
          <t>변경</t>
        </is>
      </c>
      <c r="K168" s="36" t="inlineStr">
        <is>
          <t>해당 없음</t>
        </is>
      </c>
      <c r="L168" s="36" t="inlineStr">
        <is>
          <t>일치</t>
        </is>
      </c>
      <c r="M168" s="36" t="inlineStr">
        <is>
          <t>편입 후</t>
        </is>
      </c>
      <c r="N168" s="37" t="inlineStr">
        <is>
          <t>Commerce &amp; Marketing</t>
        </is>
      </c>
      <c r="O168" s="37" t="inlineStr">
        <is>
          <t>E-commerce / Marketplace</t>
        </is>
      </c>
      <c r="P168" s="36" t="inlineStr">
        <is>
          <t>Closed</t>
        </is>
      </c>
      <c r="Q168" s="38" t="n">
        <v>0.381</v>
      </c>
      <c r="R168" s="37" t="inlineStr">
        <is>
          <t>-</t>
        </is>
      </c>
      <c r="S168" s="37" t="inlineStr">
        <is>
          <t>SNOW Corp.</t>
        </is>
      </c>
      <c r="T168" s="37" t="inlineStr">
        <is>
          <t>An unknown buyer acquired 10% stake in Kream Corporation from SNOW Corp. for approximately KRW 430 million on March 15, 2021. Buyer acquired 0.01 million shares at an offer per share of KRW 43178.</t>
        </is>
      </c>
      <c r="U168" s="37" t="inlineStr">
        <is>
          <t>MA-5 매수자 미기재</t>
        </is>
      </c>
      <c r="V168" s="37" t="n"/>
      <c r="W168" s="37" t="inlineStr">
        <is>
          <t>MA⑦ 매수자 미기재</t>
        </is>
      </c>
      <c r="X168" s="37" t="n"/>
      <c r="Y168" s="36" t="inlineStr">
        <is>
          <t>False</t>
        </is>
      </c>
      <c r="Z168" s="37" t="inlineStr">
        <is>
          <t>MA⑤ 그룹의 지분 매각</t>
        </is>
      </c>
      <c r="AA168" s="37"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AB168" s="37" t="inlineStr">
        <is>
          <t>완료 (2021-03-15, 공정거래법 공시상 변동일)</t>
        </is>
      </c>
      <c r="AC168" s="37" t="inlineStr">
        <is>
          <t>431,780,000원 (보통주 10,000주 × 주당 43,178원)</t>
        </is>
      </c>
      <c r="AD168" s="37" t="inlineStr">
        <is>
          <t>원자료와 일치 (원자료 0.381 = 431,780,000원 / 약 1,133원/달러)</t>
        </is>
      </c>
      <c r="AE168" s="37" t="inlineStr">
        <is>
          <t>2021-03-15</t>
        </is>
      </c>
      <c r="AF168" s="37"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G168" s="37"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N064(2021-07 SODA inc.)·N082(2023-12)·N084(2024-03)는 이 거래의 대상회사 크림이 매수자인 별개 거래로, 이 거래와 단계 관계는 없음. 거래 규모가 NAVER 연결 총자산의 0.0025%로 극히 작아 주가 이벤트 분석 의미는 거의 없음. 어닝콜 언급은 찾지 않음(예산).</t>
        </is>
      </c>
      <c r="AH168" s="37" t="inlineStr">
        <is>
          <t>미확인 (매수자 비공개: 크림㈜ 공정거래법 공시상 '기타 소계(C)', 즉 NAVER 동일인 관련자가 아닌 주주). 매도자: 스노우㈜(NAVER 연결 종속회사, 비상장)</t>
        </is>
      </c>
      <c r="AI168" s="37" t="inlineStr">
        <is>
          <t>미확인 (공정거래법 '최대주주등의주식보유변동' 공시에는 목적 기재란이 없고, 관련 보도자료·기사 미발견)</t>
        </is>
      </c>
      <c r="AJ168" s="37"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K168" s="37" t="inlineStr">
        <is>
          <t>해당 없음 (그룹이 매도자인 거래, 매수자 미상)</t>
        </is>
      </c>
      <c r="AL168" s="37" t="inlineStr">
        <is>
          <t>매수자를 알 수 없어 판단 불가. NAVER 정점 기준으로 크림(한정판 리셀 중개 플랫폼)은 커머스 부문에 인접한 사업이며, 이 거래는 그룹이 대상회사 지분 10%를 외부에 넘긴 것으로 그룹의 사업 영역 변화는 없음.</t>
        </is>
      </c>
      <c r="AM168" s="37" t="inlineStr">
        <is>
          <t>미확인 (매수자 미상). 참고: 매도자 스노우㈜ 2020-12-31 별도 총자산 211,863,578,896원(스노우 2021 감사보고서 비교표시 전기)</t>
        </is>
      </c>
      <c r="AN168" s="37" t="inlineStr">
        <is>
          <t>NAVER 2020-12-31 연결 총자산 17,014,239백만원 (자본총계 8,255,132백만원)</t>
        </is>
      </c>
      <c r="AO168" s="37" t="inlineStr">
        <is>
          <t>계산: 431,780,000원 / NAVER 2020말 연결 총자산 17,014,239백만원 = 0.0025% (참고: 매도자 스노우 2020말 별도 총자산 대비 0.20%)</t>
        </is>
      </c>
      <c r="AP168" s="37" t="inlineStr">
        <is>
          <t>계산: 431,780,000원 / NAVER 2020말 연결 자본총계 8,255,132백만원 = 0.0052%</t>
        </is>
      </c>
      <c r="AQ168" s="37" t="inlineStr">
        <is>
          <t>계산: NAVER 2021-03-12 종가 380,500원 × 발행주식총수 164,263,395주(2020-12-31) = 62,502,221,797,500원(약 62.5조원)</t>
        </is>
      </c>
      <c r="AR168" s="37"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S168" s="37" t="inlineStr">
        <is>
          <t>KRX:035420</t>
        </is>
      </c>
      <c r="AT168" s="37" t="inlineStr">
        <is>
          <t>매수자 미상, 매도자 스노우㈜ 비상장이므로 상장 지배회사 NAVER. 대상회사 크림㈜는 비상장(종목코드 없음). 거래 규모가 시가총액의 0.0007%로 주가 반응 분석 실익은 거의 없음.</t>
        </is>
      </c>
      <c r="AU168" s="37" t="inlineStr">
        <is>
          <t>2021-03-15 크림㈜ 공정거래법 공시 '최대주주등의주식보유변동'(DART 20210315000736). 사전 보도 미발견.</t>
        </is>
      </c>
      <c r="AV168" s="37"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W168" s="37"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취득(N064);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취득(N082); 2024-03: SODA 관련 거래(N084);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X168" s="37" t="inlineStr">
        <is>
          <t>확인 안 됨 (스노우 별도 감사보고서 2021(20220411002391)·2024(20250407000271)에서 크림 투자주식 장부금액 23,299,106천원 유지, 크림 관련 손상 기재 없음. 2022·2023·2025 스노우 보고서와 NAVER 연결 주석은 미확인)</t>
        </is>
      </c>
      <c r="AY168" s="37" t="inlineStr">
        <is>
          <t>그룹의 지분 매각(MA⑤)이라 매수자 쪽 손상을 따지지 않음</t>
        </is>
      </c>
      <c r="AZ168" s="37" t="inlineStr">
        <is>
          <t>해당 없음 (크림㈜는 2021-01-01 물적분할 신설법인으로 직전 회계연도 법인 실적 없음. 분할 전 스노우 내 크림 사업부문 매출은 별도로 공시된 것을 찾지 못함)</t>
        </is>
      </c>
      <c r="BA168" s="37" t="inlineStr">
        <is>
          <t>2021: 32.8억원 (3,284,943,182원); 2022: 459.6억원 (45,958,158,464원); 2023: 1,222.2억원 (122,222,477,388원); 2024: 1,775.6억원 (177,556,301,172원); 2025: 2,025.3억원 (202,534,732,721원)</t>
        </is>
      </c>
      <c r="BB168" s="37" t="inlineStr">
        <is>
          <t>해당 없음 (2021-01-01 신설법인, 직전 연도 법인 실적 없음)</t>
        </is>
      </c>
      <c r="BC168" s="37" t="inlineStr">
        <is>
          <t>2021: -595.5억원 (-59,549,118,226원); 2022: -860.6억원 (-86,060,851,519원); 2023: -408.0억원 (-40,800,149,876원); 2024: -88.8억원 (-8,881,325,003원); 2025: -81.0억원 (-8,103,883,146원)</t>
        </is>
      </c>
      <c r="BD168" s="37"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E168" s="37" t="inlineStr">
        <is>
          <t>미확인 (NAVER IR 자료·어닝콜에서 이 10% 매각이나 크림 관련 언급은 찾지 않음. 매각 규모가 4.3억원이라 언급 가능성 낮음)</t>
        </is>
      </c>
      <c r="BF168" s="36" t="inlineStr">
        <is>
          <t>부분</t>
        </is>
      </c>
      <c r="BG168" s="36" t="inlineStr">
        <is>
          <t>2026-10-26</t>
        </is>
      </c>
    </row>
    <row r="169" ht="72" customHeight="1">
      <c r="A169" s="36" t="inlineStr">
        <is>
          <t>N062</t>
        </is>
      </c>
      <c r="B169" s="36" t="inlineStr">
        <is>
          <t>Naver</t>
        </is>
      </c>
      <c r="C169" s="36" t="inlineStr">
        <is>
          <t>2021-06-14</t>
        </is>
      </c>
      <c r="D169" s="37" t="inlineStr">
        <is>
          <t>UJU Electronics Co. Ltd (KOSDAQ:A065680)</t>
        </is>
      </c>
      <c r="E169" s="36" t="n">
        <v>3</v>
      </c>
      <c r="F169" s="36" t="inlineStr">
        <is>
          <t>True</t>
        </is>
      </c>
      <c r="G169" s="36" t="n"/>
      <c r="H169" s="36" t="inlineStr">
        <is>
          <t>MA②</t>
        </is>
      </c>
      <c r="I169" s="36" t="inlineStr">
        <is>
          <t>MA②</t>
        </is>
      </c>
      <c r="J169" s="36" t="inlineStr">
        <is>
          <t>같음</t>
        </is>
      </c>
      <c r="K169" s="36" t="inlineStr">
        <is>
          <t>있음</t>
        </is>
      </c>
      <c r="L169" s="36" t="inlineStr">
        <is>
          <t>불일치</t>
        </is>
      </c>
      <c r="M169" s="36" t="inlineStr">
        <is>
          <t>지분법 합작 계열</t>
        </is>
      </c>
      <c r="N169" s="37" t="inlineStr">
        <is>
          <t>Technology &amp; Infrastructure</t>
        </is>
      </c>
      <c r="O169" s="37" t="inlineStr">
        <is>
          <t>AI / Robotics</t>
        </is>
      </c>
      <c r="P169" s="36" t="inlineStr">
        <is>
          <t>Announced</t>
        </is>
      </c>
      <c r="Q169" s="38" t="n">
        <v>1579</v>
      </c>
      <c r="R169" s="37" t="inlineStr">
        <is>
          <t>LINE GAMES Corporation</t>
        </is>
      </c>
      <c r="S169" s="37" t="inlineStr">
        <is>
          <t>-</t>
        </is>
      </c>
      <c r="T169" s="37" t="inlineStr">
        <is>
          <t>LINE GAMES Corporation agreed to acquire additional 3% stake in UJU Electronics Co. Ltd (KOSDAQ:A065680) for KRW 21.6 billion on June 7, 2021. Board of Directors of LINE GAMES approved the transaction. Transaction is expected to close on June 8, 2021.</t>
        </is>
      </c>
      <c r="U169" s="37" t="inlineStr">
        <is>
          <t>MA-1 그룹이 매수자</t>
        </is>
      </c>
      <c r="V169" s="37" t="inlineStr">
        <is>
          <t>추가지분</t>
        </is>
      </c>
      <c r="W169" s="37" t="inlineStr">
        <is>
          <t>MA② 기존 지분 확대</t>
        </is>
      </c>
      <c r="X169" s="37" t="n"/>
      <c r="Y169" s="36" t="inlineStr">
        <is>
          <t>True</t>
        </is>
      </c>
      <c r="Z169" s="37" t="inlineStr">
        <is>
          <t>MA② 기존 지분 확대</t>
        </is>
      </c>
      <c r="AA169" s="37"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AB169" s="37" t="inlineStr">
        <is>
          <t>완료 (2021-06-08)</t>
        </is>
      </c>
      <c r="AC169" s="37"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D169" s="37" t="inlineStr">
        <is>
          <t>원자료 오류: USD 19.54백만 (21,687,737,108원 ÷ 1,109.68원/달러[Yahoo Finance KRW=X 2021-06-07 종가]); 원자료 1,579.0은 약 81배 과대</t>
        </is>
      </c>
      <c r="AE169" s="37" t="inlineStr">
        <is>
          <t>2021-06-07</t>
        </is>
      </c>
      <c r="AF169" s="37"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G169" s="37"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제로게임즈(N052)가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H169" s="37" t="inlineStr">
        <is>
          <t>라인게임즈㈜ (DART 00984119; 비상장; 지배주주 없음 — 최대주주 신 LINE Corporation[LY 계열, 2021년말 35.65%]의 지분법 관계기업)</t>
        </is>
      </c>
      <c r="AI169" s="37" t="inlineStr">
        <is>
          <t>"개발력 확보 및 시너지 창출" (DART 공정거래법 공시 '타법인 주식 및 출자증권 취득결정'·'비유동자산 취득결정', 2021-06-14)</t>
        </is>
      </c>
      <c r="AJ169" s="37"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K169" s="37" t="inlineStr">
        <is>
          <t>핵심</t>
        </is>
      </c>
      <c r="AL169" s="37" t="inlineStr">
        <is>
          <t>우주는 라인게임즈가 퍼블리싱하는 모바일 수집형 RPG '엑소스 히어로즈'의 개발사(디지털데일리 2020-02-03, MTN 2022-05-19)로 인수 주체의 주력인 게임 개발·퍼블리싱과 같은 영역이다. 최대주주 계열 LY(검색·포털·메신저·커머스) 기준으로는 인접, 그룹 정점 NAVER 기준으로는 비핵심이며 NAVER는 지분법 두 단계를 거쳐서만 관여한다.</t>
        </is>
      </c>
      <c r="AM169" s="37"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N169" s="37"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O169" s="37" t="inlineStr">
        <is>
          <t>10.25 (공시값: '비유동자산 취득결정'의 자산총액 대비 — 분모가 2019년말 값으로 보임) / 계산: 12.29 (21,687,737,108원 ÷ 라인게임즈 별도 자산총계 176,493,433,555원, 2020-12-31) / 참고 NAVER 기준 0.13 (÷ 17,014,239백만원)</t>
        </is>
      </c>
      <c r="AP169" s="37" t="inlineStr">
        <is>
          <t>16.79</t>
        </is>
      </c>
      <c r="AQ169" s="37" t="inlineStr">
        <is>
          <t>해당 없음 (라인게임즈 비상장, 상장 지배회사 없음). 참고 계산: NAVER 58,642,032,015,000원 (발표[이사회] 직전 거래일 2021-06-04 종가 357,000원[Yahoo Finance 035420.KS] × 발행주식 164,263,395주[2021-06-30, NAVER 반기보고서])</t>
        </is>
      </c>
      <c r="AR169" s="37"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S169" s="37" t="inlineStr">
        <is>
          <t>해당 없음</t>
        </is>
      </c>
      <c r="AT169" s="37"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U169" s="37"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V169" s="37"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W169" s="37"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X169" s="37"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Y169" s="37" t="inlineStr">
        <is>
          <t>수집·검토 기록에 인수 뒤 손상이 적혀 있음</t>
        </is>
      </c>
      <c r="AZ169" s="37" t="inlineStr">
        <is>
          <t>2019: 2,337백만원; 2020: 16,724백만원</t>
        </is>
      </c>
      <c r="BA169" s="37" t="inlineStr">
        <is>
          <t>2021: 6,029,013천원; 2022: 333,073천원; 최근 2022 (2023-05-01 라인게임즈에 합병돼 소멸)</t>
        </is>
      </c>
      <c r="BB169" s="37" t="inlineStr">
        <is>
          <t>미확인 (영업이익 공시 없음). 참고 당기순손익 2019: -3,304백만원; 2020: 9,019백만원</t>
        </is>
      </c>
      <c r="BC169" s="37" t="inlineStr">
        <is>
          <t>미확인 (영업이익 공시 없음). 참고 당기순손익 2021: -864,273천원; 2022: -1,440,845천원</t>
        </is>
      </c>
      <c r="BD169" s="37"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E169" s="37"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F169" s="36" t="inlineStr">
        <is>
          <t>부분</t>
        </is>
      </c>
      <c r="BG169" s="36" t="inlineStr">
        <is>
          <t>2026-10-26</t>
        </is>
      </c>
    </row>
    <row r="170" ht="72" customHeight="1">
      <c r="A170" s="36" t="inlineStr">
        <is>
          <t>N063</t>
        </is>
      </c>
      <c r="B170" s="36" t="inlineStr">
        <is>
          <t>Naver</t>
        </is>
      </c>
      <c r="C170" s="36" t="inlineStr">
        <is>
          <t>2021-06-16</t>
        </is>
      </c>
      <c r="D170" s="37" t="inlineStr">
        <is>
          <t>GrayLab</t>
        </is>
      </c>
      <c r="E170" s="36" t="n">
        <v>158</v>
      </c>
      <c r="F170" s="36" t="inlineStr">
        <is>
          <t>False</t>
        </is>
      </c>
      <c r="G170" s="36" t="n"/>
      <c r="H170" s="36" t="inlineStr">
        <is>
          <t>MA②</t>
        </is>
      </c>
      <c r="I170" s="36" t="inlineStr">
        <is>
          <t>MA②</t>
        </is>
      </c>
      <c r="J170" s="36" t="inlineStr">
        <is>
          <t>같음</t>
        </is>
      </c>
      <c r="K170" s="36" t="inlineStr">
        <is>
          <t>없음 (확인)</t>
        </is>
      </c>
      <c r="L170" s="36" t="inlineStr">
        <is>
          <t>일치</t>
        </is>
      </c>
      <c r="M170" s="36" t="inlineStr">
        <is>
          <t>지분법 합작 계열</t>
        </is>
      </c>
      <c r="N170" s="37" t="inlineStr">
        <is>
          <t>Technology &amp; Infrastructure</t>
        </is>
      </c>
      <c r="O170" s="37" t="inlineStr">
        <is>
          <t>Digital Infrastructure</t>
        </is>
      </c>
      <c r="P170" s="36" t="inlineStr">
        <is>
          <t>Announced</t>
        </is>
      </c>
      <c r="Q170" s="38" t="n">
        <v>0.908</v>
      </c>
      <c r="R170" s="37" t="inlineStr">
        <is>
          <t>LINE Plus Corporation</t>
        </is>
      </c>
      <c r="S170" s="37" t="inlineStr">
        <is>
          <t>-</t>
        </is>
      </c>
      <c r="T170" s="37"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U170" s="37" t="inlineStr">
        <is>
          <t>MA-1 그룹이 매수자</t>
        </is>
      </c>
      <c r="V170" s="37" t="inlineStr">
        <is>
          <t>추가지분</t>
        </is>
      </c>
      <c r="W170" s="37" t="inlineStr">
        <is>
          <t>MA② 기존 지분 확대</t>
        </is>
      </c>
      <c r="X170" s="37" t="n"/>
      <c r="Y170" s="36" t="inlineStr">
        <is>
          <t>False</t>
        </is>
      </c>
      <c r="Z170" s="37" t="inlineStr">
        <is>
          <t>MA② 기존 지분 확대</t>
        </is>
      </c>
      <c r="AA170" s="37"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AB170" s="37" t="inlineStr">
        <is>
          <t>완료 (2021-06-14, 주식 변동일)</t>
        </is>
      </c>
      <c r="AC170" s="37" t="inlineStr">
        <is>
          <t>1,015,920,000원 (2,490주 × 주당 408,000원: 이승진 611주 249,288,000원 + 기타 주주 1,879주)</t>
        </is>
      </c>
      <c r="AD170" s="37" t="inlineStr">
        <is>
          <t>원자료와 일치 (0.908백만 달러는 환율 약 1,119원/달러에 해당해 2021-06 환율 수준과 부합)</t>
        </is>
      </c>
      <c r="AE170" s="37" t="inlineStr">
        <is>
          <t>2021-06-16</t>
        </is>
      </c>
      <c r="AF170" s="37"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G170" s="37" t="inlineStr">
        <is>
          <t>N054와 같은 잔여지분 분할 매입 계약의 4차분이다(N054는 2020-06-12, 58.51%→76.99%). 전체 단계: 2018 40%(종속기업 편입) → 2019-06 58.51% → 2020-06 76.99%(N054) → 2021-06 95.47%(N063)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H170" s="37" t="inlineStr">
        <is>
          <t>라인플러스㈜(LINE Corporation[구 LINE Split Preparation] 100% 자회사, Z홀딩스[현 LY Corporation] 연결 종속, 최상위 지배기업 SoftBank Group; NAVER는 A홀딩스를 통해 지분법으로 간접 보유; 비상장)</t>
        </is>
      </c>
      <c r="AI170" s="37"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70" s="37" t="inlineStr">
        <is>
          <t>LINE 메신저 기반 모바일 서비스의 글로벌 개발·운영 (라인플러스 감사보고서: '포털 및 기타 인터넷 정보매개 서비스 등 모바일 서비스 사업을 영위할 목적으로 2013년 2월 28일에 설립')</t>
        </is>
      </c>
      <c r="AK170" s="37" t="inlineStr">
        <is>
          <t>인접</t>
        </is>
      </c>
      <c r="AL170" s="37"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70" s="37" t="inlineStr">
        <is>
          <t>691,280,782,315원 (라인플러스 별도, 2021-03-31; 라인플러스 FY2021.03 감사보고서)</t>
        </is>
      </c>
      <c r="AN170" s="37" t="inlineStr">
        <is>
          <t>Z홀딩스 연결 資産合計 6,696,680百万円 (2021-03-31, IFRS; 2021年3月期 決算短信). 참고: NAVER 연결 총자산 17,014,239백만원(2020-12-31, LINE 매각예정자산 포함; NAVER 2020 사업보고서)</t>
        </is>
      </c>
      <c r="AO170" s="37" t="inlineStr">
        <is>
          <t>계산: 0.15 (1,015,920,000원 / 라인플러스 별도 총자산 691,280,782,315원, 2021-03-31)</t>
        </is>
      </c>
      <c r="AP170" s="37" t="inlineStr">
        <is>
          <t>계산: 0.24 (1,015,920,000원 / 라인플러스 별도 자본총계 431,643,385,023원, 2021-03-31)</t>
        </is>
      </c>
      <c r="AQ170" s="37" t="inlineStr">
        <is>
          <t>계산: 3,985,887,421,875円 (Z홀딩스 2021-06-15 종가 524.8円 × 자기주식 제외 주식수 7,595,059,874주 = 발행 7,655,201,395 − 자기 60,141,521, 2021-03-31). 참고: NAVER 63,569,933,865,000원(2021-06-15 종가 387,000원 × 164,263,395주). 종가는 Yahoo Finance</t>
        </is>
      </c>
      <c r="AR170" s="37"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S170" s="37" t="inlineStr">
        <is>
          <t>TSE:4689</t>
        </is>
      </c>
      <c r="AT170" s="37"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U170" s="37" t="inlineStr">
        <is>
          <t>2021-06-16 DART 공정위 공시 '최대주주등의주식보유변동'(그레이해쉬 제출). 잔여 23.01%를 1년 안에 취득할 의무는 2021-04-08 라인플러스 2020 감사보고서 주석에 먼저 공개됐다.</t>
        </is>
      </c>
      <c r="AV170" s="37"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(N054);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W170" s="37"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X170" s="37"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Y170" s="37" t="inlineStr">
        <is>
          <t>거래 전(2019·2020)에 이미 장부가 0까지 손상, 거래 뒤 2022 합병까지 추가 손상 없음</t>
        </is>
      </c>
      <c r="AZ170" s="37" t="inlineStr">
        <is>
          <t>2020: 76백만원; 2021-01~03(결산월 변경 단기): 0백만원</t>
        </is>
      </c>
      <c r="BA170" s="37" t="inlineStr">
        <is>
          <t>2021-04~2022-03: 미확인 (개별 실적 공시 없음; 2022-03-30 라인플러스에 흡수합병되어 이후 개별 실적 없음). 합병기일 순자산 304,014천원</t>
        </is>
      </c>
      <c r="BB170" s="37" t="inlineStr">
        <is>
          <t>2020: -13백만원; 2021-01~03: 미확인(당기순이익 -21백만원)</t>
        </is>
      </c>
      <c r="BC170" s="37" t="inlineStr">
        <is>
          <t>2021-04~2022-03: 미확인 (개별 실적 공시 없음); 이후 합병으로 개별 실적 없음</t>
        </is>
      </c>
      <c r="BD170" s="37"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E170" s="37"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F170" s="36" t="inlineStr">
        <is>
          <t>완료</t>
        </is>
      </c>
      <c r="BG170" s="36" t="inlineStr">
        <is>
          <t>2026-10-31</t>
        </is>
      </c>
    </row>
    <row r="171" ht="72" customHeight="1">
      <c r="A171" s="36" t="inlineStr">
        <is>
          <t>N064</t>
        </is>
      </c>
      <c r="B171" s="36" t="inlineStr">
        <is>
          <t>Naver</t>
        </is>
      </c>
      <c r="C171" s="36" t="inlineStr">
        <is>
          <t>2021-07-06</t>
        </is>
      </c>
      <c r="D171" s="37" t="inlineStr">
        <is>
          <t>SODA inc.</t>
        </is>
      </c>
      <c r="E171" s="36" t="n">
        <v>54</v>
      </c>
      <c r="F171" s="36" t="inlineStr">
        <is>
          <t>False</t>
        </is>
      </c>
      <c r="G171" s="36" t="n"/>
      <c r="H171" s="36" t="inlineStr">
        <is>
          <t>MA③</t>
        </is>
      </c>
      <c r="I171" s="36" t="inlineStr">
        <is>
          <t>MA③</t>
        </is>
      </c>
      <c r="J171" s="36" t="inlineStr">
        <is>
          <t>같음</t>
        </is>
      </c>
      <c r="K171" s="36" t="inlineStr">
        <is>
          <t>없음 (확인)</t>
        </is>
      </c>
      <c r="L171" s="36" t="inlineStr">
        <is>
          <t>일치</t>
        </is>
      </c>
      <c r="M171" s="36" t="inlineStr">
        <is>
          <t>편입 후</t>
        </is>
      </c>
      <c r="N171" s="37" t="inlineStr">
        <is>
          <t>Communication &amp; Visual Effects Services</t>
        </is>
      </c>
      <c r="O171" s="37" t="inlineStr">
        <is>
          <t>Visual Communication Apps</t>
        </is>
      </c>
      <c r="P171" s="36" t="inlineStr">
        <is>
          <t>Closed</t>
        </is>
      </c>
      <c r="Q171" s="38" t="n">
        <v>31.65</v>
      </c>
      <c r="R171" s="37" t="inlineStr">
        <is>
          <t>Kream Corporation</t>
        </is>
      </c>
      <c r="S171" s="37" t="inlineStr">
        <is>
          <t>-</t>
        </is>
      </c>
      <c r="T171" s="37" t="inlineStr">
        <is>
          <t>Kream Corporation agreed to acquire 18.57% stake in SODA inc. for ¥3.5 billion on July 1, 2021. Transaction was approved by the board of directors of Kream. Transaction is expected to close on July 23, 2021.</t>
        </is>
      </c>
      <c r="U171" s="37" t="inlineStr">
        <is>
          <t>MA-1 그룹이 매수자</t>
        </is>
      </c>
      <c r="V171" s="37" t="inlineStr">
        <is>
          <t>소수지분(&lt;50%)</t>
        </is>
      </c>
      <c r="W171" s="37" t="inlineStr">
        <is>
          <t>MA③ 소수지분 매입</t>
        </is>
      </c>
      <c r="X171" s="37" t="n"/>
      <c r="Y171" s="36" t="inlineStr">
        <is>
          <t>False</t>
        </is>
      </c>
      <c r="Z171" s="37" t="inlineStr">
        <is>
          <t>MA③ 소수지분 매입</t>
        </is>
      </c>
      <c r="AA171" s="37"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AB171" s="37" t="inlineStr">
        <is>
          <t>완료 (취득예정일[송금예정일] 2021-07-23. 크림 2021 감사보고서에 SODA 지분 13.57%가 '당기 중 신규 취득' 관계기업으로 기재. 실제 납입일 문서는 미확인)</t>
        </is>
      </c>
      <c r="AC171" s="37" t="inlineStr">
        <is>
          <t>JPY 3,499,365,983 (= 35,576,304,266원, JPY 100 = 1,016.65원[2021-07-01 이사회결의일 매매기준율] 환산; SODA 신주 우선주 4,409주)</t>
        </is>
      </c>
      <c r="AD171" s="37" t="inlineStr">
        <is>
          <t>원자료와 일치 (JPY 3,499.4백만 ÷ 111.57엔/달러[Yahoo Finance JPY=X 2021-07-01 종가] ≈ USD 31.36백만; 원화 환산액 35,576백만원 ÷ 1,132.41원/달러[Yahoo Finance KRW=X 2021-07-01 종가] ≈ USD 31.42백만. 원자료 31.65와 약 1% 차이)</t>
        </is>
      </c>
      <c r="AE171" s="37" t="inlineStr">
        <is>
          <t>2021-07-01</t>
        </is>
      </c>
      <c r="AF171" s="37"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N082 2,163주·N084 9,752주를 빼면 4,409주로 2021~2023 사이 크림의 추가 취득 없음). 거래상대방은 SODA 자신(신주 발행, 공시 '거래상대방: Soda Inc.(발행회사)')이므로 매도자 없음.</t>
        </is>
      </c>
      <c r="AG171" s="37" t="inlineStr">
        <is>
          <t>같은 대상의 이후 거래: N084(2023-09-27 SPA, 9,752주 97,667,665,598원; 2023-12-27 6,769주·2024-03-28 2,983주 분할 취득), N082(2023-12-19 SPA, 2,163주 15,769,137,061원). N064로 SODA가 NAVER 그룹의 관계기업이 되었고, 2023-12 N084 1차분·N082 취득으로 지배력 획득(NAVER 연결 사업결합, 선도계약 포함 64.85%). 그룹은 N064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H171" s="37" t="inlineStr">
        <is>
          <t>크림㈜ (KREAM Corporation; 스노우㈜ 자회사, NAVER 손자회사, 비상장)</t>
        </is>
      </c>
      <c r="AI171" s="37"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J171" s="37" t="inlineStr">
        <is>
          <t>한정판 스니커즈 중개(리셀) 앱 KREAM 개발·운영 (크림 2021 감사보고서 일반사항: '한정판 스니커즈 중개 앱 개발 및 운영'). 2021년 영업수익 3,284,943,182원(별도)</t>
        </is>
      </c>
      <c r="AK171" s="37" t="inlineStr">
        <is>
          <t>핵심</t>
        </is>
      </c>
      <c r="AL171" s="37" t="inlineStr">
        <is>
          <t>SODA는 일본 최대 스니커즈 리셀 플랫폼 '스니커덩크(SNKRDUNK)' 운영사(크림 공시 주요사업 '전자상거래업', 2023-12 공시 '일본 한정판 커머스 플랫폼')로 크림과 같은 사업을 다른 지역에서 함. NAVER(그룹 정점) 기준으로는 커머스·C2C에 붙은 인접 영역(NAVER는 2026Q1부터 'C2C: 크림 및 소다, 포시마크, 왈라팝' 부문을 따로 공시).</t>
        </is>
      </c>
      <c r="AM171" s="37" t="inlineStr">
        <is>
          <t>11,136,427,654원 (크림 별도, 2021-01-01 분할 재무제표; 비유동자산취득결정 공시 '최근 사업연도말 자산총액')</t>
        </is>
      </c>
      <c r="AN171" s="37" t="inlineStr">
        <is>
          <t>17,014,239백만원 (NAVER 연결, 2020-12-31; NAVER 2022 사업보고서 요약재무정보 3개년 비교)</t>
        </is>
      </c>
      <c r="AO171" s="37" t="inlineStr">
        <is>
          <t>319.46</t>
        </is>
      </c>
      <c r="AP171" s="37" t="inlineStr">
        <is>
          <t>970.44</t>
        </is>
      </c>
      <c r="AQ171" s="37" t="inlineStr">
        <is>
          <t>계산: 68,579,967,412,500원(약 68.6조원) = NAVER 2021-06-30(이사회결의 직전 거래일) 종가 417,500원 × 발행주식 164,263,395주. 참고: 공시일 직전 거래일 2021-07-05 종가 410,000원 기준 67,347,991,950,000원</t>
        </is>
      </c>
      <c r="AR171" s="37"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S171" s="37" t="inlineStr">
        <is>
          <t>KRX:035420</t>
        </is>
      </c>
      <c r="AT171" s="37"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U171" s="37" t="inlineStr">
        <is>
          <t>2021-07-06 DART 공정위 공시(크림 '타법인 주식 및 출자증권 취득결정'·'비유동자산 취득결정'). 일본·영문 보도는 SODA 발표 이후 2021-07-28(TechCrunch)·2021-07-29(FASHIONSNAP)·2021-08-02(TOMORUBA). 공시 전 인수설 보도는 찾지 못함.</t>
        </is>
      </c>
      <c r="AV171" s="37"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W171" s="37"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976.7억원(N084), 2023-10-04 경영통합·연결 자회사 편입 발표; 2023-12-19: 추가 2,163주 157.7억원 계약(N082); 2023-12-27~28: 지배력 획득, NAVER 연결 사업결합(선도계약 포함 64.85%, 잠정 영업권 200,270백만원 → 최종 157,109백만원); 2024-03-28: N084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X171" s="37"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Y171" s="37" t="inlineStr">
        <is>
          <t>크림 별도 2021~2025 SODA 손상 없음, NAVER 연결 SODA 영업권 환율 수준 변동만</t>
        </is>
      </c>
      <c r="AZ171" s="37" t="inlineStr">
        <is>
          <t>FY2020/5: 742백만원 (2021-07 공시, JPY100=1,016.65원 환산; 2023-12 공시 환산으로는 666백만원); FY2021/5: 8,604백만원 (2023-12 공시, JPY1=9.1204원 환산 ≈ JPY 943백만)</t>
        </is>
      </c>
      <c r="BA171" s="37" t="inlineStr">
        <is>
          <t>FY2022/5: 32,941백만원 (2023-12 공시 환산). 역년 기준(크림 감사보고서 주석 요약재무): 2021: 19,123백만원; 2022: 45,540백만원; 2023: 82,001백만원; 2024: 121,264백만원; 2025(최근): 190,393백만원</t>
        </is>
      </c>
      <c r="BB171" s="37" t="inlineStr">
        <is>
          <t>미확인 (공시 요약재무에는 당기순이익만 있음: FY2020/5 순손실 221백만원, FY2021/5 순손실 26,010백만원)</t>
        </is>
      </c>
      <c r="BC171" s="37" t="inlineStr">
        <is>
          <t>미확인 (영업이익 미공시). 당기순손익(크림 감사보고서 주석, 역년 기준): 2021: -42,432백만원; 2022: -40,050백만원; 2023: -7,943백만원; 2024: -5,704백만원; 2025: -5,857백만원. FY2022/5 순손실 55,202백만원(2023-12 공시)</t>
        </is>
      </c>
      <c r="BD171" s="37"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E171" s="37"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F171" s="36" t="inlineStr">
        <is>
          <t>완료</t>
        </is>
      </c>
      <c r="BG171" s="36" t="inlineStr">
        <is>
          <t>2026-10-26</t>
        </is>
      </c>
    </row>
    <row r="172" ht="72" customHeight="1">
      <c r="A172" s="36" t="inlineStr">
        <is>
          <t>N065</t>
        </is>
      </c>
      <c r="B172" s="36" t="inlineStr">
        <is>
          <t>Naver</t>
        </is>
      </c>
      <c r="C172" s="36" t="inlineStr">
        <is>
          <t>2021-08-25</t>
        </is>
      </c>
      <c r="D172" s="37" t="inlineStr">
        <is>
          <t>Namaein Co., Ltd</t>
        </is>
      </c>
      <c r="E172" s="36" t="n">
        <v>113</v>
      </c>
      <c r="F172" s="36" t="inlineStr">
        <is>
          <t>False</t>
        </is>
      </c>
      <c r="G172" s="36" t="inlineStr">
        <is>
          <t>N065</t>
        </is>
      </c>
      <c r="H172" s="36" t="inlineStr">
        <is>
          <t>MA①</t>
        </is>
      </c>
      <c r="I172" s="36" t="inlineStr">
        <is>
          <t>MA①</t>
        </is>
      </c>
      <c r="J172" s="36" t="inlineStr">
        <is>
          <t>같음</t>
        </is>
      </c>
      <c r="K172" s="36" t="inlineStr">
        <is>
          <t>있음</t>
        </is>
      </c>
      <c r="L172" s="36" t="inlineStr">
        <is>
          <t>일치</t>
        </is>
      </c>
      <c r="M172" s="36" t="inlineStr">
        <is>
          <t>편입 후</t>
        </is>
      </c>
      <c r="N172" s="37" t="inlineStr">
        <is>
          <t>Commerce &amp; Marketing</t>
        </is>
      </c>
      <c r="O172" s="37" t="inlineStr">
        <is>
          <t>Brand / Advertising / 
Marketing / IP Merchandising</t>
        </is>
      </c>
      <c r="P172" s="36" t="inlineStr">
        <is>
          <t>Closed</t>
        </is>
      </c>
      <c r="Q172" s="38" t="n">
        <v>6.87</v>
      </c>
      <c r="R172" s="37" t="inlineStr">
        <is>
          <t>Kream Corporation</t>
        </is>
      </c>
      <c r="S172" s="37" t="inlineStr">
        <is>
          <t>-</t>
        </is>
      </c>
      <c r="T172" s="37"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U172" s="37" t="inlineStr">
        <is>
          <t>MA-1 그룹이 매수자</t>
        </is>
      </c>
      <c r="V172" s="37" t="inlineStr">
        <is>
          <t>지분율 미기재(대개 100%·사업양수)</t>
        </is>
      </c>
      <c r="W172" s="37" t="inlineStr">
        <is>
          <t>MA① 경영권 인수</t>
        </is>
      </c>
      <c r="X172" s="37" t="n"/>
      <c r="Y172" s="36" t="inlineStr">
        <is>
          <t>False</t>
        </is>
      </c>
      <c r="Z172" s="37" t="inlineStr">
        <is>
          <t>MA① 경영권 인수</t>
        </is>
      </c>
      <c r="AA172" s="37" t="inlineStr">
        <is>
          <t>편입 후 (매수자 크림㈜는 NAVER 자회사 스노우㈜에서 2021-01-01 물적분할 설립된 NAVER 연결 종속회사; 공시에 기업집단명 '네이버' 기재)</t>
        </is>
      </c>
      <c r="AB172" s="37" t="inlineStr">
        <is>
          <t>완료 (취득예정일 2021-09-29; 크림 측 김민국 이사 2021-09-29 취임, 공정위 계열편입일 2021-11-01; 크림 2021 감사보고서에 지분 100%·장부금액 80억원으로 기재)</t>
        </is>
      </c>
      <c r="AC172" s="37" t="inlineStr">
        <is>
          <t>8,000,000,000원 (보통주 10,000주, 지분 100%, 현금)</t>
        </is>
      </c>
      <c r="AD172" s="37" t="inlineStr">
        <is>
          <t>원자료와 일치 (USD 6.87mm ≒ 80억원/약 1,165원; KED Global 보도 '$6.9 million')</t>
        </is>
      </c>
      <c r="AE172" s="37" t="inlineStr">
        <is>
          <t>2021-08-25</t>
        </is>
      </c>
      <c r="AF172" s="37" t="inlineStr">
        <is>
          <t>기준 분류 유지: 크림㈜가 나매인㈜ 발행주식 전부(10,000주, 100%)를 현금 80억원에 취득해 경영권을 처음 얻음(타법인주식및출자증권취득결정, 2021-08-25). 사전 보유 지분 없음(취득 후 소유주식수=취득주식수).</t>
        </is>
      </c>
      <c r="AG172" s="37" t="inlineStr">
        <is>
          <t>N066과 같은 거래(event_group N065,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N065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H172" s="37" t="inlineStr">
        <is>
          <t>크림㈜(NAVER 손자회사: NAVER→스노우㈜→크림㈜, 비상장; 2021-01-01 스노우에서 물적분할 설립)</t>
        </is>
      </c>
      <c r="AI172" s="37"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2" s="37" t="inlineStr">
        <is>
          <t>한정판 스니커즈 등 리셀(개인 간 거래) 중개 플랫폼 KREAM 운영 (2020년 스노우의 사업으로 시작, 2021-01 분사; 딜사이트·바이라인네트워크 보도)</t>
        </is>
      </c>
      <c r="AK172" s="37" t="inlineStr">
        <is>
          <t>인접</t>
        </is>
      </c>
      <c r="AL172" s="37"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2" s="37" t="inlineStr">
        <is>
          <t>11,136,427,654원 (크림㈜ 2021-01-01 분할 재무제표 기준 자산총액; 비유동자산취득결정 공시)</t>
        </is>
      </c>
      <c r="AN172" s="37" t="inlineStr">
        <is>
          <t>17,014,239백만원 (NAVER 2020-12-31 연결 자산총계; 2020 사업보고서 요약재무정보)</t>
        </is>
      </c>
      <c r="AO172" s="37" t="inlineStr">
        <is>
          <t>71.84</t>
        </is>
      </c>
      <c r="AP172" s="37" t="inlineStr">
        <is>
          <t>218.22</t>
        </is>
      </c>
      <c r="AQ172" s="37" t="inlineStr">
        <is>
          <t>계산: NAVER 71조 8,652억원 (2021-08-24 종가 437,500원 × 발행주식총수 164,263,395주)</t>
        </is>
      </c>
      <c r="AR172" s="37"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2" s="37" t="inlineStr">
        <is>
          <t>KRX:035420</t>
        </is>
      </c>
      <c r="AT172" s="37" t="inlineStr">
        <is>
          <t>인수 주체 크림㈜는 비상장이며 상장 지배회사는 NAVER. 대상회사 나매인은 비상장(종목코드 없음). 거래 규모가 NAVER 시가총액의 약 0.01%라 NAVER 주가 반응은 거의 기대하기 어렵다.</t>
        </is>
      </c>
      <c r="AU172" s="37"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2" s="37"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2" s="37"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2" s="37" t="inlineStr">
        <is>
          <t>있음 (2022년, 종속기업투자주식 8,000,000천원 전액 손상, 크림㈜ 2022 별도 감사보고서 주석 '당기 중 전액 손상되었습니다', 접수번호 20230410000641; 이후 2023~2025 장부금액 0)</t>
        </is>
      </c>
      <c r="AY172" s="37" t="inlineStr">
        <is>
          <t>수집·검토 기록에 인수 뒤 손상이 적혀 있음</t>
        </is>
      </c>
      <c r="AZ172" s="37" t="inlineStr">
        <is>
          <t>2019: 해당 없음(2020-02 설립); 2020: 409백만원</t>
        </is>
      </c>
      <c r="BA172" s="37" t="inlineStr">
        <is>
          <t>2021: 415백만원; 2022: 192백만원; 2025: 147백만원 (참고 2023: 177백만원, 2024: 209백만원)</t>
        </is>
      </c>
      <c r="BB172" s="37" t="inlineStr">
        <is>
          <t>2019: 해당 없음(2020-02 설립); 2020: 미확인 (공시 요약재무에 영업이익 없음, 당기순이익 130백만원)</t>
        </is>
      </c>
      <c r="BC172" s="37" t="inlineStr">
        <is>
          <t>2021: 3백만원; 2022: -269백만원; 2025: -21백만원 (참고 2023: -45백만원, 2024: -6백만원)</t>
        </is>
      </c>
      <c r="BD172" s="37"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E172" s="37" t="inlineStr">
        <is>
          <t>미확인 (NAVER 2021 3분기 실적 관련 보도와 웹 검색에서 나매인·나이키매니아 언급을 찾지 못함; NAVER IR 컨퍼런스콜 원문은 미검토)</t>
        </is>
      </c>
      <c r="BF172" s="36" t="inlineStr">
        <is>
          <t>완료</t>
        </is>
      </c>
      <c r="BG172" s="36" t="inlineStr">
        <is>
          <t>2026-10-31</t>
        </is>
      </c>
    </row>
    <row r="173" ht="72" customHeight="1">
      <c r="A173" s="36" t="inlineStr">
        <is>
          <t>N066</t>
        </is>
      </c>
      <c r="B173" s="36" t="inlineStr">
        <is>
          <t>Naver</t>
        </is>
      </c>
      <c r="C173" s="36" t="inlineStr">
        <is>
          <t>2021-08-25</t>
        </is>
      </c>
      <c r="D173" s="37" t="inlineStr">
        <is>
          <t>Namain Korea Co., Ltd.</t>
        </is>
      </c>
      <c r="E173" s="36" t="n">
        <v>114</v>
      </c>
      <c r="F173" s="36" t="inlineStr">
        <is>
          <t>False</t>
        </is>
      </c>
      <c r="G173" s="36" t="inlineStr">
        <is>
          <t>N065</t>
        </is>
      </c>
      <c r="H173" s="36" t="inlineStr">
        <is>
          <t>MA①</t>
        </is>
      </c>
      <c r="I173" s="36" t="inlineStr">
        <is>
          <t>MA①</t>
        </is>
      </c>
      <c r="J173" s="36" t="inlineStr">
        <is>
          <t>같음</t>
        </is>
      </c>
      <c r="K173" s="36" t="inlineStr">
        <is>
          <t>있음</t>
        </is>
      </c>
      <c r="L173" s="36" t="inlineStr">
        <is>
          <t>일치</t>
        </is>
      </c>
      <c r="M173" s="36" t="inlineStr">
        <is>
          <t>편입 후</t>
        </is>
      </c>
      <c r="N173" s="37" t="inlineStr">
        <is>
          <t>Commerce &amp; Marketing</t>
        </is>
      </c>
      <c r="O173" s="37" t="inlineStr">
        <is>
          <t>Brand / Advertising / 
Marketing / IP Merchandising</t>
        </is>
      </c>
      <c r="P173" s="36" t="inlineStr">
        <is>
          <t>Closed</t>
        </is>
      </c>
      <c r="Q173" s="38" t="n">
        <v>6.87</v>
      </c>
      <c r="R173" s="37" t="inlineStr">
        <is>
          <t>Kream Corporation</t>
        </is>
      </c>
      <c r="S173" s="37" t="inlineStr">
        <is>
          <t>-</t>
        </is>
      </c>
      <c r="T173" s="37"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U173" s="37" t="inlineStr">
        <is>
          <t>MA-1 그룹이 매수자</t>
        </is>
      </c>
      <c r="V173" s="37" t="inlineStr">
        <is>
          <t>지분율 미기재(대개 100%·사업양수)</t>
        </is>
      </c>
      <c r="W173" s="37" t="inlineStr">
        <is>
          <t>MA① 경영권 인수</t>
        </is>
      </c>
      <c r="X173" s="37" t="n"/>
      <c r="Y173" s="36" t="inlineStr">
        <is>
          <t>False</t>
        </is>
      </c>
      <c r="Z173" s="37" t="inlineStr">
        <is>
          <t>MA① 경영권 인수</t>
        </is>
      </c>
      <c r="AA173" s="37" t="inlineStr">
        <is>
          <t>편입 후 (매수자 크림㈜는 NAVER 자회사 스노우㈜에서 2021-01-01 물적분할 설립된 NAVER 연결 종속회사; 공시에 기업집단명 '네이버' 기재)</t>
        </is>
      </c>
      <c r="AB173" s="37" t="inlineStr">
        <is>
          <t>완료 (취득예정일 2021-09-29; 크림 측 김민국 이사 2021-09-29 취임, 공정위 계열편입일 2021-11-01; 크림 2021 감사보고서에 지분 100%·장부금액 80억원으로 기재)</t>
        </is>
      </c>
      <c r="AC173" s="37" t="inlineStr">
        <is>
          <t>8,000,000,000원 (N065와 같은 거래; 별도 대가 없음)</t>
        </is>
      </c>
      <c r="AD173" s="37" t="inlineStr">
        <is>
          <t>원자료와 일치 (USD 6.87mm ≒ 80억원/약 1,165원; KED Global 보도 '$6.9 million')</t>
        </is>
      </c>
      <c r="AE173" s="37" t="inlineStr">
        <is>
          <t>2021-08-25</t>
        </is>
      </c>
      <c r="AF173" s="37" t="inlineStr">
        <is>
          <t>기준 분류 유지(구조상 MA① 경영권 인수)이나 N065와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G173" s="37" t="inlineStr">
        <is>
          <t>N065와 같은 거래의 중복 기록(event_group N065, 같은 날·매수자·금액 80억원·10,000주). 'Namain Korea'라는 별도 법인은 DART에서 찾지 못함('나매인코리아' 회사명 조회 결과 없음); 대상은 나매인㈜(현 ㈜퍼스트커머스) 하나. 분석에서는 이 행을 제외하고 N065만 쓴다. 그 밖의 값은 N065와 같다. 2022년 투자주식 80억원 전액 손상.</t>
        </is>
      </c>
      <c r="AH173" s="37" t="inlineStr">
        <is>
          <t>크림㈜(NAVER 손자회사: NAVER→스노우㈜→크림㈜, 비상장; 2021-01-01 스노우에서 물적분할 설립)</t>
        </is>
      </c>
      <c r="AI173" s="37"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3" s="37" t="inlineStr">
        <is>
          <t>한정판 스니커즈 등 리셀(개인 간 거래) 중개 플랫폼 KREAM 운영 (2020년 스노우의 사업으로 시작, 2021-01 분사; 딜사이트·바이라인네트워크 보도)</t>
        </is>
      </c>
      <c r="AK173" s="37" t="inlineStr">
        <is>
          <t>인접</t>
        </is>
      </c>
      <c r="AL173" s="37"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3" s="37" t="inlineStr">
        <is>
          <t>11,136,427,654원 (크림㈜ 2021-01-01 분할 재무제표 기준 자산총액; 비유동자산취득결정 공시)</t>
        </is>
      </c>
      <c r="AN173" s="37" t="inlineStr">
        <is>
          <t>17,014,239백만원 (NAVER 2020-12-31 연결 자산총계; 2020 사업보고서 요약재무정보)</t>
        </is>
      </c>
      <c r="AO173" s="37" t="inlineStr">
        <is>
          <t>71.84</t>
        </is>
      </c>
      <c r="AP173" s="37" t="inlineStr">
        <is>
          <t>218.22</t>
        </is>
      </c>
      <c r="AQ173" s="37" t="inlineStr">
        <is>
          <t>계산: NAVER 71조 8,652억원 (2021-08-24 종가 437,500원 × 발행주식총수 164,263,395주)</t>
        </is>
      </c>
      <c r="AR173" s="37"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3" s="37" t="inlineStr">
        <is>
          <t>KRX:035420</t>
        </is>
      </c>
      <c r="AT173" s="37" t="inlineStr">
        <is>
          <t>인수 주체 크림㈜는 비상장이며 상장 지배회사는 NAVER. 대상회사 나매인은 비상장(종목코드 없음). 거래 규모가 NAVER 시가총액의 약 0.01%라 NAVER 주가 반응은 거의 기대하기 어렵다.</t>
        </is>
      </c>
      <c r="AU173" s="37"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3" s="37"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3" s="37"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3" s="37" t="inlineStr">
        <is>
          <t>있음 (2022년, 종속기업투자주식 8,000,000천원 전액 손상, 크림㈜ 2022 별도 감사보고서 주석 '당기 중 전액 손상되었습니다', 접수번호 20230410000641; 이후 2023~2025 장부금액 0)</t>
        </is>
      </c>
      <c r="AY173" s="37" t="inlineStr">
        <is>
          <t>수집·검토 기록에 인수 뒤 손상이 적혀 있음</t>
        </is>
      </c>
      <c r="AZ173" s="37" t="inlineStr">
        <is>
          <t>2019: 해당 없음(2020-02 설립); 2020: 409백만원</t>
        </is>
      </c>
      <c r="BA173" s="37" t="inlineStr">
        <is>
          <t>2021: 415백만원; 2022: 192백만원; 2025: 147백만원 (참고 2023: 177백만원, 2024: 209백만원)</t>
        </is>
      </c>
      <c r="BB173" s="37" t="inlineStr">
        <is>
          <t>2019: 해당 없음(2020-02 설립); 2020: 미확인 (공시 요약재무에 영업이익 없음, 당기순이익 130백만원)</t>
        </is>
      </c>
      <c r="BC173" s="37" t="inlineStr">
        <is>
          <t>2021: 3백만원; 2022: -269백만원; 2025: -21백만원 (참고 2023: -45백만원, 2024: -6백만원)</t>
        </is>
      </c>
      <c r="BD173" s="37"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E173" s="37" t="inlineStr">
        <is>
          <t>미확인 (NAVER 2021 3분기 실적 관련 보도와 웹 검색에서 나매인·나이키매니아 언급을 찾지 못함; NAVER IR 컨퍼런스콜 원문은 미검토)</t>
        </is>
      </c>
      <c r="BF173" s="36" t="inlineStr">
        <is>
          <t>완료</t>
        </is>
      </c>
      <c r="BG173" s="36" t="inlineStr">
        <is>
          <t>2026-10-31</t>
        </is>
      </c>
    </row>
    <row r="174" ht="72" customHeight="1">
      <c r="A174" s="36" t="inlineStr">
        <is>
          <t>N067</t>
        </is>
      </c>
      <c r="B174" s="36" t="inlineStr">
        <is>
          <t>Naver</t>
        </is>
      </c>
      <c r="C174" s="36" t="inlineStr">
        <is>
          <t>2021-09-13</t>
        </is>
      </c>
      <c r="D174" s="37" t="inlineStr">
        <is>
          <t>Munpia Inc.</t>
        </is>
      </c>
      <c r="E174" s="36" t="n">
        <v>33</v>
      </c>
      <c r="F174" s="36" t="inlineStr">
        <is>
          <t>True</t>
        </is>
      </c>
      <c r="G174" s="36" t="n"/>
      <c r="H174" s="36" t="inlineStr">
        <is>
          <t>MA③</t>
        </is>
      </c>
      <c r="I174" s="36" t="inlineStr">
        <is>
          <t>MA②</t>
        </is>
      </c>
      <c r="J174" s="36" t="inlineStr">
        <is>
          <t>변경</t>
        </is>
      </c>
      <c r="K174" s="36" t="inlineStr">
        <is>
          <t>있음</t>
        </is>
      </c>
      <c r="L174" s="36" t="inlineStr">
        <is>
          <t>일치</t>
        </is>
      </c>
      <c r="M174" s="36" t="inlineStr">
        <is>
          <t>편입 후</t>
        </is>
      </c>
      <c r="N174" s="37" t="inlineStr">
        <is>
          <t>Story IP Platforms</t>
        </is>
      </c>
      <c r="O174" s="37" t="inlineStr">
        <is>
          <t>Story / Webtoon / Web Novel Platform</t>
        </is>
      </c>
      <c r="P174" s="36" t="inlineStr">
        <is>
          <t>Closed</t>
        </is>
      </c>
      <c r="Q174" s="38" t="n">
        <v>92.22</v>
      </c>
      <c r="R174" s="37" t="inlineStr">
        <is>
          <t>Webtoon Entertainment Korea Corp.</t>
        </is>
      </c>
      <c r="S174" s="37" t="inlineStr">
        <is>
          <t>Premier Luna</t>
        </is>
      </c>
      <c r="T174" s="37"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U174" s="37" t="inlineStr">
        <is>
          <t>MA-1 그룹이 매수자</t>
        </is>
      </c>
      <c r="V174" s="37" t="inlineStr">
        <is>
          <t>소수지분(&lt;50%)</t>
        </is>
      </c>
      <c r="W174" s="37" t="inlineStr">
        <is>
          <t>MA③ 소수지분 매입</t>
        </is>
      </c>
      <c r="X174" s="37" t="n"/>
      <c r="Y174" s="36" t="inlineStr">
        <is>
          <t>False</t>
        </is>
      </c>
      <c r="Z174" s="37" t="inlineStr">
        <is>
          <t>MA② 기존 지분 확대</t>
        </is>
      </c>
      <c r="AA174" s="37"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AB174" s="37" t="inlineStr">
        <is>
          <t>완료 (2022-02-09; 취득예정일 2021-12-31 → 2022-03-31로 연기된 뒤 2022-02-09 종결)</t>
        </is>
      </c>
      <c r="AC174" s="37"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D174" s="37" t="inlineStr">
        <is>
          <t>원자료와 일치 (108,248,836,435원 ÷ 1,165.91원/USD(2021-09-10 ECB 기준환율 교차환율, Frankfurter API) = USD 92.8백만, 원자료 92.22 대비 +0.7%). WEBTOON 424B4는 대여금 정산액 USD 91.3백만(대가 공정가치 USD 90.8백만)으로 기재</t>
        </is>
      </c>
      <c r="AE174" s="37" t="inlineStr">
        <is>
          <t>2021-09-10</t>
        </is>
      </c>
      <c r="AF174" s="37"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G174" s="37" t="inlineStr">
        <is>
          <t>같은 대상회사 계보: N079(2022-12 Cloudary 풋옵션 행사에 따른 4.13% 추가 취득)는 이 인수의 후속 잔여지분 매입이고, N075(2022-08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N079).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N075 관련 특수관계 거래.</t>
        </is>
      </c>
      <c r="AH174" s="37" t="inlineStr">
        <is>
          <t>네이버웹툰 유한회사(2020-05-29 설립, NAVER의 100% 간접 자회사이자 WEBTOON Entertainment Inc.의 한국 자회사 'WTEK', 비상장; 원자료 'Webtoon Entertainment Korea Corp.'와 같은 법인)</t>
        </is>
      </c>
      <c r="AI174" s="37"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J174" s="37" t="inlineStr">
        <is>
          <t>네이버웹툰(유): 웹툰 서비스 개발·운영(WEBTOON·WEBTOON Korea·네이버 시리즈 웹소설 운영 — WEBTOON 424B4). 2020(5~12월) 영업수익 132,288백만원, 2021 355,326백만원(별도)</t>
        </is>
      </c>
      <c r="AK174" s="37" t="inlineStr">
        <is>
          <t>핵심</t>
        </is>
      </c>
      <c r="AL174" s="37" t="inlineStr">
        <is>
          <t>문피아는 국내 웹소설 연재 플랫폼(무협·판타지 강점, '전지적 독자 시점' 연재처, 2013년 회당 100원 유료연재 도입)으로, 인수 주체 네이버웹툰이 직접 운영하던 네이버 시리즈(웹소설)와 같은 플랫폼 사업이다. 그룹 정점 NAVER 기준으로는 콘텐츠 부문(2021 매출 비중 10.2%)에 속해 주력인 검색·커머스 대비 인접.</t>
        </is>
      </c>
      <c r="AM174" s="37" t="inlineStr">
        <is>
          <t>317,994,800,044원 (네이버웹툰(유) 별도, 2020-12-31; 공정위 비유동자산취득결정 '최근 사업연도말 자산총액')</t>
        </is>
      </c>
      <c r="AN174" s="37" t="inlineStr">
        <is>
          <t>17,014,238,663,770원 (NAVER 연결, 2020-12-31; NAVER 거래소 공시의 '지배회사의 연결 자산총액')</t>
        </is>
      </c>
      <c r="AO174" s="37" t="inlineStr">
        <is>
          <t>30.04 (네이버웹툰 공정위 비유동자산취득결정 '자산총액 대비'; NAVER 거래소 공시 기준 NAVER 연결 자산총액 대비는 0.64)</t>
        </is>
      </c>
      <c r="AP174" s="37" t="inlineStr">
        <is>
          <t>56.82 (네이버웹툰 공정위 타법인주식취득결정 '자기자본대비', 자기자본 190,495,939,142원)</t>
        </is>
      </c>
      <c r="AQ174" s="37" t="inlineStr">
        <is>
          <t>계산: 65,541,094,605,000원(약 65.5조원) = NAVER 2021-09-09 종가 399,000원 × 발행주식 164,263,395주(2021-11 이익소각 전). 참고: 인수설 첫 보도 전 거래일(2021-04-14) 기준 391,500원 × 164,263,395 = 64,309,119,142,500원</t>
        </is>
      </c>
      <c r="AR174" s="37"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S174" s="37" t="inlineStr">
        <is>
          <t>KRX:035420</t>
        </is>
      </c>
      <c r="AT174" s="37"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U174" s="37"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V174" s="37"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W174" s="37"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주식교환(N075)으로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취득(N079)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X174" s="37"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6,944백만원(N075). 2026 상반기 WEBTOON 손상 없음</t>
        </is>
      </c>
      <c r="AY174" s="37" t="inlineStr">
        <is>
          <t>수집·검토 기록에 인수 뒤 손상이 적혀 있음</t>
        </is>
      </c>
      <c r="AZ174" s="37" t="inlineStr">
        <is>
          <t>2020: 41,717백만원; 2021: 48,043백만원 (연결; 참고 2019: 28,719백만원)</t>
        </is>
      </c>
      <c r="BA174" s="37" t="inlineStr">
        <is>
          <t>2022: 63,429백만원; 2023: 70,970백만원; 2025(최근): 85,530백만원 (연결, 2022-08부터 스튜디오JHS 포함; 2024: 74,947백만원)</t>
        </is>
      </c>
      <c r="BB174" s="37" t="inlineStr">
        <is>
          <t>2020: 7,315백만원; 2021: 5,073백만원 (연결; 참고 2019: 5,271백만원)</t>
        </is>
      </c>
      <c r="BC174" s="37" t="inlineStr">
        <is>
          <t>2022: 4,469백만원; 2023: 2,084백만원; 2025(최근): 8,186백만원 (연결; 2024: 4,661백만원)</t>
        </is>
      </c>
      <c r="BD174" s="37"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스튜디오JHS(N075) 실적이 섞여 플랫폼 단독 성과와 다름 — 별도 기준 영업수익 2020 39,731·2021 43,037·2022 47,246·2023 52,327·2024 56,262·2025 62,594백만원, 영업이익 6,770·3,681·2,189·1,049·3,344·5,284백만원.</t>
        </is>
      </c>
      <c r="BE174" s="37"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F174" s="36" t="inlineStr">
        <is>
          <t>완료</t>
        </is>
      </c>
      <c r="BG174" s="36" t="inlineStr">
        <is>
          <t>2026-10-26</t>
        </is>
      </c>
    </row>
    <row r="175" ht="72" customHeight="1">
      <c r="A175" s="36" t="inlineStr">
        <is>
          <t>N068</t>
        </is>
      </c>
      <c r="B175" s="36" t="inlineStr">
        <is>
          <t>Naver</t>
        </is>
      </c>
      <c r="C175" s="36" t="inlineStr">
        <is>
          <t>2021-10-13</t>
        </is>
      </c>
      <c r="D175" s="37" t="inlineStr">
        <is>
          <t>Suede One Inc.</t>
        </is>
      </c>
      <c r="E175" s="36" t="n">
        <v>104</v>
      </c>
      <c r="F175" s="36" t="inlineStr">
        <is>
          <t>False</t>
        </is>
      </c>
      <c r="G175" s="36" t="n"/>
      <c r="H175" s="36" t="inlineStr">
        <is>
          <t>MA①</t>
        </is>
      </c>
      <c r="I175" s="36" t="inlineStr">
        <is>
          <t>MA①</t>
        </is>
      </c>
      <c r="J175" s="36" t="inlineStr">
        <is>
          <t>같음</t>
        </is>
      </c>
      <c r="K175" s="36" t="inlineStr">
        <is>
          <t>미확인</t>
        </is>
      </c>
      <c r="L175" s="36" t="inlineStr">
        <is>
          <t>일치</t>
        </is>
      </c>
      <c r="M175" s="36" t="inlineStr">
        <is>
          <t>편입 전</t>
        </is>
      </c>
      <c r="N175" s="37" t="inlineStr">
        <is>
          <t>Commerce &amp; Marketing</t>
        </is>
      </c>
      <c r="O175" s="37" t="inlineStr">
        <is>
          <t>E-commerce / Marketplace</t>
        </is>
      </c>
      <c r="P175" s="36" t="inlineStr">
        <is>
          <t>Closed</t>
        </is>
      </c>
      <c r="Q175" s="38" t="n">
        <v>9.1</v>
      </c>
      <c r="R175" s="37" t="inlineStr">
        <is>
          <t>Poshmark, Inc.</t>
        </is>
      </c>
      <c r="S175" s="37" t="inlineStr">
        <is>
          <t>-</t>
        </is>
      </c>
      <c r="T175" s="37" t="inlineStr">
        <is>
          <t>Poshmark, Inc. (NasdaqGS:POSH) acquired Suede One Inc. on October 12, 2021. The Suede One team will join the Poshmark team.</t>
        </is>
      </c>
      <c r="U175" s="37" t="inlineStr">
        <is>
          <t>MA-1 그룹이 매수자</t>
        </is>
      </c>
      <c r="V175" s="37" t="inlineStr">
        <is>
          <t>지분율 미기재(대개 100%·사업양수)</t>
        </is>
      </c>
      <c r="W175" s="37" t="inlineStr">
        <is>
          <t>MA① 경영권 인수</t>
        </is>
      </c>
      <c r="X175" s="37" t="n"/>
      <c r="Y175" s="36" t="inlineStr">
        <is>
          <t>False</t>
        </is>
      </c>
      <c r="Z175" s="37" t="inlineStr">
        <is>
          <t>MA① 경영권 인수</t>
        </is>
      </c>
      <c r="AA175" s="37"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AB175" s="37" t="inlineStr">
        <is>
          <t>완료 (2021-10-12)</t>
        </is>
      </c>
      <c r="AC175" s="37" t="inlineStr">
        <is>
          <t>USD 6.6 million 현금 + 언아웃 최대 USD 2.5 million(2022-10-31까지 조건 충족 시). 회계상 이전대가 USD 8,116천(언아웃의 취득일 공정가치 USD 1.6 million 포함)</t>
        </is>
      </c>
      <c r="AD175" s="37" t="inlineStr">
        <is>
          <t>원자료와 일치 (원자료 9.1 = 현금 6.6 + 언아웃 최대 2.5). 회계상 이전대가 기준이면 8.116</t>
        </is>
      </c>
      <c r="AE175" s="37" t="inlineStr">
        <is>
          <t>2021-10-13</t>
        </is>
      </c>
      <c r="AF175" s="37"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G175" s="37" t="inlineStr">
        <is>
          <t>N078(NAVER의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H175" s="37" t="inlineStr">
        <is>
          <t>Poshmark, Inc.(당시 Nasdaq 상장 독립회사, NAVER 그룹 밖. 2023-01-05 NAVER의 미국 SPC Proton Parent, Inc.의 100% 자회사로 편입)</t>
        </is>
      </c>
      <c r="AI175" s="37"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J175" s="37"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K175" s="37" t="inlineStr">
        <is>
          <t>인접</t>
        </is>
      </c>
      <c r="AL175" s="37" t="inlineStr">
        <is>
          <t>Suede One은 머신러닝·컴퓨터비전·전문가 검수로 스니커즈 진위를 이미지로 가상 감정하는 기술 회사로, 마켓플레이스를 운영하지 않고 Poshmark의 거래 신뢰 서비스(Posh Protect, Posh Authenticate)를 보완하는 같은 가치사슬의 기능이다(FashionNetwork 2021-10-13, 10-Q 3Q21). 그룹 정점 NAVER 기준: 거래 당시에는 그룹 밖 거래(편입 전)라 해당 없음. 사후적으로 보면 NAVER 커머스(KREAM 등 C2C 리셀)와도 인접 영역.</t>
        </is>
      </c>
      <c r="AM175" s="37" t="inlineStr">
        <is>
          <t>USD 608,083천 (Poshmark 연결, 2021-09-30, 10-Q 3Q21)</t>
        </is>
      </c>
      <c r="AN175" s="37" t="inlineStr">
        <is>
          <t>편입 전이므로 당시 상장 지배회사는 Poshmark 자신. 직전 회계연도말(2020-12-31) 연결 총자산 USD 285,434천(2021-01 IPO 전). 인수 직전 분기말 기준은 acq_total_assets와 같음</t>
        </is>
      </c>
      <c r="AO175" s="37" t="inlineStr">
        <is>
          <t>계산: 1.33 (회계상 이전대가 USD 8,116천 ÷ 총자산 USD 608,083천, 2021-09-30) / 최대 대가 USD 9.1 million 기준 1.50</t>
        </is>
      </c>
      <c r="AP175" s="37" t="inlineStr">
        <is>
          <t>계산: 1.94 (USD 8,116천 ÷ 자본총계 USD 418,235천, 2021-09-30) / 최대 대가 기준 2.18</t>
        </is>
      </c>
      <c r="AQ175" s="37" t="inlineStr">
        <is>
          <t>추정: 약 USD 1,827백만 (2021년 9월 월간 주가 USD 23.76[digrin 월간 시세, 월말 종가인지 불명] × 2021-09-30 발행주식 76,898,141주[Class A 46,907,119 + Class B 29,991,022]). 발표 직전 거래일(2021-10-12) 일별 종가는 확보하지 못함</t>
        </is>
      </c>
      <c r="AR175" s="37" t="inlineStr">
        <is>
          <t>총자산·자본·발행주식수: Poshmark 10-Q(2021-09-30 기준, 2021-11-12 제출) 연결 재무상태표. 대가: 10-K 2021 사업결합 주석. 시가총액은 월간 시세 기반 추정치(일별 종가 미확보).</t>
        </is>
      </c>
      <c r="AS175" s="37" t="inlineStr">
        <is>
          <t>NASDAQ:POSH</t>
        </is>
      </c>
      <c r="AT175" s="37"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U175" s="37"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V175" s="37"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W175" s="37"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합병계약(N078);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X175" s="37"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Y175" s="37" t="inlineStr">
        <is>
          <t>Poshmark 공시 2022-09까지 손상 없음, 이후 개별 공시 중단으로 확인 불가</t>
        </is>
      </c>
      <c r="AZ175" s="37" t="inlineStr">
        <is>
          <t>미확인 (Suede One 비상장·재무 미공개; Poshmark는 영향이 중요하지 않다며 pro forma·인수 후 매출을 제시하지 않음—10-K 2021)</t>
        </is>
      </c>
      <c r="BA175" s="37" t="inlineStr">
        <is>
          <t>미확인 (Poshmark 내부 감정 기능으로 통합되어 별도 실적 미공시. 참고: 승계 회사 Poshmark 연결 순매출 2021년 USD 326,009천, 2022년 1~9월 USD 268,430천)</t>
        </is>
      </c>
      <c r="BB175" s="37" t="inlineStr">
        <is>
          <t>미확인 (같은 이유)</t>
        </is>
      </c>
      <c r="BC175" s="37" t="inlineStr">
        <is>
          <t>미확인 (참고: 승계 회사 Poshmark 연결 영업손실 2021년 USD (44,425)천, 2022년 1~9월 USD (61,632)천)</t>
        </is>
      </c>
      <c r="BD175" s="37" t="inlineStr">
        <is>
          <t>Suede One 별도 실적 공시 없음. 참고치는 승계 회사 Poshmark 연결(US GAAP, 12월 결산, USD 천; 10-K 2021·10-Q 3Q22)이며 Suede One 기여분은 구분할 수 없음.</t>
        </is>
      </c>
      <c r="BE175" s="37"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F175" s="36" t="inlineStr">
        <is>
          <t>부분</t>
        </is>
      </c>
      <c r="BG175" s="36" t="inlineStr">
        <is>
          <t>2026-10-25</t>
        </is>
      </c>
    </row>
    <row r="176" ht="72" customHeight="1">
      <c r="A176" s="36" t="inlineStr">
        <is>
          <t>N069</t>
        </is>
      </c>
      <c r="B176" s="36" t="inlineStr">
        <is>
          <t>Naver</t>
        </is>
      </c>
      <c r="C176" s="36" t="inlineStr">
        <is>
          <t>2021-12-31</t>
        </is>
      </c>
      <c r="D176" s="37" t="inlineStr">
        <is>
          <t>V.DO Inc</t>
        </is>
      </c>
      <c r="E176" s="36" t="n">
        <v>48</v>
      </c>
      <c r="F176" s="36" t="inlineStr">
        <is>
          <t>True</t>
        </is>
      </c>
      <c r="G176" s="36" t="n"/>
      <c r="H176" s="36" t="inlineStr">
        <is>
          <t>MA③</t>
        </is>
      </c>
      <c r="I176" s="36" t="inlineStr">
        <is>
          <t>MA②</t>
        </is>
      </c>
      <c r="J176" s="36" t="inlineStr">
        <is>
          <t>변경</t>
        </is>
      </c>
      <c r="K176" s="36" t="inlineStr">
        <is>
          <t>있음</t>
        </is>
      </c>
      <c r="L176" s="36" t="inlineStr">
        <is>
          <t>기타</t>
        </is>
      </c>
      <c r="M176" s="36" t="inlineStr">
        <is>
          <t>편입 후</t>
        </is>
      </c>
      <c r="N176" s="37" t="inlineStr">
        <is>
          <t>Communication &amp; Visual Effects Services</t>
        </is>
      </c>
      <c r="O176" s="37" t="inlineStr">
        <is>
          <t>Visual Communication Apps</t>
        </is>
      </c>
      <c r="P176" s="36" t="inlineStr">
        <is>
          <t>Closed</t>
        </is>
      </c>
      <c r="Q176" s="38" t="n">
        <v>38.07</v>
      </c>
      <c r="R176" s="37" t="inlineStr">
        <is>
          <t>NAVER WEBTOON Corp.</t>
        </is>
      </c>
      <c r="S176" s="37" t="inlineStr">
        <is>
          <t>-</t>
        </is>
      </c>
      <c r="T176" s="37" t="inlineStr">
        <is>
          <t>NAVER WEBTOON CORP. acquired 14.9% stake in from Kim, Dae-sik and others for CNY 240 million on December 31, 2021.</t>
        </is>
      </c>
      <c r="U176" s="37" t="inlineStr">
        <is>
          <t>MA-1 그룹이 매수자</t>
        </is>
      </c>
      <c r="V176" s="37" t="inlineStr">
        <is>
          <t>소수지분(&lt;50%)</t>
        </is>
      </c>
      <c r="W176" s="37" t="inlineStr">
        <is>
          <t>MA③ 소수지분 매입</t>
        </is>
      </c>
      <c r="X176" s="37" t="n"/>
      <c r="Y176" s="36" t="inlineStr">
        <is>
          <t>False</t>
        </is>
      </c>
      <c r="Z176" s="37" t="inlineStr">
        <is>
          <t>MA② 기존 지분 확대</t>
        </is>
      </c>
      <c r="AA176" s="37"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AB176" s="37" t="inlineStr">
        <is>
          <t>완료 (2021-12-31)</t>
        </is>
      </c>
      <c r="AC176" s="37" t="inlineStr">
        <is>
          <t>241,860,000원 (보통주 1,200주 × 주당 201,550원, 지분 14.86%)</t>
        </is>
      </c>
      <c r="AD176" s="37" t="inlineStr">
        <is>
          <t>0.203 (241,860,000원 ÷ 1,188.75원/USD, 2021-12-31 ECB 기준 교차환율[Frankfurter]); 원자료 38.07과 불일치</t>
        </is>
      </c>
      <c r="AE176" s="37" t="inlineStr">
        <is>
          <t>2021-12-31</t>
        </is>
      </c>
      <c r="AF176" s="37"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G176" s="37" t="inlineStr">
        <is>
          <t>N057(2021-01-04 공시, 2020-12-31 변동)과 같은 단계적 잔여지분 매입의 2단계: N057도 1,200주(14.86%)·241,860,000원·주당 201,550원(51.71%→66.57%)으로 동일 조건. 원자료 N057 value 0.223(USD)은 원화 금액과 맞고 N069만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경로(N057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H176" s="37" t="inlineStr">
        <is>
          <t>네이버웹툰 유한회사(NAVER의 100% 간접 자회사이자 WEBTOON Entertainment Inc.의 한국 자회사, 비상장; 비닷두 최대주주)</t>
        </is>
      </c>
      <c r="AI176" s="37"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J176" s="37" t="inlineStr">
        <is>
          <t>웹툰 플랫폼 서비스 개발·운영(네이버웹툰·네이버 시리즈). 2021 영업수익 355,326,026,540원(네이버웹툰(유) 별도, 2021 감사보고서)</t>
        </is>
      </c>
      <c r="AK176" s="37" t="inlineStr">
        <is>
          <t>인접</t>
        </is>
      </c>
      <c r="AL176" s="37" t="inlineStr">
        <is>
          <t>비닷두는 컴퓨터비전·영상검색 AI 기술 스타트업(공정위 공시 대표품목 '영상검색 솔루션')으로, 웹툰 플랫폼의 기술(콘텐츠 검색·제작 보조) 가치사슬에 붙은 영역. NAVER 그룹 기준으로도 AI·검색 기술 영역이라 인접.</t>
        </is>
      </c>
      <c r="AM176" s="37" t="inlineStr">
        <is>
          <t>317,994,800,044원 (네이버웹툰(유) 별도, 2020-12-31; 2020 감사보고서 및 2021-09-13 공정위 공시 '최근 사업연도말 자산총액')</t>
        </is>
      </c>
      <c r="AN176" s="37" t="inlineStr">
        <is>
          <t>17,014,238,663,770원 (NAVER 연결, 2020-12-31; NAVER 2020 사업보고서)</t>
        </is>
      </c>
      <c r="AO176" s="37" t="inlineStr">
        <is>
          <t>계산: 0.076 (241,860,000원 ÷ 네이버웹툰(유) 총자산 317,994,800,044원[2020-12-31])</t>
        </is>
      </c>
      <c r="AP176" s="37" t="inlineStr">
        <is>
          <t>계산: 0.127 (241,860,000원 ÷ 네이버웹툰(유) 자기자본 190,495,939,142원[2020-12-31])</t>
        </is>
      </c>
      <c r="AQ176" s="37" t="inlineStr">
        <is>
          <t>계산: 62,092,578,672,500원(약 62.1조원) = NAVER 2021-12-30 종가 378,500원 × 발행주식 164,049,085주(2021-11 이익소각 후)</t>
        </is>
      </c>
      <c r="AR176" s="37"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S176" s="37" t="inlineStr">
        <is>
          <t>KRX:035420</t>
        </is>
      </c>
      <c r="AT176" s="37" t="inlineStr">
        <is>
          <t>인수 주체 네이버웹툰(유) 비상장 → 상장 지배회사 NAVER. 대상 비닷두 비상장. WEBTOON Entertainment(NASDAQ:WBTN)는 2024-06 상장으로 당시 해당 없음. 금액이 극소해 주가 반응 기대 어려움.</t>
        </is>
      </c>
      <c r="AU176" s="37" t="inlineStr">
        <is>
          <t>2021-12-31 공정위 공시 '최대주주등의주식보유변동'(㈜비닷두 제출). 단계 매입 대상 회사 인수 자체는 2020-01-14 보도로 이미 알려짐.</t>
        </is>
      </c>
      <c r="AV176" s="37"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(N057)</t>
        </is>
      </c>
      <c r="AW176" s="37"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X176" s="37" t="inlineStr">
        <is>
          <t>있음 (2021, 비닷두 종속기업투자주식 손상차손 1,853백만원, 네이버웹툰(유) 2021 감사보고서 20220407002512 — '지속적인 영업손실 등'). NAVER 연결 영업권 손상은 확인 안 함(NAVER 사업보고서 미조회)</t>
        </is>
      </c>
      <c r="AY176" s="37" t="inlineStr">
        <is>
          <t>수집·검토 기록에 인수 뒤 손상이 적혀 있음</t>
        </is>
      </c>
      <c r="AZ176" s="37" t="inlineStr">
        <is>
          <t>2019: 122백만원; 2020: 0백만원</t>
        </is>
      </c>
      <c r="BA176" s="37" t="inlineStr">
        <is>
          <t>2021: 0백만원; 2022: 미확인; 2023: 청산(실적 없음)</t>
        </is>
      </c>
      <c r="BB176" s="37" t="inlineStr">
        <is>
          <t>2019: -966백만원; 2020: -27백만원</t>
        </is>
      </c>
      <c r="BC176" s="37" t="inlineStr">
        <is>
          <t>2021: -6백만원(순손실 -0백만원); 2022: 미확인; 2023: 청산</t>
        </is>
      </c>
      <c r="BD176" s="37"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E176" s="37" t="inlineStr">
        <is>
          <t>미확인 (거래 규모가 극소해 NAVER 실적발표·IR에서 비닷두 언급을 찾지 못함; 한국어 웹 검색까지 확인)</t>
        </is>
      </c>
      <c r="BF176" s="36" t="inlineStr">
        <is>
          <t>부분</t>
        </is>
      </c>
      <c r="BG176" s="36" t="inlineStr">
        <is>
          <t>2026-10-31</t>
        </is>
      </c>
    </row>
    <row r="177" ht="72" customHeight="1">
      <c r="A177" s="36" t="inlineStr">
        <is>
          <t>N070</t>
        </is>
      </c>
      <c r="B177" s="36" t="inlineStr">
        <is>
          <t>Naver</t>
        </is>
      </c>
      <c r="C177" s="36" t="inlineStr">
        <is>
          <t>2022-01-27</t>
        </is>
      </c>
      <c r="D177" s="37" t="inlineStr">
        <is>
          <t>Locus Co. Ltd</t>
        </is>
      </c>
      <c r="E177" s="36" t="n">
        <v>73</v>
      </c>
      <c r="F177" s="36" t="inlineStr">
        <is>
          <t>False</t>
        </is>
      </c>
      <c r="G177" s="36" t="n"/>
      <c r="H177" s="36" t="inlineStr">
        <is>
          <t>MA①</t>
        </is>
      </c>
      <c r="I177" s="36" t="inlineStr">
        <is>
          <t>MA①</t>
        </is>
      </c>
      <c r="J177" s="36" t="inlineStr">
        <is>
          <t>같음</t>
        </is>
      </c>
      <c r="K177" s="36" t="inlineStr">
        <is>
          <t>있음</t>
        </is>
      </c>
      <c r="L177" s="36" t="inlineStr">
        <is>
          <t>일치</t>
        </is>
      </c>
      <c r="M177" s="36" t="inlineStr">
        <is>
          <t>편입 후</t>
        </is>
      </c>
      <c r="N177" s="37" t="inlineStr">
        <is>
          <t>Content Production &amp; Investment</t>
        </is>
      </c>
      <c r="O177" s="37" t="inlineStr">
        <is>
          <t>Content Production Studio</t>
        </is>
      </c>
      <c r="P177" s="36" t="inlineStr">
        <is>
          <t>Closed</t>
        </is>
      </c>
      <c r="Q177" s="38" t="n">
        <v>19.52</v>
      </c>
      <c r="R177" s="37" t="inlineStr">
        <is>
          <t>Naver Webtoon Ltd.</t>
        </is>
      </c>
      <c r="S177" s="37" t="inlineStr">
        <is>
          <t>-</t>
        </is>
      </c>
      <c r="T177" s="37" t="inlineStr">
        <is>
          <t>Naver Webtoon Ltd. agreed to acquire 52.19% stake in Locus Co., Ltd. for KRW 23.48 billion on December 21, 2021. The deal is subject to approval from Naver Webtoon Ltd. board. As of December 21, 2021 Naver Webtoon Ltd. board approved the deal.</t>
        </is>
      </c>
      <c r="U177" s="37" t="inlineStr">
        <is>
          <t>MA-1 그룹이 매수자</t>
        </is>
      </c>
      <c r="V177" s="37" t="inlineStr">
        <is>
          <t>과반 인수(≥50%)</t>
        </is>
      </c>
      <c r="W177" s="37" t="inlineStr">
        <is>
          <t>MA① 경영권 인수</t>
        </is>
      </c>
      <c r="X177" s="37" t="n"/>
      <c r="Y177" s="36" t="inlineStr">
        <is>
          <t>False</t>
        </is>
      </c>
      <c r="Z177" s="37" t="inlineStr">
        <is>
          <t>MA① 경영권 인수</t>
        </is>
      </c>
      <c r="AA177" s="37" t="inlineStr">
        <is>
          <t>편입 후 (매수자 네이버웹툰(유)는 NAVER의 100% 간접 연결 종속회사; 로커스는 2022년 1분기 '신규취득에 따른 지배력 획득'으로 NAVER 연결 편입 — NAVER 2022 1분기보고서 20220513001543)</t>
        </is>
      </c>
      <c r="AB177" s="37"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C177" s="37" t="inlineStr">
        <is>
          <t>23,484,776,020원 (구주 92,318주, 52.19%, 주당 254,390원; 공정위 공시). 2022말 최종 보유 94,889주(53.6%) — 추가 2,571주 대가는 미확인</t>
        </is>
      </c>
      <c r="AD177" s="37" t="inlineStr">
        <is>
          <t>원자료와 일치 (19.72 = 23,484,776,020원 ÷ 1,191.14원/USD, 2021-12-21 ECB 기준 교차환율; 원자료 19.52)</t>
        </is>
      </c>
      <c r="AE177" s="37" t="inlineStr">
        <is>
          <t>2021-12-22</t>
        </is>
      </c>
      <c r="AF177" s="37"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G177" s="37" t="inlineStr">
        <is>
          <t>같은 묶음 N053·N057·N069·N071과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H177" s="37" t="inlineStr">
        <is>
          <t>네이버웹툰 유한회사(NAVER의 100% 간접 자회사이자 WEBTOON Entertainment Inc.의 한국 자회사, 비상장)</t>
        </is>
      </c>
      <c r="AI177" s="37"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J177" s="37" t="inlineStr">
        <is>
          <t>웹툰 플랫폼 서비스 개발·운영(네이버웹툰·네이버 시리즈). 2021 영업수익 355,326,026,540원(네이버웹툰(유) 별도, 2021 감사보고서)</t>
        </is>
      </c>
      <c r="AK177" s="37" t="inlineStr">
        <is>
          <t>인접</t>
        </is>
      </c>
      <c r="AL177" s="37" t="inlineStr">
        <is>
          <t>로커스는 3D 애니메이션·VFX 제작사(공시 주요사업 '영상, 오디오 기록물 제작 및 배급업'; 드라마 '유미의 세포들' 3D 애니메이션 제작)로, 웹툰 IP의 영상화라는 같은 가치사슬 하류 영역. NAVER 그룹 기준으로는 콘텐츠 부문의 영상 제작 역량 내재화로 인접~비핵심 경계(NAVER는 영상 제작을 직접 하지 않음).</t>
        </is>
      </c>
      <c r="AM177" s="37" t="inlineStr">
        <is>
          <t>317,994,800,044원 (네이버웹툰(유) 별도, 2020-12-31; 2020 감사보고서)</t>
        </is>
      </c>
      <c r="AN177" s="37" t="inlineStr">
        <is>
          <t>17,014,238,663,770원 (NAVER 연결, 2020-12-31; NAVER 2020 사업보고서)</t>
        </is>
      </c>
      <c r="AO177" s="37" t="inlineStr">
        <is>
          <t>계산: 7.39 (23,484,776,020원 ÷ 네이버웹툰(유) 총자산 317,994,800,044원[2020-12-31]); NAVER 연결 자산 대비 계산 0.14</t>
        </is>
      </c>
      <c r="AP177" s="37" t="inlineStr">
        <is>
          <t>12.33 (공정위 공시 '자기자본대비', 자기자본 190,495,939,142원)</t>
        </is>
      </c>
      <c r="AQ177" s="37" t="inlineStr">
        <is>
          <t>계산: 61,518,406,875,000원(약 61.5조원) = NAVER 2021-12-21 종가 375,000원 × 발행주식 164,049,085주(2021-11 이익소각 후)</t>
        </is>
      </c>
      <c r="AR177" s="37"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S177" s="37" t="inlineStr">
        <is>
          <t>KRX:035420</t>
        </is>
      </c>
      <c r="AT177" s="37" t="inlineStr">
        <is>
          <t>인수 주체 네이버웹툰(유) 비상장 → 상장 지배회사 NAVER. 대상 로커스 비상장(2025 IPO 추진, 대신증권 주관). WEBTOON Entertainment(NASDAQ:WBTN)는 2024-06 상장으로 당시 해당 없음.</t>
        </is>
      </c>
      <c r="AU177" s="37" t="inlineStr">
        <is>
          <t>2021-12-22 공정위 공시 '타법인주식및출자증권취득결정'(네이버웹툰(유)) 및 같은 날 19:00 딜사이트 보도. 사전 인수설 보도는 찾지 못함.</t>
        </is>
      </c>
      <c r="AV177" s="37"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W177" s="37"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X177" s="37"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Y177" s="37" t="inlineStr">
        <is>
          <t>수집·검토 기록에 인수 뒤 손상이 적혀 있음</t>
        </is>
      </c>
      <c r="AZ177" s="37" t="inlineStr">
        <is>
          <t>2020: 17,960,519,677원; 2021: 19,181,677,056원(일반기업회계기준; K-IFRS 재작성 18,975,984,882원)</t>
        </is>
      </c>
      <c r="BA177" s="37" t="inlineStr">
        <is>
          <t>2022: 16,986,333,946원; 2023: 20,052,548,640원; 2024: 20,221,283,139원(2025 감사보고서 비교표시 재작성 20,732,970,088원); 2025: 21,984,300,322원</t>
        </is>
      </c>
      <c r="BB177" s="37" t="inlineStr">
        <is>
          <t>2020: -881,268,200원; 2021: -2,233,860,401원(일반기업회계기준; K-IFRS 재작성 -2,991,257,903원)</t>
        </is>
      </c>
      <c r="BC177" s="37" t="inlineStr">
        <is>
          <t>2022: -3,329,511,444원; 2023: 4,251,590,428원; 2024: 381,816,939원(재작성 16,768,652원); 2025: 1,334,588,699원</t>
        </is>
      </c>
      <c r="BD177" s="37"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E177" s="37"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F177" s="36" t="inlineStr">
        <is>
          <t>부분</t>
        </is>
      </c>
      <c r="BG177" s="36" t="inlineStr">
        <is>
          <t>2026-10-31</t>
        </is>
      </c>
    </row>
    <row r="178" ht="72" customHeight="1">
      <c r="A178" s="36" t="inlineStr">
        <is>
          <t>N071</t>
        </is>
      </c>
      <c r="B178" s="36" t="inlineStr">
        <is>
          <t>Naver</t>
        </is>
      </c>
      <c r="C178" s="36" t="inlineStr">
        <is>
          <t>2022-02-25</t>
        </is>
      </c>
      <c r="D178" s="37" t="inlineStr">
        <is>
          <t>Watong Entertainment Limited</t>
        </is>
      </c>
      <c r="E178" s="36" t="n">
        <v>135</v>
      </c>
      <c r="F178" s="36" t="inlineStr">
        <is>
          <t>False</t>
        </is>
      </c>
      <c r="G178" s="36" t="n"/>
      <c r="H178" s="36" t="inlineStr">
        <is>
          <t>MA①</t>
        </is>
      </c>
      <c r="I178" s="36" t="inlineStr">
        <is>
          <t>MA④</t>
        </is>
      </c>
      <c r="J178" s="36" t="inlineStr">
        <is>
          <t>변경</t>
        </is>
      </c>
      <c r="K178" s="36" t="inlineStr">
        <is>
          <t>있음</t>
        </is>
      </c>
      <c r="L178" s="36" t="inlineStr">
        <is>
          <t>일치</t>
        </is>
      </c>
      <c r="M178" s="36" t="inlineStr">
        <is>
          <t>편입 후</t>
        </is>
      </c>
      <c r="N178" s="37" t="inlineStr">
        <is>
          <t>Music &amp; Fan Entertainment</t>
        </is>
      </c>
      <c r="O178" s="37" t="inlineStr">
        <is>
          <t>Music / Artist Management</t>
        </is>
      </c>
      <c r="P178" s="36" t="inlineStr">
        <is>
          <t>Closed</t>
        </is>
      </c>
      <c r="Q178" s="38" t="n">
        <v>3.34</v>
      </c>
      <c r="R178" s="37" t="inlineStr">
        <is>
          <t>NAVER WEBTOON Corp.</t>
        </is>
      </c>
      <c r="S178" s="37" t="inlineStr">
        <is>
          <t>-</t>
        </is>
      </c>
      <c r="T178" s="37" t="inlineStr">
        <is>
          <t>NAVER WEBTOON CORP. agreed to acquire unknown stake in Watong Entertainment Limited for KRW 4 billion on February 21, 2022. The transaction is expected to close on March 31, 2022.</t>
        </is>
      </c>
      <c r="U178" s="37" t="inlineStr">
        <is>
          <t>MA-1 그룹이 매수자</t>
        </is>
      </c>
      <c r="V178" s="37" t="inlineStr">
        <is>
          <t>지분율 미기재(대개 100%·사업양수)</t>
        </is>
      </c>
      <c r="W178" s="37" t="inlineStr">
        <is>
          <t>MA① 경영권 인수</t>
        </is>
      </c>
      <c r="X178" s="37" t="n"/>
      <c r="Y178" s="36" t="inlineStr">
        <is>
          <t>False</t>
        </is>
      </c>
      <c r="Z178" s="37" t="inlineStr">
        <is>
          <t>MA④ 그룹 내부 재편</t>
        </is>
      </c>
      <c r="AA178" s="37"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AB178" s="37" t="inlineStr">
        <is>
          <t>완료 (2022년 중 납입. 취득예정일 2022-03-31, 정확한 납입일 미확인. 네이버웹툰컴퍼니 2023 감사보고서상 2022년 Watong 출자·취득 6,222,258천원 기록)</t>
        </is>
      </c>
      <c r="AC178" s="37" t="inlineStr">
        <is>
          <t>4,000,000,000원 (Watong 보통주 신주 2,610만 주 인수, 집행 통화는 HKD)</t>
        </is>
      </c>
      <c r="AD178" s="37" t="inlineStr">
        <is>
          <t>원자료와 일치 (4,000,000,000원 ÷ 1,195.07원/USD(2022-02-21, Yahoo Finance KRW=X) = USD 3.35백만)</t>
        </is>
      </c>
      <c r="AE178" s="37" t="inlineStr">
        <is>
          <t>2022-02-21</t>
        </is>
      </c>
      <c r="AF178" s="37"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G178" s="37" t="inlineStr">
        <is>
          <t>같은 묶음(NV-H)의 N053(YLAB)·N057/N069(비닷두)·N070(로커스)과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H178" s="37" t="inlineStr">
        <is>
          <t>네이버웹툰컴퍼니㈜(당시 사명, 옛 네이버웹툰㈜; NAVER 100% 비상장 자회사. 2020-08-01 인적분할 후 중국 자회사 관리·중국사업만 영위). 원자료 'NAVER WEBTOON Corp.'</t>
        </is>
      </c>
      <c r="AI178" s="37" t="inlineStr">
        <is>
          <t>"현지 사업운영 및 투자" (공정거래법 비유동자산취득결정 공시, 취득목적)</t>
        </is>
      </c>
      <c r="AJ178" s="37"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K178" s="37" t="inlineStr">
        <is>
          <t>핵심</t>
        </is>
      </c>
      <c r="AL178" s="37" t="inlineStr">
        <is>
          <t>인수 주체의 유일한 사업이 Watong(→Broccoli→Dongman) 계열의 중국 웹툰 사업 관리이므로 대상과 같은 영역. 그룹 정점 NAVER 기준으로는 검색·커머스 중심 플랫폼에 콘텐츠(웹툰)를 공급하는 사업이라 '인접'.</t>
        </is>
      </c>
      <c r="AM178" s="37" t="inlineStr">
        <is>
          <t>28,250,898,333원 (네이버웹툰컴퍼니 별도, 2021-12-31; 비유동자산취득결정 공시의 '최근 사업연도말 자산총액')</t>
        </is>
      </c>
      <c r="AN178" s="37" t="inlineStr">
        <is>
          <t>33,691,006백만원 (NAVER 연결, 2021-12-31; NAVER 2021 사업보고서 요약재무정보)</t>
        </is>
      </c>
      <c r="AO178" s="37" t="inlineStr">
        <is>
          <t>14.16</t>
        </is>
      </c>
      <c r="AP178" s="37" t="inlineStr">
        <is>
          <t>계산: 20.70 (4,000,000,000원 ÷ 2021-12-31 자본총계 19,326,104,167원; 네이버웹툰컴퍼니 2023 감사보고서 자본변동표 '2022.1.1(전기초)'). 참고: NAVER 연결 총자산 대비 0.012%</t>
        </is>
      </c>
      <c r="AQ178" s="37" t="inlineStr">
        <is>
          <t>계산: 52,167,609,030,000원(약 52.2조원) = NAVER 2022-02-18 종가 318,000원 × 발행주식 164,049,085주 (이사회일 2022-02-21 직전 거래일). 공시일 2022-02-25 직전 거래일(2022-02-24) 기준: 302,500원 × 164,049,085주 = 49,624,848,212,500원</t>
        </is>
      </c>
      <c r="AR178" s="37"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S178" s="37" t="inlineStr">
        <is>
          <t>KRX:035420</t>
        </is>
      </c>
      <c r="AT178" s="37"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U178" s="37" t="inlineStr">
        <is>
          <t>2022-02-25 DART 공정거래법 비상장사 중요사항 공시 '비유동자산취득결정'(네이버웹툰컴퍼니, 20220225005923). 사전 보도·조회공시는 찾지 못함</t>
        </is>
      </c>
      <c r="AV178" s="37"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W178" s="37"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X178" s="37"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Y178" s="37" t="inlineStr">
        <is>
          <t>수집·검토 기록에 인수 뒤 손상이 적혀 있음</t>
        </is>
      </c>
      <c r="AZ178" s="37" t="inlineStr">
        <is>
          <t>미확인 (Watong 단독·연결 매출 공시 없음. 참고: Watong 총자산 2021-12-31 21,206백만원, NAVER 2021 사업보고서 상세표)</t>
        </is>
      </c>
      <c r="BA178" s="37" t="inlineStr">
        <is>
          <t>미확인 (참고: Watong 총자산 2022: 24,631백만원; 2023: 24,287백만원; 2024: 27,867백만원; 2025: 167백만원, NAVER 각 연도 사업보고서 상세표)</t>
        </is>
      </c>
      <c r="BB178" s="37" t="inlineStr">
        <is>
          <t>미확인 (금액 공시 없음. 네이버웹툰컴퍼니 2020 감사보고서가 Watong의 '지속적인 영업손실'을 손상 사유로 기재)</t>
        </is>
      </c>
      <c r="BC178" s="37" t="inlineStr">
        <is>
          <t>미확인 (금액 공시 없음. 네이버웹툰컴퍼니 2023 감사보고서가 Watong의 '지속적인 영업손실'을 손상 사유로 기재)</t>
        </is>
      </c>
      <c r="BD178" s="37"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E178" s="37" t="inlineStr">
        <is>
          <t>미확인 (한국어·영어·중국어 웹 검색에서 NAVER IR·어닝콜의 Watong 또는 중국 웹툰(咚漫) 사업 언급을 찾지 못함. NAVER 분기 IR PDF 개별 검토는 하지 않음)</t>
        </is>
      </c>
      <c r="BF178" s="36" t="inlineStr">
        <is>
          <t>부분</t>
        </is>
      </c>
      <c r="BG178" s="36" t="inlineStr">
        <is>
          <t>2026-10-31</t>
        </is>
      </c>
    </row>
    <row r="179" ht="72" customHeight="1">
      <c r="A179" s="36" t="inlineStr">
        <is>
          <t>N072</t>
        </is>
      </c>
      <c r="B179" s="36" t="inlineStr">
        <is>
          <t>Naver</t>
        </is>
      </c>
      <c r="C179" s="36" t="inlineStr">
        <is>
          <t>2022-05-17</t>
        </is>
      </c>
      <c r="D179" s="37" t="inlineStr">
        <is>
          <t>CHEXCAR Inc.</t>
        </is>
      </c>
      <c r="E179" s="36" t="n">
        <v>154</v>
      </c>
      <c r="F179" s="36" t="inlineStr">
        <is>
          <t>False</t>
        </is>
      </c>
      <c r="G179" s="36" t="n"/>
      <c r="H179" s="36" t="inlineStr">
        <is>
          <t>MA③</t>
        </is>
      </c>
      <c r="I179" s="36" t="inlineStr">
        <is>
          <t>MA③</t>
        </is>
      </c>
      <c r="J179" s="36" t="inlineStr">
        <is>
          <t>같음</t>
        </is>
      </c>
      <c r="K179" s="36" t="inlineStr">
        <is>
          <t>해당 없음</t>
        </is>
      </c>
      <c r="L179" s="36" t="inlineStr">
        <is>
          <t>일치</t>
        </is>
      </c>
      <c r="M179" s="36" t="inlineStr">
        <is>
          <t>편입 후</t>
        </is>
      </c>
      <c r="N179" s="37" t="inlineStr">
        <is>
          <t>Mobility &amp; Transportation</t>
        </is>
      </c>
      <c r="O179" s="37" t="inlineStr">
        <is>
          <t>Mobility / Transportation</t>
        </is>
      </c>
      <c r="P179" s="36" t="inlineStr">
        <is>
          <t>Announced</t>
        </is>
      </c>
      <c r="Q179" s="38" t="n">
        <v>1.18</v>
      </c>
      <c r="R179" s="37" t="inlineStr">
        <is>
          <t>Kream Corporation</t>
        </is>
      </c>
      <c r="S179" s="37" t="inlineStr">
        <is>
          <t>-</t>
        </is>
      </c>
      <c r="T179" s="37"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U179" s="37" t="inlineStr">
        <is>
          <t>MA-1 그룹이 매수자</t>
        </is>
      </c>
      <c r="V179" s="37" t="inlineStr">
        <is>
          <t>소수지분(&lt;50%)</t>
        </is>
      </c>
      <c r="W179" s="37" t="inlineStr">
        <is>
          <t>MA③ 소수지분 매입</t>
        </is>
      </c>
      <c r="X179" s="37" t="n"/>
      <c r="Y179" s="36" t="inlineStr">
        <is>
          <t>False</t>
        </is>
      </c>
      <c r="Z179" s="37" t="inlineStr">
        <is>
          <t>MA③ 소수지분 매입</t>
        </is>
      </c>
      <c r="AA179" s="37" t="inlineStr">
        <is>
          <t>편입 후 (매수자 크림㈜는 스노우㈜ 53.13% 자회사(2021-12-31, 크림 2021 감사보고서 주주현황)로 NAVER 연결 종속회사; 대상 ㈜체카는 지분 3%의 외부 회사로 그룹 편입 대상 아님)</t>
        </is>
      </c>
      <c r="AB179" s="37" t="inlineStr">
        <is>
          <t>완료 (취득예정일 2022-05-27; 크림 2022 감사보고서에 2022-12-31 기타포괄손익-공정가치 측정 금융자산 ㈜체카 보통주 1,499,971천원으로 계상되어 이행 확인. 정확한 납입일 문서는 미확인)</t>
        </is>
      </c>
      <c r="AC179" s="37" t="inlineStr">
        <is>
          <t>1,499,971,284원 (보통주 25,956주, 현금 취득)</t>
        </is>
      </c>
      <c r="AD179" s="37" t="inlineStr">
        <is>
          <t>원자료와 일치 (1,499,971,284원 ÷ 1,283.73원/USD(2022-05-16 ECB 기준 교차환율, Frankfurter API) = USD 1.17백만)</t>
        </is>
      </c>
      <c r="AE179" s="37" t="inlineStr">
        <is>
          <t>2022-05-17</t>
        </is>
      </c>
      <c r="AF179" s="37"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G179" s="37" t="inlineStr">
        <is>
          <t>단독 거래(같은 묶음 NV-J2의 다른 크림 거래와 대상이 다름). 크림의 2022년 연쇄 투자 중 하나: 2022-04 두 건, 2022-05 체카(이 거래), 2022-07 SHAKE HANDS(N076),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H179" s="37" t="inlineStr">
        <is>
          <t>크림㈜ (KREAM Corporation; 스노우㈜ 자회사, NAVER 손자회사, 비상장)</t>
        </is>
      </c>
      <c r="AI179" s="37" t="inlineStr">
        <is>
          <t>"전략적 사업 시너지 강화" (크림 공정위 공시 타법인주식및출자증권취득결정)</t>
        </is>
      </c>
      <c r="AJ179" s="37"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79" s="37" t="inlineStr">
        <is>
          <t>비핵심</t>
        </is>
      </c>
      <c r="AL179" s="37" t="inlineStr">
        <is>
          <t>크림은 패션·스니커즈 등 한정판 상품 리셀 중개 플랫폼인데, 체카는 중고차 검수·정비·상품화(공시 주요사업은 '전자상거래업') 업체로 크림이 당시 하지 않던 중고차 영역이다. 다만 '검수 기반 중고 거래'라는 모델은 크림과 닮아 있어 인접으로 볼 여지도 있다(크림은 2023-08 사업목적에 자동차매매업 추가). NAVER 기준으로도 중고차 매매는 커머스 본업 밖의 비핵심 영역이다. 지분 3%의 소액 투자다.</t>
        </is>
      </c>
      <c r="AM179" s="37" t="inlineStr">
        <is>
          <t>129,045,181,994원 (크림 별도, 2021-12-31; 크림 2021 감사보고서 재무상태표. 자본총계 -64,811,378,593원, 자본금 642,855,000원)</t>
        </is>
      </c>
      <c r="AN179" s="37" t="inlineStr">
        <is>
          <t>33,691,006백만원 (NAVER 연결, 2021-12-31; NAVER 2021 사업보고서 요약재무정보)</t>
        </is>
      </c>
      <c r="AO179" s="37" t="inlineStr">
        <is>
          <t>계산: 1.16 (1,499,971,284원 ÷ 크림 2021말 별도 자산총계 129,045,181,994원). 공시에는 총자산대비 항목 없음</t>
        </is>
      </c>
      <c r="AP179" s="37" t="inlineStr">
        <is>
          <t>233.33 (공시값이나 분모 642,855,000원은 크림 2021말 '자본금'이라 의미 없음. 실제 자본총계는 -64,811,378,593원이라 계산 불가)</t>
        </is>
      </c>
      <c r="AQ179" s="37" t="inlineStr">
        <is>
          <t>계산: 45,031,473,832,500원(약 45.0조원) = NAVER 2022-05-13(이사회 2022-05-16 직전 거래일) 종가 274,500원 × 발행주식 164,049,085주. 크림은 비상장이라 상장 지배회사 NAVER 기준</t>
        </is>
      </c>
      <c r="AR179" s="37"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S179" s="37" t="inlineStr">
        <is>
          <t>KRX:035420</t>
        </is>
      </c>
      <c r="AT179" s="37"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U179" s="37" t="inlineStr">
        <is>
          <t>2022-05-17 크림 공정위 공시(대규모기업집단 비상장사 중요사항, DART). 이보다 앞선 보도는 찾지 못함; 언론은 2023-08-05 아이뉴스24가 사후에 처음 언급</t>
        </is>
      </c>
      <c r="AV179" s="37"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W179" s="37" t="inlineStr">
        <is>
          <t>2022-05-27: 취득 예정일(2022말 FVOCI 금융자산 1,499,971천원 계상); 2022-07: 크림 말레이시아 SHAKE HANDS 22.47% 취득(N076);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X179" s="37"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Y179" s="37" t="inlineStr">
        <is>
          <t>공정가치 측정 금융자산이라 손상 대신 공정가치 변동을 인식</t>
        </is>
      </c>
      <c r="AZ179" s="37" t="inlineStr">
        <is>
          <t>2020: 2,214백만원; 2021: 5,775백만원</t>
        </is>
      </c>
      <c r="BA179" s="37" t="inlineStr">
        <is>
          <t>2022: 미확인; 2023: 20,097,838,303원; 2024: 39,819,916,495원; 2025: 34,875,415,817원</t>
        </is>
      </c>
      <c r="BB179" s="37" t="inlineStr">
        <is>
          <t>미확인 (공시 요약재무에는 순이익만 있음: 2020: -267백만원; 2021: 42백만원)</t>
        </is>
      </c>
      <c r="BC179" s="37" t="inlineStr">
        <is>
          <t>2022: 미확인; 2023: -2,153,472,701원; 2024: 275,856,491원; 2025: 521,039,885원</t>
        </is>
      </c>
      <c r="BD179" s="37"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E179" s="37" t="inlineStr">
        <is>
          <t>미확인 (NAVER 2022 실적발표·컨퍼런스콜에서 체카 언급을 찾지 못함. 지분 3% 소액 투자라 IR 언급 가능성 낮음)</t>
        </is>
      </c>
      <c r="BF179" s="36" t="inlineStr">
        <is>
          <t>완료</t>
        </is>
      </c>
      <c r="BG179" s="36" t="inlineStr">
        <is>
          <t>2026-10-31</t>
        </is>
      </c>
    </row>
    <row r="180" ht="72" customHeight="1">
      <c r="A180" s="36" t="inlineStr">
        <is>
          <t>N073</t>
        </is>
      </c>
      <c r="B180" s="36" t="inlineStr">
        <is>
          <t>Naver</t>
        </is>
      </c>
      <c r="C180" s="36" t="inlineStr">
        <is>
          <t>2022-06-22</t>
        </is>
      </c>
      <c r="D180" s="37" t="inlineStr">
        <is>
          <t>Sublime Artist Agency Inc.</t>
        </is>
      </c>
      <c r="E180" s="36" t="n">
        <v>163</v>
      </c>
      <c r="F180" s="36" t="inlineStr">
        <is>
          <t>False</t>
        </is>
      </c>
      <c r="G180" s="36" t="n"/>
      <c r="H180" s="36" t="inlineStr">
        <is>
          <t>MA⑦</t>
        </is>
      </c>
      <c r="I180" s="36" t="inlineStr">
        <is>
          <t>MA⑤</t>
        </is>
      </c>
      <c r="J180" s="36" t="inlineStr">
        <is>
          <t>변경</t>
        </is>
      </c>
      <c r="K180" s="36" t="inlineStr">
        <is>
          <t>해당 없음</t>
        </is>
      </c>
      <c r="L180" s="36" t="inlineStr">
        <is>
          <t>일치</t>
        </is>
      </c>
      <c r="M180" s="36" t="inlineStr">
        <is>
          <t>편입 후</t>
        </is>
      </c>
      <c r="N180" s="37" t="inlineStr">
        <is>
          <t>Music &amp; Fan Entertainment</t>
        </is>
      </c>
      <c r="O180" s="37" t="inlineStr">
        <is>
          <t>Music / Artist Management</t>
        </is>
      </c>
      <c r="P180" s="36" t="inlineStr">
        <is>
          <t>Closed</t>
        </is>
      </c>
      <c r="Q180" s="38" t="n">
        <v>0.835</v>
      </c>
      <c r="R180" s="37" t="inlineStr">
        <is>
          <t>-</t>
        </is>
      </c>
      <c r="S180" s="37" t="inlineStr">
        <is>
          <t>Playlist Corporation</t>
        </is>
      </c>
      <c r="T180" s="37"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U180" s="37" t="inlineStr">
        <is>
          <t>MA-5 매수자 미기재</t>
        </is>
      </c>
      <c r="V180" s="37" t="n"/>
      <c r="W180" s="37" t="inlineStr">
        <is>
          <t>MA⑦ 매수자 미기재</t>
        </is>
      </c>
      <c r="X180" s="37" t="n"/>
      <c r="Y180" s="36" t="inlineStr">
        <is>
          <t>False</t>
        </is>
      </c>
      <c r="Z180" s="37" t="inlineStr">
        <is>
          <t>MA⑤ 그룹의 지분 매각</t>
        </is>
      </c>
      <c r="AA180" s="37" t="inlineStr">
        <is>
          <t>편입 후 (매도자 플레이리스트는 NAVER 연결 종속회사: NAVER 2021·2022 사업보고서 연결주석 지분율 58.04%)</t>
        </is>
      </c>
      <c r="AB180" s="37" t="inlineStr">
        <is>
          <t>완료 (처분예정일 2022-06-30; 플레이리스트 2022 감사보고서에 매도 444,837천원·처분이익 636,481천원 반영)</t>
        </is>
      </c>
      <c r="AC180" s="37" t="inlineStr">
        <is>
          <t>1,081,317,560원 (172주, 주당 6,286,730원)</t>
        </is>
      </c>
      <c r="AD180" s="37" t="inlineStr">
        <is>
          <t>원자료와 일치</t>
        </is>
      </c>
      <c r="AE180" s="37" t="inlineStr">
        <is>
          <t>2022-06-20</t>
        </is>
      </c>
      <c r="AF180" s="37"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N074 거래의 일부다. 처분목적은 '양사 합의에 의한 보유주식 처분'.</t>
        </is>
      </c>
      <c r="AG180" s="37" t="inlineStr">
        <is>
          <t>N049(2019-09 취득, 3.01억원)의 회수 거래다. 약 2년 9개월 만에 3.6배를 회수했다(처분이익 6.36억원). N074(에이치엘엘중앙의 써브라임 42% 취득, 원자료 14.91백만 달러)와 이중 집계일 가능성이 있다(단가가 같고, 처분예정일 6-30과 취득예정일 7-01이 이어짐). 써브라임은 NAVER 계열이 된 적이 없으므로, 이 묶음(NV-N)의 N047·N074·N077은 NAVER 표본에 넣을 근거가 약하다. 공시의 '자기자본'은 주석에 따르면 플레이리스트의 2021년말 자본금(1,230,450,000원)으로 작성됐으므로, 자기자본대비 87.88%는 실제 자기자본 대비 비율이 아니다.</t>
        </is>
      </c>
      <c r="AH180" s="37" t="inlineStr">
        <is>
          <t>매도 주체: 플레이리스트(주) (NAVER 연결 종속회사, 2022년 말 스노우·네이버웹툰이 각 29.02% 보유, 비상장 웹드라마 제작사). 매수자: 추정 에이치엘엘중앙(주)(중앙그룹, 그룹 밖)</t>
        </is>
      </c>
      <c r="AI180" s="37" t="inlineStr">
        <is>
          <t>"양사 합의에 의한 보유주식 처분" (공정위 공시 타법인주식및출자증권처분결정)</t>
        </is>
      </c>
      <c r="AJ180" s="37" t="inlineStr">
        <is>
          <t>동영상(웹드라마) 콘텐츠 생산·유통 (플레이리스트 2022 감사보고서의 '동영상 콘텐츠의 생산과 유통 등의 사업')</t>
        </is>
      </c>
      <c r="AK180" s="37" t="inlineStr">
        <is>
          <t>인접</t>
        </is>
      </c>
      <c r="AL180" s="37" t="inlineStr">
        <is>
          <t>매각 대상 써브라임은 배우·아티스트 매니지먼트사로, 웹드라마 제작에 출연진을 공급하는 같은 가치사슬에 있다. NAVER 정점 기준으로도 콘텐츠 사업에 인접한 소수지분 투자를 정리한 거래다.</t>
        </is>
      </c>
      <c r="AM180" s="37" t="inlineStr">
        <is>
          <t>26,901백만원 (플레이리스트 2021-12-31 자산총액, NAVER 2021 사업보고서 연결대상 종속회사 개황)</t>
        </is>
      </c>
      <c r="AN180" s="37" t="inlineStr">
        <is>
          <t>33,691,006백만원 (NAVER 연결 2021-12-31)</t>
        </is>
      </c>
      <c r="AO180" s="37" t="inlineStr">
        <is>
          <t>계산: 4.02 (1,081백만원 / 플레이리스트 자산 26,901백만원); NAVER 연결 기준 0.003</t>
        </is>
      </c>
      <c r="AP180" s="37" t="inlineStr">
        <is>
          <t>87.88 (공시값이나 분모가 자기자본이 아니라 2021년말 자본금 1,230,450,000원)</t>
        </is>
      </c>
      <c r="AQ180" s="37" t="inlineStr">
        <is>
          <t>계산: 약 38.96조원 (NAVER 2022-06-17 종가 237,500원 × 2021년 말 발행주식총수 164,049,085주)</t>
        </is>
      </c>
      <c r="AR180" s="37" t="inlineStr">
        <is>
          <t>처분 공시(20220622000191), NAVER 2021 사업보고서(20220304000687)의 연결대상 종속회사 개황·요약연결재무·주식의 총수, Yahoo Finance 035420.KS 종가(이사회 결의일 2022-06-20 직전 거래일).</t>
        </is>
      </c>
      <c r="AS180" s="37" t="inlineStr">
        <is>
          <t>KRX:035420</t>
        </is>
      </c>
      <c r="AT180" s="37" t="inlineStr">
        <is>
          <t>매도 주체 플레이리스트는 비상장이라 상장 지배회사 NAVER를 쓴다. 대상회사 써브라임은 비상장이다. 거래 규모가 10.8억원으로 NAVER 시가총액에 비해 극히 작아 이벤트 분석의 의미가 낮다.</t>
        </is>
      </c>
      <c r="AU180" s="37" t="inlineStr">
        <is>
          <t>2022-06-22 DART 공정위 공시(플레이리스트 '타법인주식및출자증권처분결정', 이사회 결의 2022-06-20). 앞선 보도는 찾지 못함.</t>
        </is>
      </c>
      <c r="AV180" s="37" t="inlineStr">
        <is>
          <t>2019-06: 써브라임이 나일론코리아미디어 93.67% 인수(N047); 2019-09-09: 플레이리스트가 써브라임 신주 172주(3.63%)를 3.01억원에 취득(N049); 2020-12-31: 공정가치 258,478천원; 2021: 써브라임 매출 25,006백만원, 영업이익 780백만원; 2021-12-31: 공정가치 444,837천원(평가이익 186,359천원); 2022-06 이전: 사명 써브라임(주)로 변경, 발행주식총수 7,317주로 증가</t>
        </is>
      </c>
      <c r="AW180" s="37"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X180" s="37" t="inlineStr">
        <is>
          <t>해당 없음 (매각 거래이며, 플레이리스트는 당기손익-공정가치 측정 금융자산으로 처리해 손상 대신 처분이익 636,481천원을 인식)</t>
        </is>
      </c>
      <c r="AY180" s="37" t="inlineStr">
        <is>
          <t>그룹의 지분 매각(MA⑤)이라 매수자 쪽 손상을 따지지 않음</t>
        </is>
      </c>
      <c r="AZ180" s="37" t="inlineStr">
        <is>
          <t>2020: 미확인 (감사 수치 없음); 2021: 25,006백만원</t>
        </is>
      </c>
      <c r="BA180" s="37" t="inlineStr">
        <is>
          <t>2022: 20,648백만원; 2023: 18,849백만원; 2025(최근): 22,659백만원 (2024: 14,216백만원)</t>
        </is>
      </c>
      <c r="BB180" s="37" t="inlineStr">
        <is>
          <t>2020: 미확인; 2021: 780백만원</t>
        </is>
      </c>
      <c r="BC180" s="37" t="inlineStr">
        <is>
          <t>2022: -3,043백만원; 2023: -1,381백만원; 2025(최근): 526백만원 (2024: -1,970백만원)</t>
        </is>
      </c>
      <c r="BD180" s="37"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E180" s="37" t="inlineStr">
        <is>
          <t>미확인 (거래 규모 10.8억원으로 NAVER 실적발표에서 언급될 가능성이 낮아 검색하지 않음)</t>
        </is>
      </c>
      <c r="BF180" s="36" t="inlineStr">
        <is>
          <t>완료</t>
        </is>
      </c>
      <c r="BG180" s="36" t="inlineStr">
        <is>
          <t>2026-10-31</t>
        </is>
      </c>
    </row>
    <row r="181" ht="72" customHeight="1">
      <c r="A181" s="36" t="inlineStr">
        <is>
          <t>N074</t>
        </is>
      </c>
      <c r="B181" s="36" t="inlineStr">
        <is>
          <t>Naver</t>
        </is>
      </c>
      <c r="C181" s="36" t="inlineStr">
        <is>
          <t>2022-07-04</t>
        </is>
      </c>
      <c r="D181" s="37" t="inlineStr">
        <is>
          <t>Sublime Artist Agency Inc.</t>
        </is>
      </c>
      <c r="E181" s="36" t="n">
        <v>82</v>
      </c>
      <c r="F181" s="36" t="inlineStr">
        <is>
          <t>False</t>
        </is>
      </c>
      <c r="G181" s="36" t="n"/>
      <c r="H181" s="36" t="inlineStr">
        <is>
          <t>MA⑥</t>
        </is>
      </c>
      <c r="I181" s="36" t="inlineStr">
        <is>
          <t>MA⑤</t>
        </is>
      </c>
      <c r="J181" s="36" t="inlineStr">
        <is>
          <t>변경</t>
        </is>
      </c>
      <c r="K181" s="36" t="inlineStr">
        <is>
          <t>해당 없음</t>
        </is>
      </c>
      <c r="L181" s="36" t="inlineStr">
        <is>
          <t>일치</t>
        </is>
      </c>
      <c r="M181" s="36" t="inlineStr">
        <is>
          <t>편입 후</t>
        </is>
      </c>
      <c r="N181" s="37" t="inlineStr">
        <is>
          <t>Music &amp; Fan Entertainment</t>
        </is>
      </c>
      <c r="O181" s="37" t="inlineStr">
        <is>
          <t>Music / Artist Management</t>
        </is>
      </c>
      <c r="P181" s="36" t="inlineStr">
        <is>
          <t>Announced</t>
        </is>
      </c>
      <c r="Q181" s="38" t="n">
        <v>14.91</v>
      </c>
      <c r="R181" s="37" t="inlineStr">
        <is>
          <t>HLL JoongAng Co., Ltd.</t>
        </is>
      </c>
      <c r="S181" s="37" t="inlineStr">
        <is>
          <t>-</t>
        </is>
      </c>
      <c r="T181" s="37"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U181" s="37" t="inlineStr">
        <is>
          <t>MA-4 외부자 간 거래</t>
        </is>
      </c>
      <c r="V181" s="37" t="n"/>
      <c r="W181" s="37" t="inlineStr">
        <is>
          <t>MA⑥ 외부자 간 거래</t>
        </is>
      </c>
      <c r="X181" s="37" t="n"/>
      <c r="Y181" s="36" t="inlineStr">
        <is>
          <t>False</t>
        </is>
      </c>
      <c r="Z181" s="37" t="inlineStr">
        <is>
          <t>MA⑤ 그룹의 지분 매각</t>
        </is>
      </c>
      <c r="AA181" s="37"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AB181" s="37" t="inlineStr">
        <is>
          <t>완료 (2022-07-01, 취득예정일; 콘텐트리중앙 2022 사업보고서에서 2022년 중 지분 취득과 연결 편입 확인)</t>
        </is>
      </c>
      <c r="AC181" s="37" t="inlineStr">
        <is>
          <t>19,319,121,290원 (3,073주, 주당 6,286,730원; 이 중 계열사 SLL중앙으로부터 1,076주 6,765백만원)</t>
        </is>
      </c>
      <c r="AD181" s="37" t="inlineStr">
        <is>
          <t>원자료와 일치</t>
        </is>
      </c>
      <c r="AE181" s="37" t="inlineStr">
        <is>
          <t>2022-06-28</t>
        </is>
      </c>
      <c r="AF181" s="37"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N073으로 따로 기록돼 있다. 나머지 2,901주(약 182억원)는 라강윤·SLL중앙(1,076주, 6,765백만원)·넷마블·레페리가 판 것으로 NAVER와 무관하다. 따라서 N074 금액 전체를 NAVER의 지분 매각 규모로 쓰면 안 되며, N073과 N074는 이중 집계다(N073이 N074에 포함됨). status는 원자료 Announced를 완료로 고친 수집 판정을 유지한다.</t>
        </is>
      </c>
      <c r="AG181" s="37" t="inlineStr">
        <is>
          <t>N073(플레이리스트 172주 처분)은 이 거래의 일부이고(이중 집계), N077과 함께 같은 인수의 단계다. HLL중앙의 써브라임 취득은 2022-07-01 42%(N074), 2022-07-14 798주 추가로 52.9%(6,216,482,244원, 접수번호 20220714000425; 이 단계에서 과반을 처음 얻었으며 Capital IQ 목록에 없음), 2022-07-22 483주 추가로 59.5%(N077)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N073(플레이리스트의 소수지분 매각)뿐이므로, 분석에는 N073을 쓰고 N074·N077은 제외하는 것을 권한다. 공시의 자산총액·자기자본 16,000,000,000원은 설립 당시 납입자본금이다.</t>
        </is>
      </c>
      <c r="AH181" s="37" t="inlineStr">
        <is>
          <t>에이치엘엘중앙㈜(HLL중앙, 콘텐트리중앙 100% 자회사, 비상장, 기업집단 중앙; NAVER 그룹 밖)</t>
        </is>
      </c>
      <c r="AI181" s="37" t="inlineStr">
        <is>
          <t>"광고 및 콘텐트 사업 역량 강화" (HLL중앙 타법인주식및출자증권취득결정, 공정거래법 공시)</t>
        </is>
      </c>
      <c r="AJ181" s="37"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1" s="37" t="inlineStr">
        <is>
          <t>인접</t>
        </is>
      </c>
      <c r="AL181" s="37"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1" s="37"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N181" s="37" t="inlineStr">
        <is>
          <t>2,245,640,002,695원 (콘텐트리중앙 2021-12-31 연결 총자산, 2022 사업보고서 전기)</t>
        </is>
      </c>
      <c r="AO181" s="37" t="inlineStr">
        <is>
          <t>120.74 (비유동자산취득결정 공시 "자산총액 대비(%)", 분모는 설립 당시 납입자본금 16,000,000,000원); 참고 계산: 19,319,121,290 / 콘텐트리중앙 2021말 연결 총자산 2,245,640,002,695 = 0.86%</t>
        </is>
      </c>
      <c r="AP181" s="37" t="inlineStr">
        <is>
          <t>120.74</t>
        </is>
      </c>
      <c r="AQ181" s="37" t="inlineStr">
        <is>
          <t>계산: 콘텐트리중앙 2022-07-01 종가 32,850원 × 발행주식총수 19,262,308주 = 약 6,328억원</t>
        </is>
      </c>
      <c r="AR181" s="37"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N073을 본다.</t>
        </is>
      </c>
      <c r="AS181" s="37" t="inlineStr">
        <is>
          <t>KRX:036420</t>
        </is>
      </c>
      <c r="AT181" s="37"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N073(KRX:035420)으로 한다.</t>
        </is>
      </c>
      <c r="AU181" s="37" t="inlineStr">
        <is>
          <t>2022-06-22 플레이리스트 '타법인주식및출자증권처분결정'(써브라임 172주 처분, 매수자 미기재)이 먼저 공시됨; HLL중앙 취득 공시는 2022-07-04(DART 공정거래법 공시). 언론 선행 보도는 찾지 못함</t>
        </is>
      </c>
      <c r="AV181" s="37" t="inlineStr">
        <is>
          <t>2019-06: 써브라임이 크리스피스튜디오 등으로부터 나일론코리아미디어 94% 인수(N047, 원자료); 2019-06-14: 써브라임 1차 상환전환우선주 572주 발행(1,001,000,000원); 2019-09-11: 플레이리스트(NAVER 연결 종속회사)가 써브라임 3차 전환상환우선주 172주를 301,000,000원에 신주로 인수, 취득 후 3.63%(N049,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처분'(N073)</t>
        </is>
      </c>
      <c r="AW181" s="37"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X181" s="37"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1" s="37" t="inlineStr">
        <is>
          <t>그룹의 지분 매각(MA⑤)이라 매수자 쪽 손상을 따지지 않음</t>
        </is>
      </c>
      <c r="AZ181" s="37" t="inlineStr">
        <is>
          <t>2020: 22,193백만원(HLL중앙 공시 요약재무); 2021: 7,737백만원(같은 공시) 또는 25,006백만원(써브라임 2022 감사보고서 비교표시 전기, 감사받지 아니한 재무제표)</t>
        </is>
      </c>
      <c r="BA181" s="37" t="inlineStr">
        <is>
          <t>2022: 20,648백만원; 2023: 18,849백만원; 2024: 14,216백만원; 2025: 22,659백만원</t>
        </is>
      </c>
      <c r="BB181" s="37"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BC181" s="37" t="inlineStr">
        <is>
          <t>2022: -3,043백만원; 2023: -1,381백만원; 2024: -1,970백만원; 2025: 526백만원</t>
        </is>
      </c>
      <c r="BD181" s="37"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E181" s="37"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F181" s="36" t="inlineStr">
        <is>
          <t>부분</t>
        </is>
      </c>
      <c r="BG181" s="36" t="inlineStr">
        <is>
          <t>2026-10-31</t>
        </is>
      </c>
    </row>
    <row r="182" ht="72" customHeight="1">
      <c r="A182" s="36" t="inlineStr">
        <is>
          <t>N075</t>
        </is>
      </c>
      <c r="B182" s="36" t="inlineStr">
        <is>
          <t>Naver</t>
        </is>
      </c>
      <c r="C182" s="36" t="inlineStr">
        <is>
          <t>2022-07-05</t>
        </is>
      </c>
      <c r="D182" s="37" t="inlineStr">
        <is>
          <t>Studio JHS Co., Ltd.</t>
        </is>
      </c>
      <c r="E182" s="36" t="n">
        <v>53</v>
      </c>
      <c r="F182" s="36" t="inlineStr">
        <is>
          <t>False</t>
        </is>
      </c>
      <c r="G182" s="36" t="n"/>
      <c r="H182" s="36" t="inlineStr">
        <is>
          <t>MA①</t>
        </is>
      </c>
      <c r="I182" s="36" t="inlineStr">
        <is>
          <t>MA②</t>
        </is>
      </c>
      <c r="J182" s="36" t="inlineStr">
        <is>
          <t>변경</t>
        </is>
      </c>
      <c r="K182" s="36" t="inlineStr">
        <is>
          <t>있음</t>
        </is>
      </c>
      <c r="L182" s="36" t="inlineStr">
        <is>
          <t>일치</t>
        </is>
      </c>
      <c r="M182" s="36" t="inlineStr">
        <is>
          <t>편입 후</t>
        </is>
      </c>
      <c r="N182" s="37" t="inlineStr">
        <is>
          <t>Content Production &amp; Investment</t>
        </is>
      </c>
      <c r="O182" s="37" t="inlineStr">
        <is>
          <t>Content Production Studio</t>
        </is>
      </c>
      <c r="P182" s="36" t="inlineStr">
        <is>
          <t>Closed</t>
        </is>
      </c>
      <c r="Q182" s="38" t="n">
        <v>31.97</v>
      </c>
      <c r="R182" s="37" t="inlineStr">
        <is>
          <t>Munpia Inc.</t>
        </is>
      </c>
      <c r="S182" s="37" t="inlineStr">
        <is>
          <t>-</t>
        </is>
      </c>
      <c r="T182" s="37"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U182" s="37" t="inlineStr">
        <is>
          <t>MA-1 그룹이 매수자</t>
        </is>
      </c>
      <c r="V182" s="37" t="inlineStr">
        <is>
          <t>지분율 미기재(대개 100%·사업양수)</t>
        </is>
      </c>
      <c r="W182" s="37" t="inlineStr">
        <is>
          <t>MA① 경영권 인수</t>
        </is>
      </c>
      <c r="X182" s="37" t="n"/>
      <c r="Y182" s="36" t="inlineStr">
        <is>
          <t>False</t>
        </is>
      </c>
      <c r="Z182" s="37" t="inlineStr">
        <is>
          <t>MA② 기존 지분 확대</t>
        </is>
      </c>
      <c r="AA182" s="37" t="inlineStr">
        <is>
          <t>편입 후 (매수자 ㈜문피아는 2022-02-09부터 NAVER 연결 종속회사(네이버웹툰 56.26%, N067); 대상 스튜디오JHS는 그 전부터 네이버웹툰의 35% 지분법 관계기업이었고, 이 거래 후 2022-09-30 공정위 기준 네이버 기업집단 계열 편입)</t>
        </is>
      </c>
      <c r="AB182" s="37" t="inlineStr">
        <is>
          <t>완료 (2022-08-22)</t>
        </is>
      </c>
      <c r="AC182" s="37"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D182" s="37"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E182" s="37" t="inlineStr">
        <is>
          <t>2022-06-30</t>
        </is>
      </c>
      <c r="AF182" s="37"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N015와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G182" s="37" t="inlineStr">
        <is>
          <t>N067(2022-02 문피아 지배력 획득)으로 편입된 문피아가 매수자인 첫 인수. 이 주식교환 신주 발행으로 네이버웹툰의 문피아 지분이 56.26% → 53.65%로 희석됐고, 이 지분율이 N079(2022-12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H182" s="37" t="inlineStr">
        <is>
          <t>㈜문피아(네이버웹툰(유)의 자회사, 지분 56.26%; NAVER 연결 종속회사, 비상장)</t>
        </is>
      </c>
      <c r="AI182" s="37"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J182" s="37" t="inlineStr">
        <is>
          <t>㈜문피아: 웹소설 연재 플랫폼 운영(인터넷 정보제공 서비스업, 인터넷 이북제작 및 배포업). 2021 별도 영업수익 43,037백만원·영업이익 3,681백만원</t>
        </is>
      </c>
      <c r="AK182" s="37" t="inlineStr">
        <is>
          <t>인접</t>
        </is>
      </c>
      <c r="AL182" s="37" t="inlineStr">
        <is>
          <t>스튜디오JHS는 웹소설·웹툰 콘텐츠를 만드는 제작사(J5811 서적출판업, 대표품목 콘텐츠)로, 플랫폼인 문피아에 작품을 공급하는 쪽의 가치사슬이다 — 플랫폼 회사가 공급 콘텐츠사를 인수한 인접 영역. 그룹 정점 NAVER 기준으로도 콘텐츠 부문 안의 제작 기능이라 인접(네이버웹툰은 2018년부터 관계기업으로 보유).</t>
        </is>
      </c>
      <c r="AM182" s="37" t="inlineStr">
        <is>
          <t>46,773,286,994원 (문피아 별도, 2021-12-31; 비유동자산취득결정 '최근 사업연도말 자산총액')</t>
        </is>
      </c>
      <c r="AN182" s="37" t="inlineStr">
        <is>
          <t>33,691,006백만원 (NAVER 연결, 2021-12-31; 2021 사업보고서 요약재무)</t>
        </is>
      </c>
      <c r="AO182" s="37" t="inlineStr">
        <is>
          <t>89.79 (문피아 공정위 비유동자산취득결정 '자산총액 대비'). 참고 계산: NAVER 연결 자산 대비 0.12</t>
        </is>
      </c>
      <c r="AP182" s="37" t="inlineStr">
        <is>
          <t>117.58 (문피아 공정위 타법인주식및출자증권취득결정 '자기자본대비', 자기자본 35,720,479,328원)</t>
        </is>
      </c>
      <c r="AQ182" s="37" t="inlineStr">
        <is>
          <t>계산: 38,551,534,975,000원(약 38.6조원) = NAVER 2022-07-04 종가 235,000원 × 발행주식 164,049,085주. 참고: 이사회일 전 거래일(2022-06-29) 종가 246,500원 기준 40,438,099,452,500원</t>
        </is>
      </c>
      <c r="AR182" s="37"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S182" s="37" t="inlineStr">
        <is>
          <t>KRX:035420</t>
        </is>
      </c>
      <c r="AT182" s="37"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U182" s="37" t="inlineStr">
        <is>
          <t>2022-07-05 문피아의 공정위 대규모기업집단 공시 4건(주식교환ㆍ이전결정, 타법인주식및출자증권취득결정, 비유동자산취득결정, 특수관계인의 유상증자 참여; 이사회 2022-06-30). 사전 보도는 찾지 못함</t>
        </is>
      </c>
      <c r="AV182" s="37"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편입(N067); 2022-06-30: 문피아 이사회 주식교환 결의</t>
        </is>
      </c>
      <c r="AW182" s="37"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N067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X182" s="37"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Y182" s="37" t="inlineStr">
        <is>
          <t>수집·검토 기록에 인수 뒤 손상이 적혀 있음</t>
        </is>
      </c>
      <c r="AZ182" s="37" t="inlineStr">
        <is>
          <t>2020: 4,593백만원; 2021: 11,454백만원 (JHS 별도, 문피아 2022-07-05 공시 요약재무)</t>
        </is>
      </c>
      <c r="BA182" s="37" t="inlineStr">
        <is>
          <t>2022: 19,186백만원; 2023: 17,909백만원; 2025(최근): 23,836백만원 (JHS 개별; 2024: 19,568백만원)</t>
        </is>
      </c>
      <c r="BB182" s="37" t="inlineStr">
        <is>
          <t>미확인 (JHS 비외감·영업이익 미공시. 참고 당기순이익 2020: 49백만원, 2021: 1,669백만원)</t>
        </is>
      </c>
      <c r="BC182" s="37" t="inlineStr">
        <is>
          <t>2022: 1,084백만원; 2023: 1,609백만원; 2025(최근): 4,013백만원 (JHS 개별; 2024: 2,364백만원)</t>
        </is>
      </c>
      <c r="BD182" s="37"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E182" s="37"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F182" s="36" t="inlineStr">
        <is>
          <t>부분</t>
        </is>
      </c>
      <c r="BG182" s="36" t="inlineStr">
        <is>
          <t>2026-10-26</t>
        </is>
      </c>
    </row>
    <row r="183" ht="72" customHeight="1">
      <c r="A183" s="36" t="inlineStr">
        <is>
          <t>N076</t>
        </is>
      </c>
      <c r="B183" s="36" t="inlineStr">
        <is>
          <t>Naver</t>
        </is>
      </c>
      <c r="C183" s="36" t="inlineStr">
        <is>
          <t>2022-07-18</t>
        </is>
      </c>
      <c r="D183" s="37" t="inlineStr">
        <is>
          <t>Shake Hands Sdn. Bhd.</t>
        </is>
      </c>
      <c r="E183" s="36" t="n">
        <v>149</v>
      </c>
      <c r="F183" s="36" t="inlineStr">
        <is>
          <t>False</t>
        </is>
      </c>
      <c r="G183" s="36" t="n"/>
      <c r="H183" s="36" t="inlineStr">
        <is>
          <t>MA③</t>
        </is>
      </c>
      <c r="I183" s="36" t="inlineStr">
        <is>
          <t>MA③</t>
        </is>
      </c>
      <c r="J183" s="36" t="inlineStr">
        <is>
          <t>같음</t>
        </is>
      </c>
      <c r="K183" s="36" t="inlineStr">
        <is>
          <t>있음</t>
        </is>
      </c>
      <c r="L183" s="36" t="inlineStr">
        <is>
          <t>일치</t>
        </is>
      </c>
      <c r="M183" s="36" t="inlineStr">
        <is>
          <t>편입 후</t>
        </is>
      </c>
      <c r="N183" s="37" t="inlineStr">
        <is>
          <t>Commerce &amp; Marketing</t>
        </is>
      </c>
      <c r="O183" s="37" t="inlineStr">
        <is>
          <t>E-commerce / Marketplace</t>
        </is>
      </c>
      <c r="P183" s="36" t="inlineStr">
        <is>
          <t>Announced</t>
        </is>
      </c>
      <c r="Q183" s="38" t="n">
        <v>1.7</v>
      </c>
      <c r="R183" s="37" t="inlineStr">
        <is>
          <t>Kream Corporation</t>
        </is>
      </c>
      <c r="S183" s="37" t="inlineStr">
        <is>
          <t>-</t>
        </is>
      </c>
      <c r="T183" s="37" t="inlineStr">
        <is>
          <t>Kream Corporation agreed to acquire 22.47% stake in Shake Hands Sdn Bhd for KRW 2.232 billion on July 18, 2022. Transaction is expected to be completed on July 29, 2022.</t>
        </is>
      </c>
      <c r="U183" s="37" t="inlineStr">
        <is>
          <t>MA-1 그룹이 매수자</t>
        </is>
      </c>
      <c r="V183" s="37" t="inlineStr">
        <is>
          <t>소수지분(&lt;50%)</t>
        </is>
      </c>
      <c r="W183" s="37" t="inlineStr">
        <is>
          <t>MA③ 소수지분 매입</t>
        </is>
      </c>
      <c r="X183" s="37" t="n"/>
      <c r="Y183" s="36" t="inlineStr">
        <is>
          <t>False</t>
        </is>
      </c>
      <c r="Z183" s="37" t="inlineStr">
        <is>
          <t>MA③ 소수지분 매입</t>
        </is>
      </c>
      <c r="AA183" s="37" t="inlineStr">
        <is>
          <t>편입 후 (매수자 크림㈜는 스노우㈜ 자회사로 NAVER 연결 종속회사(크림 2021 감사보고서: 스노우 53.13%). 대상 SHAKE HANDS SDN BHD는 크림의 지분법 관계기업(22.47%)으로 NAVER 연결 대상 아님)</t>
        </is>
      </c>
      <c r="AB183" s="37" t="inlineStr">
        <is>
          <t>완료 (송금예정일 2022-07-29; 크림 2022 감사보고서에 2022-12-31 관계기업 SHAKE HANDS SDN BHD 22.47%, 장부금액 2,216,898천원 계상. Malay Mail/Yahoo 2022-08-26 보도 '22.47 per cent share stake was acquired')</t>
        </is>
      </c>
      <c r="AC183" s="37" t="inlineStr">
        <is>
          <t>USD 1,700,075 (공시 원화 환산 2,232,028,468원, USD 1 = 1,312.90원 이사회 결의일 매매기준율); 5,462주 현금 취득</t>
        </is>
      </c>
      <c r="AD183" s="37" t="inlineStr">
        <is>
          <t>원자료와 일치 (USD 1.70백만)</t>
        </is>
      </c>
      <c r="AE183" s="37" t="inlineStr">
        <is>
          <t>2022-07-13 (크림 이사회 결의일; 공개 공시는 2022-07-18 DART 공정위 공시 '타법인주식및출자증권취득결정')</t>
        </is>
      </c>
      <c r="AF183" s="37"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G183" s="37" t="inlineStr">
        <is>
          <t>단독 거래. 크림의 2022년 아시아 리셀 플랫폼 지분 투자 연쇄의 하나: 2021-07 일본 SODA(N064),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H183" s="37" t="inlineStr">
        <is>
          <t>크림㈜ (KREAM Corporation; 스노우㈜ 자회사, NAVER 손자회사, 비상장)</t>
        </is>
      </c>
      <c r="AI183" s="37" t="inlineStr">
        <is>
          <t>"전략적 사업 시너지 강화" (크림 공정위 공시 타법인주식및출자증권취득결정) / "Naver expects to build an Asia-wide, borderless resale platform" (KED Global 보도)</t>
        </is>
      </c>
      <c r="AJ183" s="37"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83" s="37" t="inlineStr">
        <is>
          <t>핵심</t>
        </is>
      </c>
      <c r="AL183" s="37" t="inlineStr">
        <is>
          <t>SHAKE HANDS(SneakerLAH)는 말레이시아 최대 스니커즈 리셀 커뮤니티·마켓플레이스로, 크림의 주력인 스니커즈 리셀 중개와 같은 영역을 다른 지역에서 하는 회사다. NAVER 기준으로는 커머스 부문의 해외 C2C 확장으로 인접 영역이다.</t>
        </is>
      </c>
      <c r="AM183" s="37" t="inlineStr">
        <is>
          <t>129,045,181,994원 (크림 별도, 2021-12-31; 크림 2021 감사보고서 재무상태표. 자본총계 -64,811,378,593원, 자본금 642,855,000원)</t>
        </is>
      </c>
      <c r="AN183" s="37" t="inlineStr">
        <is>
          <t>33,691,006백만원 (NAVER 연결, 2021-12-31; NAVER 2021 사업보고서 요약재무정보)</t>
        </is>
      </c>
      <c r="AO183" s="37" t="inlineStr">
        <is>
          <t>계산: 1.73 (2,232,028,468원 ÷ 크림 2021말 별도 자산총계 129,045,181,994원). 공시에는 총자산대비 항목 없음</t>
        </is>
      </c>
      <c r="AP183" s="37" t="inlineStr">
        <is>
          <t>347.21 (공시값이나 분모 642,855,000원은 크림 2021말 '자본금'이라 의미 없음. 실제 자본총계는 -64,811,378,593원이라 계산 불가)</t>
        </is>
      </c>
      <c r="AQ183" s="37" t="inlineStr">
        <is>
          <t>계산: 38,305,461,347,500원(약 38.3조원) = NAVER 2022-07-12(이사회 2022-07-13 직전 거래일) 종가 233,500원 × 발행주식 164,049,085주. 참고: 공시일 2022-07-18 직전 거래일(2022-07-15) 종가 231,000원 기준 37,895,338,635,000원</t>
        </is>
      </c>
      <c r="AR183" s="37"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S183" s="37" t="inlineStr">
        <is>
          <t>KRX:035420</t>
        </is>
      </c>
      <c r="AT183" s="37" t="inlineStr">
        <is>
          <t>인수 주체 크림㈜와 중간 지배회사 스노우㈜가 비상장이라 상장 지배회사 NAVER를 쓴다. 대상 SHAKE HANDS SDN BHD는 말레이시아 비상장사. 거래 규모가 극히 작아 주가 반응 분석에는 부적합하다.</t>
        </is>
      </c>
      <c r="AU183" s="37" t="inlineStr">
        <is>
          <t>2022-07-18 크림 공정위 공시(DART)와 같은 날 이후 보도(KED Global 2022-07-19). 공식 발표 전 보도는 찾지 못함</t>
        </is>
      </c>
      <c r="AV183" s="37"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투자(N064); 2022-04: 크림 싱가포르 Quista Technology 2.71% 등 해외 리셀 투자 시작; 2022-07-13: 크림 이사회 SHAKE HANDS 22.47% 취득 결의</t>
        </is>
      </c>
      <c r="AW183" s="37"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X183" s="37"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Y183" s="37" t="inlineStr">
        <is>
          <t>수집·검토 기록에 인수 뒤 손상이 적혀 있음</t>
        </is>
      </c>
      <c r="AZ183" s="37" t="inlineStr">
        <is>
          <t>FY2020/6: 842백만원; FY2021/6: 244백만원 (추정: FY2022/6은 69,857천원, 크림 2022 감사보고서 요약재무)</t>
        </is>
      </c>
      <c r="BA183" s="37" t="inlineStr">
        <is>
          <t>크림 2023 감사보고서 기준(추정: FY2023/6): 85,229천원; 크림 2024 감사보고서 기준(추정: FY2024/6): 622,410천원; 크림 2025 감사보고서 기준(추정: FY2025/6): 591,026천원</t>
        </is>
      </c>
      <c r="BB183" s="37" t="inlineStr">
        <is>
          <t>미확인 (순이익만 공시: FY2020/6: 183백만원; FY2021/6: -17백만원)</t>
        </is>
      </c>
      <c r="BC183" s="37" t="inlineStr">
        <is>
          <t>미확인 (당기순손익만 확인: 크림 2023 감사보고서 기준 -344,564천원; 2024 기준 -431,071천원; 2025 기준 -679,900천원)</t>
        </is>
      </c>
      <c r="BD183" s="37"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E183" s="37" t="inlineStr">
        <is>
          <t>미확인 (NAVER 2022 실적발표·컨퍼런스콜에서 SHAKE HANDS 언급을 찾지 못함. 관련 언급은 언론 보도뿐: KED Global 2022-07-19 'Naver expects to build an Asia-wide, borderless resale platform')</t>
        </is>
      </c>
      <c r="BF183" s="36" t="inlineStr">
        <is>
          <t>완료</t>
        </is>
      </c>
      <c r="BG183" s="36" t="inlineStr">
        <is>
          <t>2026-10-31</t>
        </is>
      </c>
    </row>
    <row r="184" ht="72" customHeight="1">
      <c r="A184" s="36" t="inlineStr">
        <is>
          <t>N077</t>
        </is>
      </c>
      <c r="B184" s="36" t="inlineStr">
        <is>
          <t>Naver</t>
        </is>
      </c>
      <c r="C184" s="36" t="inlineStr">
        <is>
          <t>2022-07-22</t>
        </is>
      </c>
      <c r="D184" s="37" t="inlineStr">
        <is>
          <t>Sublime Artist Agency Inc.</t>
        </is>
      </c>
      <c r="E184" s="36" t="n">
        <v>138</v>
      </c>
      <c r="F184" s="36" t="inlineStr">
        <is>
          <t>False</t>
        </is>
      </c>
      <c r="G184" s="36" t="n"/>
      <c r="H184" s="36" t="inlineStr">
        <is>
          <t>MA⑥</t>
        </is>
      </c>
      <c r="I184" s="36" t="inlineStr">
        <is>
          <t>MA⑥</t>
        </is>
      </c>
      <c r="J184" s="36" t="inlineStr">
        <is>
          <t>같음</t>
        </is>
      </c>
      <c r="K184" s="36" t="inlineStr">
        <is>
          <t>해당 없음</t>
        </is>
      </c>
      <c r="L184" s="36" t="inlineStr">
        <is>
          <t>일치</t>
        </is>
      </c>
      <c r="M184" s="36" t="inlineStr">
        <is>
          <t>편입 전</t>
        </is>
      </c>
      <c r="N184" s="37" t="inlineStr">
        <is>
          <t>Music &amp; Fan Entertainment</t>
        </is>
      </c>
      <c r="O184" s="37" t="inlineStr">
        <is>
          <t>Music / Artist Management</t>
        </is>
      </c>
      <c r="P184" s="36" t="inlineStr">
        <is>
          <t>Closed</t>
        </is>
      </c>
      <c r="Q184" s="38" t="n">
        <v>3.07</v>
      </c>
      <c r="R184" s="37" t="inlineStr">
        <is>
          <t>HLL JoongAng Co., Ltd.</t>
        </is>
      </c>
      <c r="S184" s="37" t="inlineStr">
        <is>
          <t>-</t>
        </is>
      </c>
      <c r="T184" s="37"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U184" s="37" t="inlineStr">
        <is>
          <t>MA-4 외부자 간 거래</t>
        </is>
      </c>
      <c r="V184" s="37" t="n"/>
      <c r="W184" s="37" t="inlineStr">
        <is>
          <t>MA⑥ 외부자 간 거래</t>
        </is>
      </c>
      <c r="X184" s="37" t="n"/>
      <c r="Y184" s="36" t="inlineStr">
        <is>
          <t>False</t>
        </is>
      </c>
      <c r="Z184" s="37" t="inlineStr">
        <is>
          <t>MA⑥ 외부자 간 거래</t>
        </is>
      </c>
      <c r="AA184" s="37"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AB184" s="37" t="inlineStr">
        <is>
          <t>완료 (2022-07-22, 취득예정일; 콘텐트리중앙 2022 사업보고서 기말 지분 59.51% = 4,354/7,317주와 일치)</t>
        </is>
      </c>
      <c r="AC184" s="37" t="inlineStr">
        <is>
          <t>4,013,447,928원 (483주, 주당 약 8,309,416원)</t>
        </is>
      </c>
      <c r="AD184" s="37" t="inlineStr">
        <is>
          <t>원자료와 일치</t>
        </is>
      </c>
      <c r="AE184" s="37" t="inlineStr">
        <is>
          <t>2022-07-20</t>
        </is>
      </c>
      <c r="AF184" s="37" t="inlineStr">
        <is>
          <t>기준 분류 유지: 매수자 HLL중앙(중앙그룹)이 NAVER 계보 밖이고, NAVER 쪽 매도자도 없다(플레이리스트는 2022-06에 이미 전량 처분). 원자료의 '6.6%'는 483/7,317주 = 6.60%로 맞다. 매도자는 공시에 없어 미확인.</t>
        </is>
      </c>
      <c r="AG184" s="37" t="inlineStr">
        <is>
          <t>N074와 같은 인수의 3단계다(2022-07-01 42%, 2022-07-14 52.9%(Capital IQ 목록에 없음), 2022-07-22 59.5%). 따라서 이 거래 직전에 HLL중앙은 이미 과반(52.9%)을 가진 지배주주였고, 중앙그룹 쪽에서 보면 '기존 지분 확대'에 해당한다. 주당 가격이 N074(6,286,730원)보다 약 32% 높다(8,309,416원). 매도자와 가격 차이의 이유는 공시와 보도에서 확인하지 못했다. NAVER 분석 대상으로는 부적합하다(분석 제외 후보).</t>
        </is>
      </c>
      <c r="AH184" s="37" t="inlineStr">
        <is>
          <t>에이치엘엘중앙㈜(HLL중앙, 콘텐트리중앙 100% 자회사, 비상장, 기업집단 중앙; NAVER 그룹 밖)</t>
        </is>
      </c>
      <c r="AI184" s="37" t="inlineStr">
        <is>
          <t>"광고 및 콘텐트 사업 역량 강화" (HLL중앙 타법인주식및출자증권취득결정, 공정거래법 공시)</t>
        </is>
      </c>
      <c r="AJ184" s="37"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4" s="37" t="inlineStr">
        <is>
          <t>인접</t>
        </is>
      </c>
      <c r="AL184" s="37"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4" s="37" t="inlineStr">
        <is>
          <t>미확인 (공시에는 자기자본 16,000,000,000원(설립일 납입자본금)만 있음; 참고: HLL중앙 2022-12-31 총자산 67,006,877천원, 콘텐트리중앙 2022 사업보고서 종속기업 요약재무)</t>
        </is>
      </c>
      <c r="AN184" s="37" t="inlineStr">
        <is>
          <t>2,245,640,002,695원 (콘텐트리중앙 2021-12-31 연결 총자산, 2022 사업보고서 전기)</t>
        </is>
      </c>
      <c r="AO184" s="37" t="inlineStr">
        <is>
          <t>미확인 (공시에 총자산대비 없음); 참고 계산: 4,013,447,928 / 콘텐트리중앙 2021말 연결 총자산 2,245,640,002,695 = 0.18%</t>
        </is>
      </c>
      <c r="AP184" s="37" t="inlineStr">
        <is>
          <t>25.0</t>
        </is>
      </c>
      <c r="AQ184" s="37" t="inlineStr">
        <is>
          <t>계산: 콘텐트리중앙 2022-07-21 종가 37,300원 × 발행주식총수 19,262,308주 = 약 7,185억원</t>
        </is>
      </c>
      <c r="AR184" s="37"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S184" s="37" t="inlineStr">
        <is>
          <t>KRX:036420</t>
        </is>
      </c>
      <c r="AT184" s="37" t="inlineStr">
        <is>
          <t>인수 주체 HLL중앙은 비상장이며 상장 지배회사는 콘텐트리중앙(KRX:036420). NAVER(KRX:035420)는 거래 당사자가 아니므로 NAVER 이벤트 분석에는 쓰지 않는다. 대상회사 써브라임은 비상장.</t>
        </is>
      </c>
      <c r="AU184" s="37" t="inlineStr">
        <is>
          <t>2022-07-22 HLL중앙 타법인주식및출자증권취득결정(DART 공정거래법 공시). 언론 선행 보도는 찾지 못함</t>
        </is>
      </c>
      <c r="AV184" s="37" t="inlineStr">
        <is>
          <t>2019-06: 써브라임이 크리스피스튜디오 등으로부터 나일론코리아미디어 94% 인수(N047, 원자료); 2019-09: 플레이리스트(NAVER 연결 종속회사, 2021말 NAVER 보유 58.04%)가 써브라임 172주(3.76%)를 약 3억원에 취득(N049,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처분'(N073); 2022-07-01: HLL중앙 42% 취득(N074); 2022-07-14: 798주 추가로 52.9% 과반 취득</t>
        </is>
      </c>
      <c r="AW184" s="37"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X184" s="37"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4" s="37" t="inlineStr">
        <is>
          <t>매수자가 그룹 계보 밖(MA⑥)이라 그룹의 손상을 따지지 않음</t>
        </is>
      </c>
      <c r="AZ184" s="37" t="inlineStr">
        <is>
          <t>2020: 22,193백만원(HLL중앙 공시 요약재무); 2021: 7,737백만원(같은 공시) 또는 25,006백만원(써브라임 2022 감사보고서 비교표시 전기, 감사받지 아니한 재무제표)</t>
        </is>
      </c>
      <c r="BA184" s="37" t="inlineStr">
        <is>
          <t>2022: 20,648백만원; 2023: 18,849백만원; 2024: 14,216백만원; 2025: 22,659백만원</t>
        </is>
      </c>
      <c r="BB184" s="37" t="inlineStr">
        <is>
          <t>2020: 미확인(순이익 685백만원); 2021: 780백만원(써브라임 2022 감사보고서 비교표시, 감사받지 아니함; 순이익 680백만원)</t>
        </is>
      </c>
      <c r="BC184" s="37" t="inlineStr">
        <is>
          <t>2022: -3,043백만원; 2023: -1,381백만원; 2024: -1,970백만원; 2025: 526백만원</t>
        </is>
      </c>
      <c r="BD184" s="37"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E184" s="37" t="inlineStr">
        <is>
          <t>미확인 (콘텐트리중앙 IR·실적발표에서 써브라임 언급은 찾아보지 않음; 인수 주체가 NAVER 그룹 밖이어서 우선순위를 낮춤)</t>
        </is>
      </c>
      <c r="BF184" s="36" t="inlineStr">
        <is>
          <t>부분</t>
        </is>
      </c>
      <c r="BG184" s="36" t="inlineStr">
        <is>
          <t>2026-10-31</t>
        </is>
      </c>
    </row>
    <row r="185" ht="72" customHeight="1">
      <c r="A185" s="36" t="inlineStr">
        <is>
          <t>N078</t>
        </is>
      </c>
      <c r="B185" s="36" t="inlineStr">
        <is>
          <t>Naver</t>
        </is>
      </c>
      <c r="C185" s="36" t="inlineStr">
        <is>
          <t>2022-10-03</t>
        </is>
      </c>
      <c r="D185" s="37" t="inlineStr">
        <is>
          <t>Poshmark, Inc.</t>
        </is>
      </c>
      <c r="E185" s="36" t="n">
        <v>2</v>
      </c>
      <c r="F185" s="36" t="inlineStr">
        <is>
          <t>True</t>
        </is>
      </c>
      <c r="G185" s="36" t="n"/>
      <c r="H185" s="36" t="inlineStr">
        <is>
          <t>MA①</t>
        </is>
      </c>
      <c r="I185" s="36" t="inlineStr">
        <is>
          <t>MA①</t>
        </is>
      </c>
      <c r="J185" s="36" t="inlineStr">
        <is>
          <t>같음</t>
        </is>
      </c>
      <c r="K185" s="36" t="inlineStr">
        <is>
          <t>없음 (확인)</t>
        </is>
      </c>
      <c r="L185" s="36" t="inlineStr">
        <is>
          <t>일치</t>
        </is>
      </c>
      <c r="M185" s="36" t="inlineStr">
        <is>
          <t>편입 후</t>
        </is>
      </c>
      <c r="N185" s="37" t="inlineStr">
        <is>
          <t>Commerce &amp; Marketing</t>
        </is>
      </c>
      <c r="O185" s="37" t="inlineStr">
        <is>
          <t>E-commerce / Marketplace</t>
        </is>
      </c>
      <c r="P185" s="36" t="inlineStr">
        <is>
          <t>Closed</t>
        </is>
      </c>
      <c r="Q185" s="38" t="n">
        <v>1637.54</v>
      </c>
      <c r="R185" s="37" t="inlineStr">
        <is>
          <t>NAVER Corporation (KOSE:A035420)</t>
        </is>
      </c>
      <c r="S185" s="37"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T185" s="37"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U185" s="37" t="inlineStr">
        <is>
          <t>MA-1 그룹이 매수자</t>
        </is>
      </c>
      <c r="V185" s="37" t="inlineStr">
        <is>
          <t>과반 인수(≥50%)</t>
        </is>
      </c>
      <c r="W185" s="37" t="inlineStr">
        <is>
          <t>MA① 경영권 인수</t>
        </is>
      </c>
      <c r="X185" s="37" t="n"/>
      <c r="Y185" s="36" t="inlineStr">
        <is>
          <t>False</t>
        </is>
      </c>
      <c r="Z185" s="37" t="inlineStr">
        <is>
          <t>MA① 경영권 인수</t>
        </is>
      </c>
      <c r="AA185" s="37" t="inlineStr">
        <is>
          <t>편입 후 (매수자는 그룹 지배회사 NAVER㈜ 본체와 그 신설 SPC. 이 거래로 Poshmark가 2023-01-05 NAVER 종속기업으로 편입 — NAVER 2022 사업보고서 보고기간 후 사건 주석)</t>
        </is>
      </c>
      <c r="AB185" s="37" t="inlineStr">
        <is>
          <t>완료 (2023-01-05, 미국 시간 기준 합병 효력 발생·Nasdaq 거래정지)</t>
        </is>
      </c>
      <c r="AC185" s="37"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D185" s="37"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E185" s="37" t="inlineStr">
        <is>
          <t>2022-10-03</t>
        </is>
      </c>
      <c r="AF185" s="37"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G185" s="37"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N078 인수대가(합계 1,875,140,721,155원)의 NAVER 부담분이며, 별도 M&amp;A·투자로 집계하면 이중 집계다. 원자료 날짜 2022-10-03은 이사회 결의일, 금액은 종결 시 확정액이다. [그 밖] (1) N068(Suede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H185" s="37"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I185" s="37"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J185" s="37"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K185" s="37" t="inlineStr">
        <is>
          <t>핵심</t>
        </is>
      </c>
      <c r="AL185" s="37" t="inlineStr">
        <is>
          <t>Poshmark는 미국 C2C 패션 리커머스 마켓플레이스(판매자 수수료 20% 모델)로, NAVER의 2대 주력 부문인 커머스(중개·판매 수수료)와 같은 영역이다. NAVER는 이미 C2C 리셀 플랫폼 KREAM을 2022년 1분기부터 커머스 부문에 포함하고 있었다. 차이는 지역(미국 신규 진출)과 중고 패션 특화. 인수 후 NAVER 사업보고서도 Poshmark를 커머스 부문의 'C2C 플랫폼(KREAM, Poshmark)'으로 분류했다(2026년부터 IR상 '글로벌 도전-C2C'로 재편). 인수 주체가 그룹 정점 NAVER 자신이므로 정점 기준 판단도 같다.</t>
        </is>
      </c>
      <c r="AM185" s="37"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N185" s="37" t="inlineStr">
        <is>
          <t>acq_total_assets와 같음</t>
        </is>
      </c>
      <c r="AO185" s="37" t="inlineStr">
        <is>
          <t>6.96 (2022-10-04 최초 공시: 취득예정금액 2,344,147,113,560원 ÷ 자산총액 33,691,006,757,040원) / 종결 정정공시: NAVER 출자액 기준 4.95, Proton Parent의 Poshmark 취득금액(1,875,140,721,155원) 기준 5.57</t>
        </is>
      </c>
      <c r="AP185" s="37" t="inlineStr">
        <is>
          <t>9.76 (2022-10-04 최초 공시, 자기자본 24,027,376,349,275원 기준) / 종결 정정공시(NAVER 출자 1,667,307,600,000원 기준) 6.94</t>
        </is>
      </c>
      <c r="AQ185" s="37" t="inlineStr">
        <is>
          <t>계산: 31,743,497,947,500원 (NAVER 2022-09-30 종가 193,500원 × 발행주식총수 164,049,085주; 2022-10-03 개천절 휴장으로 9-30이 발표 직전 거래일. 자기주식 14,079,543주를 뺀 유통주식 기준 29,019,106,377,000원)</t>
        </is>
      </c>
      <c r="AR185" s="37"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S185" s="37" t="inlineStr">
        <is>
          <t>KRX:035420</t>
        </is>
      </c>
      <c r="AT185" s="37"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U185" s="37"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V185" s="37"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인수(N068);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W185" s="37"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X185" s="37"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Y185" s="37" t="inlineStr">
        <is>
          <t>NAVER 연결 Poshmark 현금창출단위 영업권 2023~2025 손상 기재 없음(환율 변동)</t>
        </is>
      </c>
      <c r="AZ185" s="37" t="inlineStr">
        <is>
          <t>2020: USD 261,601천; 2021: USD 326,009천 (NAVER 공시 원화 환산 467,758백만원, 1,434.80원); 2022: 1~9월 USD 268,430천 (연간 미확인 — Poshmark는 2023-01-17 등록 말소로 2022 10-K 미제출)</t>
        </is>
      </c>
      <c r="BA185" s="37"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BB185" s="37" t="inlineStr">
        <is>
          <t>2020: USD 25,191천; 2021: USD (44,425)천 (영업손실; 순손실 USD (98,329)천, NAVER 공시 환산 (141,082)백만원); 2022: 1~9월 USD (61,632)천 (연간 미확인; NAVER는 2022년 연간 조정 EBITDA 손실 약 300억원이라고 설명 — 뉴시스 2023-02-03)</t>
        </is>
      </c>
      <c r="BC185" s="37"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BD185" s="37"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E185" s="37"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F185" s="36" t="inlineStr">
        <is>
          <t>부분</t>
        </is>
      </c>
      <c r="BG185" s="36" t="inlineStr">
        <is>
          <t>2026-10-25</t>
        </is>
      </c>
    </row>
    <row r="186" ht="72" customHeight="1">
      <c r="A186" s="36" t="inlineStr">
        <is>
          <t>N079</t>
        </is>
      </c>
      <c r="B186" s="36" t="inlineStr">
        <is>
          <t>Naver</t>
        </is>
      </c>
      <c r="C186" s="36" t="inlineStr">
        <is>
          <t>2022-12-21</t>
        </is>
      </c>
      <c r="D186" s="37" t="inlineStr">
        <is>
          <t>Munpia Inc.</t>
        </is>
      </c>
      <c r="E186" s="36" t="n">
        <v>166</v>
      </c>
      <c r="F186" s="36" t="inlineStr">
        <is>
          <t>False</t>
        </is>
      </c>
      <c r="G186" s="36" t="n"/>
      <c r="H186" s="36" t="inlineStr">
        <is>
          <t>MA①</t>
        </is>
      </c>
      <c r="I186" s="36" t="inlineStr">
        <is>
          <t>MA②</t>
        </is>
      </c>
      <c r="J186" s="36" t="inlineStr">
        <is>
          <t>변경</t>
        </is>
      </c>
      <c r="K186" s="36" t="inlineStr">
        <is>
          <t>있음</t>
        </is>
      </c>
      <c r="L186" s="36" t="inlineStr">
        <is>
          <t>불일치</t>
        </is>
      </c>
      <c r="M186" s="36" t="inlineStr">
        <is>
          <t>편입 후</t>
        </is>
      </c>
      <c r="N186" s="37" t="inlineStr">
        <is>
          <t>Story IP Platforms</t>
        </is>
      </c>
      <c r="O186" s="37" t="inlineStr">
        <is>
          <t>Story / Webtoon / Web Novel Platform</t>
        </is>
      </c>
      <c r="P186" s="36" t="inlineStr">
        <is>
          <t>Closed</t>
        </is>
      </c>
      <c r="Q186" s="38" t="n">
        <v>0.527</v>
      </c>
      <c r="R186" s="37" t="inlineStr">
        <is>
          <t>Naver Webtoon Ltd.</t>
        </is>
      </c>
      <c r="S186" s="37" t="inlineStr">
        <is>
          <t>Cloudary Holdings Limited</t>
        </is>
      </c>
      <c r="T186" s="37"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U186" s="37" t="inlineStr">
        <is>
          <t>MA-1 그룹이 매수자</t>
        </is>
      </c>
      <c r="V186" s="37" t="inlineStr">
        <is>
          <t>과반 인수(≥50%)</t>
        </is>
      </c>
      <c r="W186" s="37" t="inlineStr">
        <is>
          <t>MA① 경영권 인수</t>
        </is>
      </c>
      <c r="X186" s="37" t="n"/>
      <c r="Y186" s="36" t="inlineStr">
        <is>
          <t>True</t>
        </is>
      </c>
      <c r="Z186" s="37" t="inlineStr">
        <is>
          <t>MA② 기존 지분 확대</t>
        </is>
      </c>
      <c r="AA186" s="37" t="inlineStr">
        <is>
          <t>편입 후 (매수자 네이버웹툰(유)는 NAVER의 100% 간접 연결 종속회사; 대상 문피아는 2022-02-09부터 NAVER 연결 종속회사, 거래 직전 네이버웹툰 지분 53.65%)</t>
        </is>
      </c>
      <c r="AB186" s="37" t="inlineStr">
        <is>
          <t>완료 (2022-12-23)</t>
        </is>
      </c>
      <c r="AC186" s="37" t="inlineStr">
        <is>
          <t>14,132,207,016원 (문피아 보통주 425,016주 × 33,251원; 공정위 공시 취득금액 14,132백만원, 최대주주등 변동 공시 14,132,207천원)</t>
        </is>
      </c>
      <c r="AD186" s="37"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E186" s="37" t="inlineStr">
        <is>
          <t>2022-12-21</t>
        </is>
      </c>
      <c r="AF186" s="37" t="inlineStr">
        <is>
          <t>분류 수정 MA① → MA②: 이 거래 전 네이버웹툰은 이미 문피아 지분 53.65%(5,517,684주)를 가진 지배주주였고(2022-02-09 지배력 획득, N067),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G186" s="37" t="inlineStr">
        <is>
          <t>N067(2022-02 문피아 지배력 획득)의 후속 잔여지분 매입이며, 매도자 Cloudary는 2021-09 20.17%(N067의 다른 다리)를 판 같은 주주다. 이 거래 직전 지분율 53.65%는 N075(2022-08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H186" s="37" t="inlineStr">
        <is>
          <t>네이버웹툰 유한회사(NAVER의 100% 간접 자회사이자 WEBTOON Entertainment Inc.의 한국 자회사, 비상장; 문피아 최대주주)</t>
        </is>
      </c>
      <c r="AI186" s="37" t="inlineStr">
        <is>
          <t>"거래상대방의 Put option 행사에 따른 주식 인수" (네이버웹툰 공정위 공시 '특수관계인으로부터 주식의 취득' 취득목적, 2022-12-21)</t>
        </is>
      </c>
      <c r="AJ186" s="37" t="inlineStr">
        <is>
          <t>네이버웹툰(유): 웹툰 서비스 개발·운영(WEBTOON·WEBTOON Korea·네이버 시리즈 웹소설). 2021 영업수익 355,326백만원, 2022 548,854백만원(별도)</t>
        </is>
      </c>
      <c r="AK186" s="37" t="inlineStr">
        <is>
          <t>핵심</t>
        </is>
      </c>
      <c r="AL186" s="37" t="inlineStr">
        <is>
          <t>이미 지배하던 웹소설 플랫폼 문피아의 잔여지분 매입으로, 문피아 사업은 네이버웹툰이 운영하는 네이버 시리즈(웹소설)와 같은 플랫폼 사업이다. 그룹 정점 NAVER 기준으로는 콘텐츠 부문(2022 매출 비중 15.4%)에 속해 주력인 검색·커머스 대비 인접.</t>
        </is>
      </c>
      <c r="AM186" s="37" t="inlineStr">
        <is>
          <t>699,088,160,355원 (네이버웹툰(유) 별도, 2021-12-31 감사보고서; 이 거래 공시에는 총자산 기재 없음)</t>
        </is>
      </c>
      <c r="AN186" s="37" t="inlineStr">
        <is>
          <t>33,691,006백만원 (NAVER 연결, 2021-12-31; 2021 사업보고서 요약재무)</t>
        </is>
      </c>
      <c r="AO186" s="37" t="inlineStr">
        <is>
          <t>계산: 2.02 (14,132,207,016원 ÷ 699,088,160,355원, 네이버웹툰 2021말 별도). NAVER 연결 자산 대비 0.04</t>
        </is>
      </c>
      <c r="AP186" s="37" t="inlineStr">
        <is>
          <t>계산: 2.65 (14,132,207,016원 ÷ 자본총계 533,017,578,054원, 네이버웹툰 2021말 별도)</t>
        </is>
      </c>
      <c r="AQ186" s="37" t="inlineStr">
        <is>
          <t>계산: 29,610,859,842,500원(약 29.6조원) = NAVER 2022-12-20 종가 180,500원 × 발행주식 164,049,085주(2022-12-31 기준, 2021-11 이익소각 반영)</t>
        </is>
      </c>
      <c r="AR186" s="37"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S186" s="37" t="inlineStr">
        <is>
          <t>KRX:035420</t>
        </is>
      </c>
      <c r="AT186" s="37"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U186" s="37"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V186" s="37"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획득(N067),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주식교환(N075) 신주 발행으로 네이버웹툰 지분 53.65%로 희석; 2022-08-31: 자기주식 561,647주 취득(추정: 엔씨소프트 매수청구); 2022(거래 연도): 연결 영업수익 63,429백만원·영업이익 4,469백만원</t>
        </is>
      </c>
      <c r="AW186" s="37"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X186" s="37"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전체(N067)에 관한 것</t>
        </is>
      </c>
      <c r="AY186" s="37" t="inlineStr">
        <is>
          <t>수집·검토 기록에 인수 뒤 손상이 적혀 있음</t>
        </is>
      </c>
      <c r="AZ186" s="37" t="inlineStr">
        <is>
          <t>2020: 41,717백만원; 2021: 48,043백만원 (연결; 거래 연도 2022: 63,429백만원)</t>
        </is>
      </c>
      <c r="BA186" s="37" t="inlineStr">
        <is>
          <t>2023: 70,970백만원; 2024: 74,947백만원; 2025(최근): 85,530백만원 (연결)</t>
        </is>
      </c>
      <c r="BB186" s="37" t="inlineStr">
        <is>
          <t>2020: 7,315백만원; 2021: 5,073백만원 (연결; 거래 연도 2022: 4,469백만원)</t>
        </is>
      </c>
      <c r="BC186" s="37" t="inlineStr">
        <is>
          <t>2023: 2,084백만원; 2024: 4,661백만원; 2025(최근): 8,186백만원 (연결)</t>
        </is>
      </c>
      <c r="BD186" s="37"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E186" s="37"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F186" s="36" t="inlineStr">
        <is>
          <t>완료</t>
        </is>
      </c>
      <c r="BG186" s="36" t="inlineStr">
        <is>
          <t>2026-10-26</t>
        </is>
      </c>
    </row>
    <row r="187" ht="72" customHeight="1">
      <c r="A187" s="36" t="inlineStr">
        <is>
          <t>N080</t>
        </is>
      </c>
      <c r="B187" s="36" t="inlineStr">
        <is>
          <t>Naver</t>
        </is>
      </c>
      <c r="C187" s="36" t="inlineStr">
        <is>
          <t>2023-02-23</t>
        </is>
      </c>
      <c r="D187" s="37" t="inlineStr">
        <is>
          <t>Team Plus Co., Ltd</t>
        </is>
      </c>
      <c r="E187" s="36" t="n">
        <v>134</v>
      </c>
      <c r="F187" s="36" t="inlineStr">
        <is>
          <t>False</t>
        </is>
      </c>
      <c r="G187" s="36" t="n"/>
      <c r="H187" s="36" t="inlineStr">
        <is>
          <t>MA①</t>
        </is>
      </c>
      <c r="I187" s="36" t="inlineStr">
        <is>
          <t>MA③</t>
        </is>
      </c>
      <c r="J187" s="36" t="inlineStr">
        <is>
          <t>변경</t>
        </is>
      </c>
      <c r="K187" s="36" t="inlineStr">
        <is>
          <t>없음 (확인)</t>
        </is>
      </c>
      <c r="L187" s="36" t="inlineStr">
        <is>
          <t>일치</t>
        </is>
      </c>
      <c r="M187" s="36" t="inlineStr">
        <is>
          <t>편입 후</t>
        </is>
      </c>
      <c r="N187" s="37" t="inlineStr">
        <is>
          <t>Commerce &amp; Marketing</t>
        </is>
      </c>
      <c r="O187" s="37" t="inlineStr">
        <is>
          <t>E-commerce / Marketplace</t>
        </is>
      </c>
      <c r="P187" s="36" t="inlineStr">
        <is>
          <t>Closed</t>
        </is>
      </c>
      <c r="Q187" s="38" t="n">
        <v>3.37</v>
      </c>
      <c r="R187" s="37" t="inlineStr">
        <is>
          <t>Kream Corporation</t>
        </is>
      </c>
      <c r="S187" s="37" t="inlineStr">
        <is>
          <t>-</t>
        </is>
      </c>
      <c r="T187" s="37" t="inlineStr">
        <is>
          <t>Kream Corporation entered into an agreement to acquire 51.75% stake in Team Plus Co., Ltd for KRW 4.4 million on February 22, 2023. The deal is expected to complete on March 3, 2023.</t>
        </is>
      </c>
      <c r="U187" s="37" t="inlineStr">
        <is>
          <t>MA-1 그룹이 매수자</t>
        </is>
      </c>
      <c r="V187" s="37" t="inlineStr">
        <is>
          <t>과반 인수(≥50%)</t>
        </is>
      </c>
      <c r="W187" s="37" t="inlineStr">
        <is>
          <t>MA① 경영권 인수</t>
        </is>
      </c>
      <c r="X187" s="37" t="n"/>
      <c r="Y187" s="36" t="inlineStr">
        <is>
          <t>True</t>
        </is>
      </c>
      <c r="Z187" s="37" t="inlineStr">
        <is>
          <t>MA③ 소수지분 매입</t>
        </is>
      </c>
      <c r="AA187" s="37"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AB187" s="37" t="inlineStr">
        <is>
          <t>완료 (2023-03-03)</t>
        </is>
      </c>
      <c r="AC187" s="37" t="inlineStr">
        <is>
          <t>4,372,500,000원 (보통주 구주 63,500주 2,372,500,000원 + 상환·전환우선주 신주 40,000주 2,000,000,000원[주당 50,000원])</t>
        </is>
      </c>
      <c r="AD187" s="37" t="inlineStr">
        <is>
          <t>원자료와 일치 (4,372.5백만원 ÷ 약 1,298원/USD[2023-02-22 무렵] ≈ USD 3.37백만)</t>
        </is>
      </c>
      <c r="AE187" s="37" t="inlineStr">
        <is>
          <t>2023-02-23</t>
        </is>
      </c>
      <c r="AF187" s="37"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G187" s="37" t="inlineStr">
        <is>
          <t>같은 묶음의 N065·N066(나매인), N072(CHEXCAR), N076(Shake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H187" s="37" t="inlineStr">
        <is>
          <t>크림㈜(KREAM, NAVER 연결 종속회사, 비상장; 2022말 주주 스노우 43.31%·NAVER 5.43% 등)</t>
        </is>
      </c>
      <c r="AI187" s="37"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J187" s="37" t="inlineStr">
        <is>
          <t>한정판 스니커즈 중심 C2C 리셀 중개 플랫폼(KREAM) 운영. 크림 2022 감사보고서: '한정판 스니커즈 중개 앱 개발 및 운영', 2022 영업수익 45,958백만원, 영업손실 86,061백만원(별도)</t>
        </is>
      </c>
      <c r="AK187" s="37" t="inlineStr">
        <is>
          <t>인접</t>
        </is>
      </c>
      <c r="AL187" s="37" t="inlineStr">
        <is>
          <t>티켓베이는 공연·스포츠 티켓의 개인간(C2C) 재판매 중개 플랫폼으로, 크림과 같은 C2C 중개수수료 모델이지만 상품군(티켓)이 다르다. 언론은 크림의 거래 분야가 스니커즈·명품에서 티켓으로 확장될 것으로 봤다(머니투데이 2023-03-01). NAVER 기준으로도 커머스 부문의 C2C 확장(포쉬마크 등)에 붙는 인접 영역이다.</t>
        </is>
      </c>
      <c r="AM187" s="37" t="inlineStr">
        <is>
          <t>228,119,442,693원 (크림 별도, 2022-12-31; 크림 2022 감사보고서). 같은 시점 자본총계는 (-)275,232,213,484원(상환전환우선주를 부채로 분류)</t>
        </is>
      </c>
      <c r="AN187" s="37" t="inlineStr">
        <is>
          <t>33,899,043백만원 (NAVER 연결, 2022-12-31; NAVER 2022 사업보고서 요약재무정보)</t>
        </is>
      </c>
      <c r="AO187" s="37" t="inlineStr">
        <is>
          <t>계산: 1.92 (4,372.5백만원 ÷ 크림 2022말 총자산 228,119.4백만원)</t>
        </is>
      </c>
      <c r="AP187" s="37" t="inlineStr">
        <is>
          <t>680.17 (공시값. 단 공시의 '자기자본'은 크림의 2021말 자본금 642,855,000원이라고 공시 비고에 적혀 있음. 크림의 실제 자본총계는 2022말 음수라 비율을 다시 계산할 수 없음)</t>
        </is>
      </c>
      <c r="AQ187" s="37" t="inlineStr">
        <is>
          <t>계산: 34,696,381,477,500원(약 34.7조원) = NAVER 2023-02-22(발표 직전 거래일) 종가 211,500원 × 발행주식 164,049,085주(2023-11 자기주식 소각 전)</t>
        </is>
      </c>
      <c r="AR187" s="37" t="inlineStr">
        <is>
          <t>크림 총자산·자본은 2022 감사보고서(20230410000641), NAVER 총자산은 2022 사업보고서 요약재무(기록 N082와 같은 값), 종가는 Yahoo Finance 035420.KS(NAVER는 2018 액면분할 이후 분할 없음), 거래금액·자기자본대비는 크림 공정거래법 공시(20230223003310)</t>
        </is>
      </c>
      <c r="AS187" s="37" t="inlineStr">
        <is>
          <t>KRX:035420</t>
        </is>
      </c>
      <c r="AT187" s="37" t="inlineStr">
        <is>
          <t>인수 주체 크림은 비상장이므로 상장 지배회사 NAVER를 쓴다. 대상회사 팀플러스도 비상장이다. 거래 규모가 NAVER 시가총액의 약 0.01%로 매우 작아 주가 반응을 기대하기 어렵다.</t>
        </is>
      </c>
      <c r="AU187" s="37" t="inlineStr">
        <is>
          <t>2023-02-23 DART 크림 '타법인주식및출자증권취득결정'(공정거래법 공시). 언론 보도는 2023-02-28 아이뉴스24 단독, 2023-03-01 머니투데이 단독</t>
        </is>
      </c>
      <c r="AV187" s="37"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W187" s="37"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X187" s="37" t="inlineStr">
        <is>
          <t>확인 안 됨 (크림 별도 감사보고서 2023·2024·2025 회계연도: 팀플러스 장부금액 4,372,500천원 불변이며, 손상차손 기재는 팹·Shake Hands 등 다른 회사만 해당)</t>
        </is>
      </c>
      <c r="AY187" s="37" t="inlineStr">
        <is>
          <t>크림 별도 팀플러스 장부금액 4,372,500천원 2023~2025 불변</t>
        </is>
      </c>
      <c r="AZ187" s="37" t="inlineStr">
        <is>
          <t>2020: 1,021백만원; 2021: 1,341백만원 (2022 회계연도: 미확인)</t>
        </is>
      </c>
      <c r="BA187" s="37" t="inlineStr">
        <is>
          <t>2023: 4,902,535,102원; 2024: 10,417,932,640원; 2025: 17,199,138,033원 (영업수익)</t>
        </is>
      </c>
      <c r="BB187" s="37" t="inlineStr">
        <is>
          <t>미확인 (공시 요약재무는 순이익만 제공: 2020 순손실 1,384백만원; 2021 순손실 457백만원)</t>
        </is>
      </c>
      <c r="BC187" s="37" t="inlineStr">
        <is>
          <t>2023: 1,624,139,097원; 2024: 3,559,293,302원; 2025: 7,339,542,437원</t>
        </is>
      </c>
      <c r="BD187" s="37"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E187" s="37"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F187" s="36" t="inlineStr">
        <is>
          <t>부분</t>
        </is>
      </c>
      <c r="BG187" s="36" t="inlineStr">
        <is>
          <t>2026-10-31</t>
        </is>
      </c>
    </row>
    <row r="188" ht="72" customHeight="1">
      <c r="A188" s="36" t="inlineStr">
        <is>
          <t>N081</t>
        </is>
      </c>
      <c r="B188" s="36" t="inlineStr">
        <is>
          <t>Naver</t>
        </is>
      </c>
      <c r="C188" s="36" t="inlineStr">
        <is>
          <t>2023-07-12</t>
        </is>
      </c>
      <c r="D188" s="37" t="inlineStr">
        <is>
          <t>Needs Games Inc.</t>
        </is>
      </c>
      <c r="E188" s="36" t="n">
        <v>156</v>
      </c>
      <c r="F188" s="36" t="inlineStr">
        <is>
          <t>False</t>
        </is>
      </c>
      <c r="G188" s="36" t="n"/>
      <c r="H188" s="36" t="inlineStr">
        <is>
          <t>MA⑦</t>
        </is>
      </c>
      <c r="I188" s="36" t="inlineStr">
        <is>
          <t>MA④</t>
        </is>
      </c>
      <c r="J188" s="36" t="inlineStr">
        <is>
          <t>변경</t>
        </is>
      </c>
      <c r="K188" s="36" t="inlineStr">
        <is>
          <t>해당 없음</t>
        </is>
      </c>
      <c r="L188" s="36" t="inlineStr">
        <is>
          <t>일치</t>
        </is>
      </c>
      <c r="M188" s="36" t="inlineStr">
        <is>
          <t>지분법 합작 계열</t>
        </is>
      </c>
      <c r="N188" s="37" t="inlineStr">
        <is>
          <t>Gaming &amp; Sport</t>
        </is>
      </c>
      <c r="O188" s="37" t="inlineStr">
        <is>
          <t>Game Development / Operating</t>
        </is>
      </c>
      <c r="P188" s="36" t="inlineStr">
        <is>
          <t>Closed</t>
        </is>
      </c>
      <c r="Q188" s="38" t="n">
        <v>1.06</v>
      </c>
      <c r="R188" s="37" t="inlineStr">
        <is>
          <t>-</t>
        </is>
      </c>
      <c r="S188" s="37" t="inlineStr">
        <is>
          <t>LINE GAMES Corporation</t>
        </is>
      </c>
      <c r="T188" s="37"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U188" s="37" t="inlineStr">
        <is>
          <t>MA-5 매수자 미기재</t>
        </is>
      </c>
      <c r="V188" s="37" t="n"/>
      <c r="W188" s="37" t="inlineStr">
        <is>
          <t>MA⑦ 매수자 미기재</t>
        </is>
      </c>
      <c r="X188" s="37" t="n"/>
      <c r="Y188" s="36" t="inlineStr">
        <is>
          <t>False</t>
        </is>
      </c>
      <c r="Z188" s="37" t="inlineStr">
        <is>
          <t>MA④ 그룹 내부 재편</t>
        </is>
      </c>
      <c r="AA188" s="37"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N062 기록과 같은 판단). 공정거래법상으로는 기업집단 '네이버' 소속회사로 공시한다(2023-07-12 공시 '기업집단명 네이버'). 매수(소각) 주체 니즈게임즈는 거래 당시 라인게임즈의 연결 종속회사(53.30%)였다)</t>
        </is>
      </c>
      <c r="AB188" s="37" t="inlineStr">
        <is>
          <t>완료 (2023-08-05)</t>
        </is>
      </c>
      <c r="AC188" s="37"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D188" s="37" t="inlineStr">
        <is>
          <t>원자료와 일치 (계산: 1,354,144,107원 ÷ 1,302.97원/USD[2023-07-05, Yahoo Finance KRW=X] = USD 1.04백만, 원자료 1.06 대비 -2%)</t>
        </is>
      </c>
      <c r="AE188" s="37" t="inlineStr">
        <is>
          <t>2023-07-05</t>
        </is>
      </c>
      <c r="AF188" s="37"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G188" s="37" t="inlineStr">
        <is>
          <t>[관계] N083(2024-01,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H188" s="37"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I188" s="37" t="inlineStr">
        <is>
          <t>"니즈게임즈㈜의 유상감자로 인한 보유주식 처분" (라인게임즈 타법인주식및출자증권처분결정 공시 처분목적)</t>
        </is>
      </c>
      <c r="AJ188" s="37"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K188" s="37" t="inlineStr">
        <is>
          <t>해당 없음</t>
        </is>
      </c>
      <c r="AL188" s="37" t="inlineStr">
        <is>
          <t>매수 주체가 대상회사 자신(자기주식 유상소각)이라 사업 영역 비교가 성립하지 않는다. 그룹 쪽에서 보면 라인게임즈(게임 개발·퍼블리싱)가 자기 퍼블리싱작 개발 자회사의 지분 일부를 현금으로 회수한 것이고, 지분율이 그대로라 사업 범위 변화는 없다. 그룹 정점 NAVER 기준으로도 라인게임즈는 지분법 계열의 더 아래 단계라 직접 관련이 없다</t>
        </is>
      </c>
      <c r="AM188" s="37" t="inlineStr">
        <is>
          <t>11,724,371천원 (니즈게임즈 별도 총자산, 2022-12-31; 라인게임즈 2022 연결감사보고서 종속기업 요약재무정보, 니즈게임즈 2023 감사보고서 전기 수치와 같음)</t>
        </is>
      </c>
      <c r="AN188" s="37" t="inlineStr">
        <is>
          <t>해당 없음 (상장 지배회사 없음: 니즈게임즈의 지배회사 라인게임즈는 비상장이고 지배주주가 없으며, 최대주주 LINE Corporation[LY 계열]은 유의적 영향력만 있는 관계)</t>
        </is>
      </c>
      <c r="AO188" s="37" t="inlineStr">
        <is>
          <t>계산: 11.55 (1,354,144,107원 ÷ 니즈게임즈 총자산 11,724,371천원, 2022-12-31). 유상감자 전체(약 2,548백만원) 기준 21.73. 공시에 총자산대비 항목 없음</t>
        </is>
      </c>
      <c r="AP188" s="37" t="inlineStr">
        <is>
          <t>15.97 (라인게임즈 처분결정 공시 '자기자본대비'; 분모는 매도자 라인게임즈 2022년말 별도 자본 8,476,934,767원). 참고 계산: 매수(소각) 주체 니즈게임즈 자본총계 2,689,671천원(2022-12-31) 대비 50.35</t>
        </is>
      </c>
      <c r="AQ188" s="37" t="inlineStr">
        <is>
          <t>해당 없음 (니즈게임즈·라인게임즈 모두 비상장, 상장 지배회사 없음)</t>
        </is>
      </c>
      <c r="AR188" s="37"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S188" s="37" t="inlineStr">
        <is>
          <t>해당 없음</t>
        </is>
      </c>
      <c r="AT188" s="37"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U188" s="37" t="inlineStr">
        <is>
          <t>2023-07-12 (라인게임즈 공정거래법 공시 '타법인주식및출자증권처분결정', 이사회 결의 2023-07-05). 그 전 보도는 찾지 못함</t>
        </is>
      </c>
      <c r="AV188" s="37"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W188" s="37"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결정(N083);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X188" s="37"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Y188" s="37" t="inlineStr">
        <is>
          <t>유상감자 거래라 손상 대상이 아님</t>
        </is>
      </c>
      <c r="AZ188" s="37" t="inlineStr">
        <is>
          <t>2021: 0원 (매출 없음, '-'); 2022: 17,852,240,387원</t>
        </is>
      </c>
      <c r="BA188" s="37" t="inlineStr">
        <is>
          <t>2023: 6,817,762,506원; 2024: 4,925백만원 (별도; 맥스트 연결 편입 후 2024-02~12 게임콘텐츠 부문 4,411,300,911원); 2025 상반기: 1,029,221천원 (최근 확인)</t>
        </is>
      </c>
      <c r="BB188" s="37" t="inlineStr">
        <is>
          <t>2021: 미확인 (당기순손실 5,557백만원만 확인); 2022: 7,713,776,516원</t>
        </is>
      </c>
      <c r="BC188" s="37" t="inlineStr">
        <is>
          <t>2023: -1,361,962,739원; 2024: 미확인 (별도 당기순손실 969백만원; 맥스트 게임콘텐츠 부문 2024-02~12 영업손실 1,031,298,111원); 2025 상반기: 미확인 (반기순손실 2,094,478천원)</t>
        </is>
      </c>
      <c r="BD188" s="37"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E188" s="37" t="inlineStr">
        <is>
          <t>확인 안 됨 (라인게임즈·니즈게임즈는 비상장이라 IR·어닝콜이 없음. 이 소규모 자본 환원을 NAVER·LY IR에서 다뤘을 가능성이 낮아 그 자료는 열지 않음)</t>
        </is>
      </c>
      <c r="BF188" s="36" t="inlineStr">
        <is>
          <t>완료</t>
        </is>
      </c>
      <c r="BG188" s="36" t="inlineStr">
        <is>
          <t>2026-10-26</t>
        </is>
      </c>
    </row>
    <row r="189" ht="72" customHeight="1">
      <c r="A189" s="36" t="inlineStr">
        <is>
          <t>N082</t>
        </is>
      </c>
      <c r="B189" s="36" t="inlineStr">
        <is>
          <t>Naver</t>
        </is>
      </c>
      <c r="C189" s="36" t="inlineStr">
        <is>
          <t>2023-12-22</t>
        </is>
      </c>
      <c r="D189" s="37" t="inlineStr">
        <is>
          <t>SODA inc.</t>
        </is>
      </c>
      <c r="E189" s="36" t="n">
        <v>91</v>
      </c>
      <c r="F189" s="36" t="inlineStr">
        <is>
          <t>False</t>
        </is>
      </c>
      <c r="G189" s="36" t="n"/>
      <c r="H189" s="36" t="inlineStr">
        <is>
          <t>MA②</t>
        </is>
      </c>
      <c r="I189" s="36" t="inlineStr">
        <is>
          <t>MA②</t>
        </is>
      </c>
      <c r="J189" s="36" t="inlineStr">
        <is>
          <t>같음</t>
        </is>
      </c>
      <c r="K189" s="36" t="inlineStr">
        <is>
          <t>없음 (확인)</t>
        </is>
      </c>
      <c r="L189" s="36" t="inlineStr">
        <is>
          <t>일치</t>
        </is>
      </c>
      <c r="M189" s="36" t="inlineStr">
        <is>
          <t>편입 후</t>
        </is>
      </c>
      <c r="N189" s="37" t="inlineStr">
        <is>
          <t>Communication &amp; Visual Effects Services</t>
        </is>
      </c>
      <c r="O189" s="37" t="inlineStr">
        <is>
          <t>Visual Communication Apps</t>
        </is>
      </c>
      <c r="P189" s="36" t="inlineStr">
        <is>
          <t>Announced</t>
        </is>
      </c>
      <c r="Q189" s="38" t="n">
        <v>12.15</v>
      </c>
      <c r="R189" s="37" t="inlineStr">
        <is>
          <t>Kream Corporation</t>
        </is>
      </c>
      <c r="S189" s="37" t="inlineStr">
        <is>
          <t>-</t>
        </is>
      </c>
      <c r="T189" s="37"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U189" s="37" t="inlineStr">
        <is>
          <t>MA-1 그룹이 매수자</t>
        </is>
      </c>
      <c r="V189" s="37" t="inlineStr">
        <is>
          <t>추가지분</t>
        </is>
      </c>
      <c r="W189" s="37" t="inlineStr">
        <is>
          <t>MA② 기존 지분 확대</t>
        </is>
      </c>
      <c r="X189" s="37" t="n"/>
      <c r="Y189" s="36" t="inlineStr">
        <is>
          <t>False</t>
        </is>
      </c>
      <c r="Z189" s="37" t="inlineStr">
        <is>
          <t>MA② 기존 지분 확대</t>
        </is>
      </c>
      <c r="AA189" s="37" t="inlineStr">
        <is>
          <t>편입 후 (매수자 크림㈜는 NAVER 연결 종속회사. 크림 2023 감사보고서 주석: 지배기업 스노우㈜(보통주 82.66%), 최상위 지배기업 네이버㈜)</t>
        </is>
      </c>
      <c r="AB189" s="37"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C189" s="37" t="inlineStr">
        <is>
          <t>15,769,137,061원 (2,163주; 2023-12-15 서울외국환중개 JPY 1 = 9.1204원 적용 환산액. 역산 시 약 JPY 1,729백만, 주당 7,290,401원)</t>
        </is>
      </c>
      <c r="AD189" s="37" t="inlineStr">
        <is>
          <t>원자료와 일치 (15,769,137,061원 ÷ 1,302.93원/달러[Yahoo Finance KRW=X 2023-12-19 종가, 이사회결의일] ≈ USD 12.10백만 vs 원자료 12.15, 차이 0.4%)</t>
        </is>
      </c>
      <c r="AE189" s="37" t="inlineStr">
        <is>
          <t>2023-12-19</t>
        </is>
      </c>
      <c r="AF189" s="37"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N084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N084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G189" s="37" t="inlineStr">
        <is>
          <t>같은 대상의 거래: N064(2021-07 크림 SODA 신주 4,409주, 35,576백만원, 관계기업 편입), N084(2023-09-27 SPA 9,752주 97,667,665,598원; 2023-12-27 6,769주·2024-03-28 2,983주 분할 취득. N084의 2023-12 1차분과 이 거래가 함께 지배력 획득을 이룸). NAVER 사업결합 이전대가 210,027,413천원 = 현금 53,226,261 + 사업결합전 보유지분 공정가치 108,625,015 + 선도계약(N084 2차분) 48,176,137(2023 잠정); 현금 53,226백만원은 N084 1차분 6,769주와 이 거래 중 외부분 539주(합 7,308주 × 약 728만원)와 맞아떨어져 1,624주 내부 이전 추정과 정합적. 단, N084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8,932주[N084 1차 6,769 + 이 거래 2,163] × 약 728.8만원)이다. 이 경우 N084 2차분 2,983주는 약 4.83십억원(주당 약 1,620만원)으로 NAVER의 선도계약 48,176백만원과 비슷하고, 현금 53,226 + 선도계약 48,176 = 101,402백만원 ≈ N084 총액 97,668 + 이 거래 외부분 3,930 = 101,597백만원(차이 0.19%)이다(검토자 계산). N084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H189" s="37" t="inlineStr">
        <is>
          <t>크림㈜ (KREAM Corporation; 스노우㈜ 자회사, NAVER 손자회사, 비상장)</t>
        </is>
      </c>
      <c r="AI189" s="37" t="inlineStr">
        <is>
          <t>"해외 사업 역량 강화 목적" / "당사의 해외 역량을 강화함으로써 통신판매중개 사업자로서의 역량을 강화하고자 합니다" (DART 타법인주식및출자증권취득결정, 공정위 공시)</t>
        </is>
      </c>
      <c r="AJ189" s="37"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K189" s="37" t="inlineStr">
        <is>
          <t>핵심</t>
        </is>
      </c>
      <c r="AL189" s="37" t="inlineStr">
        <is>
          <t>SODA는 일본 한정판 커머스(스니커즈 리셀) 플랫폼 스니커덩크 운영사로 크림과 같은 사업(공시: '일본 한정판 커머스 플랫폼 SODA inc.'). NAVER(그룹 정점) 기준으로는 커머스 부문에 붙은 인접 영역이며, 2024Q1부터 NAVER 커머스 매출에 'SODA 편입 영향'으로 반영되고 2026Q1부터 C2C 부문으로 분리 공시.</t>
        </is>
      </c>
      <c r="AM189" s="37" t="inlineStr">
        <is>
          <t>228,119,442,693원 (크림 별도, 2022-12-31; 크림 2022 감사보고서 재무상태표. 자본총계 -275,232,213,484원)</t>
        </is>
      </c>
      <c r="AN189" s="37" t="inlineStr">
        <is>
          <t>33,899,043백만원 (NAVER 연결, 2022-12-31; NAVER 2022 사업보고서 요약재무정보)</t>
        </is>
      </c>
      <c r="AO189" s="37" t="inlineStr">
        <is>
          <t>계산: 6.91 (15,769,137,061원 ÷ 크림 2022말 별도 자산총계 228,119,442,693원)</t>
        </is>
      </c>
      <c r="AP189" s="37" t="inlineStr">
        <is>
          <t>2,198.59 (공시값. 분모 717,240,000원은 공시 주석상 '2022년 12월 말 개별 재무제표 자본금 기준'이며 크림의 실제 자본총계는 음수라 자기자본 대비 비율은 의미가 없음)</t>
        </is>
      </c>
      <c r="AQ189" s="37"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R189" s="37"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S189" s="37" t="inlineStr">
        <is>
          <t>KRX:035420</t>
        </is>
      </c>
      <c r="AT189" s="37"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U189" s="37" t="inlineStr">
        <is>
          <t>2023-12-22 DART 공정위 공시(크림 '타법인 주식 및 출자증권 취득결정'). 사전 신호로 2023-10-04 크림 공시(N084)와 '크림-소다 경영 통합, 연결 자회사 편입' 보도(딜사이트)가 있었음.</t>
        </is>
      </c>
      <c r="AV189" s="37" t="inlineStr">
        <is>
          <t>2018-07: SODA 설립, 스니커덩크 운영; 2021-01: 시리즈A·B 누적 약 25억엔 조달 공표(시리즈B 약 22억엔, SoftBank Ventures Asia 리드); 2021-07: 크림이 SODA 신주 4,409주 35,576백만원 취득(N064),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97,668백만원(N084); 2023-10-04: 크림-소다 경영통합·연결 자회사 편입 발표(2024 상반기 통합 목표, 일본 상장 추진 유지); 2023-12-19: 이 거래 SPA 체결, 같은 날 크림 이사회가 Altos Korea Opportunity Fund 6 대상 RCPS 499.99억원 발행 결의</t>
        </is>
      </c>
      <c r="AW189" s="37" t="inlineStr">
        <is>
          <t>2023-12-27~28: 대금 지급, N084 1차분 6,769주와 함께 지배력 획득; 2023-12: NAVER 연결 사업결합(선도계약 포함 64.85%, 잠정 영업권 200,270백만원), 크림 2023말 SODA 55.77% 종속기업 분류; 2024-03-28: N084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X189" s="37"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Y189" s="37" t="inlineStr">
        <is>
          <t>NAVER 연결 SODA 영업권 환율 수준 변동만, 크림 별도 SODA 손상 없음</t>
        </is>
      </c>
      <c r="AZ189" s="37" t="inlineStr">
        <is>
          <t>역년 기준(크림 감사보고서 주석): 2021: 19,123백만원; 2022: 45,540백만원. 결산월(5월) 기준: FY2022/5: 32,941백만원(2023-12 공시, JPY1=9.1204원 환산); FY2023/5: 미확인</t>
        </is>
      </c>
      <c r="BA189" s="37" t="inlineStr">
        <is>
          <t>2023(인수 연도): 82,001백만원; 2024: 121,264백만원; 2025(최근): 190,393백만원 (역년, 크림 감사보고서 주석)</t>
        </is>
      </c>
      <c r="BB189" s="37" t="inlineStr">
        <is>
          <t>미확인 (영업이익 미공시). 당기순손익: 2021: -42,432백만원; 2022: -40,050백만원(역년, 크림 감사보고서 주석); FY2022/5: -55,202백만원(2023-12 공시)</t>
        </is>
      </c>
      <c r="BC189" s="37" t="inlineStr">
        <is>
          <t>미확인 (영업이익 미공시). 당기순손익: 2023: -7,943백만원; 2024: -5,704백만원; 2025: -5,857백만원 (역년, 크림 감사보고서 주석)</t>
        </is>
      </c>
      <c r="BD189" s="37"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E189" s="37"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F189" s="36" t="inlineStr">
        <is>
          <t>완료</t>
        </is>
      </c>
      <c r="BG189" s="36" t="inlineStr">
        <is>
          <t>2026-10-26</t>
        </is>
      </c>
    </row>
    <row r="190" ht="72" customHeight="1">
      <c r="A190" s="36" t="inlineStr">
        <is>
          <t>N083</t>
        </is>
      </c>
      <c r="B190" s="36" t="inlineStr">
        <is>
          <t>Naver</t>
        </is>
      </c>
      <c r="C190" s="36" t="inlineStr">
        <is>
          <t>2024-01-22</t>
        </is>
      </c>
      <c r="D190" s="37" t="inlineStr">
        <is>
          <t>Needs Games Inc.</t>
        </is>
      </c>
      <c r="E190" s="36" t="n">
        <v>127</v>
      </c>
      <c r="F190" s="36" t="inlineStr">
        <is>
          <t>False</t>
        </is>
      </c>
      <c r="G190" s="36" t="n"/>
      <c r="H190" s="36" t="inlineStr">
        <is>
          <t>MA⑤</t>
        </is>
      </c>
      <c r="I190" s="36" t="inlineStr">
        <is>
          <t>MA⑤</t>
        </is>
      </c>
      <c r="J190" s="36" t="inlineStr">
        <is>
          <t>같음</t>
        </is>
      </c>
      <c r="K190" s="36" t="inlineStr">
        <is>
          <t>있음</t>
        </is>
      </c>
      <c r="L190" s="36" t="inlineStr">
        <is>
          <t>일치</t>
        </is>
      </c>
      <c r="M190" s="36" t="inlineStr">
        <is>
          <t>지분법 합작 계열</t>
        </is>
      </c>
      <c r="N190" s="37" t="inlineStr">
        <is>
          <t>Gaming &amp; Sport</t>
        </is>
      </c>
      <c r="O190" s="37" t="inlineStr">
        <is>
          <t>Game Development / Operating</t>
        </is>
      </c>
      <c r="P190" s="36" t="inlineStr">
        <is>
          <t>Announced</t>
        </is>
      </c>
      <c r="Q190" s="38" t="n">
        <v>4.48</v>
      </c>
      <c r="R190" s="37" t="inlineStr">
        <is>
          <t>MAXST Co., Ltd. (KOSDAQ:A377030)</t>
        </is>
      </c>
      <c r="S190" s="37" t="inlineStr">
        <is>
          <t>LINE GAMES Corporation</t>
        </is>
      </c>
      <c r="T190" s="37" t="inlineStr">
        <is>
          <t>MAXST Co., Ltd. (KOSDAQ:A377030) agreed to acquire a 70.76% stake in Needs Games Inc. from LINE GAMES Corporation for KRW 6 billion on January 22, 2024.</t>
        </is>
      </c>
      <c r="U190" s="37" t="inlineStr">
        <is>
          <t>MA-3 그룹의 지분 매각</t>
        </is>
      </c>
      <c r="V190" s="37" t="n"/>
      <c r="W190" s="37" t="inlineStr">
        <is>
          <t>MA⑤ 그룹의 지분 매각</t>
        </is>
      </c>
      <c r="X190" s="37" t="n"/>
      <c r="Y190" s="36" t="inlineStr">
        <is>
          <t>False</t>
        </is>
      </c>
      <c r="Z190" s="37" t="inlineStr">
        <is>
          <t>MA⑤ 그룹의 지분 매각</t>
        </is>
      </c>
      <c r="AA190" s="37"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N062 기록과 같은 판단). 공정거래법상으로는 기업집단 '네이버' 소속회사로 공시한다(2024-01-22 공시 '기업집단명 네이버'). 매수자 맥스트는 그룹 밖)</t>
        </is>
      </c>
      <c r="AB190" s="37" t="inlineStr">
        <is>
          <t>완료 (2024-02-05)</t>
        </is>
      </c>
      <c r="AC190" s="37" t="inlineStr">
        <is>
          <t>6,000,000,000원 (구주 72,927주 현금 취득, 주당 약 82,274원)</t>
        </is>
      </c>
      <c r="AD190" s="37" t="inlineStr">
        <is>
          <t>원자료와 일치 (계산: 6,000,000,000원 ÷ 1,333.21원/USD[2024-01-22, Yahoo Finance KRW=X] = USD 4.50백만, 원자료 4.48 대비 +0.5%)</t>
        </is>
      </c>
      <c r="AE190" s="37" t="inlineStr">
        <is>
          <t>2024-01-19</t>
        </is>
      </c>
      <c r="AF190" s="37"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G190" s="37" t="inlineStr">
        <is>
          <t>[관계] N081(2023-07~08,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H190" s="37" t="inlineStr">
        <is>
          <t>㈜맥스트 (MAXST Co., Ltd., 코스닥 377030, DART 01409095; 그룹 밖 매수자. AR·공간컴퓨팅 소프트웨어 회사. 2025-02 비트맥스㈜로 사명 변경)</t>
        </is>
      </c>
      <c r="AI190" s="37"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J190" s="37"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K190" s="37" t="inlineStr">
        <is>
          <t>비핵심</t>
        </is>
      </c>
      <c r="AL190" s="37" t="inlineStr">
        <is>
          <t>맥스트는 인수 당시 게임 개발·서비스를 하지 않았고, 매출의 80%가 B2B 산업용 AR 솔루션이었다. 게임 엔진·실감형 콘텐츠 기술은 겹치지만 사업 모델(B2B 솔루션 대 퍼블리셔 정산형 게임 개발)과 고객이 다르고, 공시 목적도 '사업영역 확장'이다. 인수 후 맥스트는 '게임콘텐츠 부문'을 새 영업부문으로 두었다(맥스트 2024 사업보고서 부문정보). 그룹(라인게임즈·NAVER) 쪽에서는 게임 개발 자회사의 매각이라 사업 범위가 줄어든 거래다</t>
        </is>
      </c>
      <c r="AM190" s="37" t="inlineStr">
        <is>
          <t>66,914,355,361원 (맥스트 연결 '최근 사업연도말 자산총액', 2022-12-31 기준; 맥스트 취득결정 공시 2024-01-22)</t>
        </is>
      </c>
      <c r="AN190" s="37" t="inlineStr">
        <is>
          <t>acq_total_assets와 같음 (인수 주체 맥스트가 상장사 자신)</t>
        </is>
      </c>
      <c r="AO190" s="37" t="inlineStr">
        <is>
          <t>8.97 (맥스트 취득결정 공시 '취득가액/자산총액(%)')</t>
        </is>
      </c>
      <c r="AP190" s="37" t="inlineStr">
        <is>
          <t>15.79 (맥스트 취득결정 공시 '자기자본대비(%)'; 자기자본 37,989,913,659원, 2022년말 연결)</t>
        </is>
      </c>
      <c r="AQ190" s="37"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R190" s="37" t="inlineStr">
        <is>
          <t>자산총액·자기자본·비율은 맥스트 2024-01-22 취득결정 공시 값(2022년말 연결). 시가총액은 Yahoo Finance 일별 수정종가와 맥스트 2023 사업보고서 발행주식수로 계산. 환율은 Yahoo Finance KRW=X 2024-01-22 종가</t>
        </is>
      </c>
      <c r="AS190" s="37" t="inlineStr">
        <is>
          <t>KOSDAQ:377030</t>
        </is>
      </c>
      <c r="AT190" s="37"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U190" s="37"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V190" s="37"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8,908주(N081),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W190" s="37"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X190" s="37"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Y190" s="37" t="inlineStr">
        <is>
          <t>수집·검토 기록에 인수 뒤 손상이 적혀 있음</t>
        </is>
      </c>
      <c r="AZ190" s="37" t="inlineStr">
        <is>
          <t>2022: 17,852,240,387원 (별도, 감사받지 아니한 전기 비교수치); 2023: 6,817,762,506원 (별도, 감사 적정)</t>
        </is>
      </c>
      <c r="BA190" s="37"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BB190" s="37" t="inlineStr">
        <is>
          <t>2022: 7,713,776,516원 (별도, 감사받지 아니한 전기 비교수치); 2023: -1,361,962,739원 (별도, 감사 적정)</t>
        </is>
      </c>
      <c r="BC190" s="37"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BD190" s="37"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E190" s="37"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F190" s="36" t="inlineStr">
        <is>
          <t>완료</t>
        </is>
      </c>
      <c r="BG190" s="36" t="inlineStr">
        <is>
          <t>2026-10-26</t>
        </is>
      </c>
    </row>
    <row r="191" ht="72" customHeight="1">
      <c r="A191" s="36" t="inlineStr">
        <is>
          <t>N084</t>
        </is>
      </c>
      <c r="B191" s="36" t="inlineStr">
        <is>
          <t>Naver</t>
        </is>
      </c>
      <c r="C191" s="36" t="inlineStr">
        <is>
          <t>2024-03-19</t>
        </is>
      </c>
      <c r="D191" s="37" t="inlineStr">
        <is>
          <t>SODA inc.</t>
        </is>
      </c>
      <c r="E191" s="36" t="n">
        <v>36</v>
      </c>
      <c r="F191" s="36" t="inlineStr">
        <is>
          <t>True</t>
        </is>
      </c>
      <c r="G191" s="36" t="n"/>
      <c r="H191" s="36" t="inlineStr">
        <is>
          <t>MA③</t>
        </is>
      </c>
      <c r="I191" s="36" t="inlineStr">
        <is>
          <t>MA②</t>
        </is>
      </c>
      <c r="J191" s="36" t="inlineStr">
        <is>
          <t>변경</t>
        </is>
      </c>
      <c r="K191" s="36" t="inlineStr">
        <is>
          <t>없음 (확인)</t>
        </is>
      </c>
      <c r="L191" s="36" t="inlineStr">
        <is>
          <t>일치</t>
        </is>
      </c>
      <c r="M191" s="36" t="inlineStr">
        <is>
          <t>편입 후</t>
        </is>
      </c>
      <c r="N191" s="37" t="inlineStr">
        <is>
          <t>Communication &amp; Visual Effects Services</t>
        </is>
      </c>
      <c r="O191" s="37" t="inlineStr">
        <is>
          <t>Visual Communication Apps</t>
        </is>
      </c>
      <c r="P191" s="36" t="inlineStr">
        <is>
          <t>Closed</t>
        </is>
      </c>
      <c r="Q191" s="38" t="n">
        <v>73.01000000000001</v>
      </c>
      <c r="R191" s="37" t="inlineStr">
        <is>
          <t>Kream Corporation</t>
        </is>
      </c>
      <c r="S191" s="37" t="inlineStr">
        <is>
          <t>-</t>
        </is>
      </c>
      <c r="T191" s="37" t="inlineStr">
        <is>
          <t>Kream Corporation agreed to acquire 29.67% stake in SODA inc. for KRW 97.7 billion on September 27, 2023. Prior to the transaction, Kream Corporation held 43.1%. The transaction is expected to close on March 28, 2024.</t>
        </is>
      </c>
      <c r="U191" s="37" t="inlineStr">
        <is>
          <t>MA-1 그룹이 매수자</t>
        </is>
      </c>
      <c r="V191" s="37" t="inlineStr">
        <is>
          <t>소수지분(&lt;50%)</t>
        </is>
      </c>
      <c r="W191" s="37" t="inlineStr">
        <is>
          <t>MA③ 소수지분 매입</t>
        </is>
      </c>
      <c r="X191" s="37" t="n"/>
      <c r="Y191" s="36" t="inlineStr">
        <is>
          <t>False</t>
        </is>
      </c>
      <c r="Z191" s="37" t="inlineStr">
        <is>
          <t>MA② 기존 지분 확대</t>
        </is>
      </c>
      <c r="AA191" s="37" t="inlineStr">
        <is>
          <t>편입 후 (매수자 크림㈜는 NAVER→스노우㈜→크림 구조의 NAVER 연결 종속회사. 크림 감사보고서 특수관계자 주석에 최상위 지배기업 네이버㈜, 지배기업 스노우㈜로 기재. 대상 SODA는 2023-12 NAVER 연결 편입)</t>
        </is>
      </c>
      <c r="AB191" s="37" t="inlineStr">
        <is>
          <t>완료 (1차 2023-12-27 6,769주, 2차 2024-03-28 2,983주. 2차 이행은 크림 2024년 감사보고서에서 SODA 직접 지분율이 40.59%(2023말)→49.85%(2024말)로 늘어난 것으로 확인)</t>
        </is>
      </c>
      <c r="AC191" s="37" t="inlineStr">
        <is>
          <t>97,667,665,598원 (9,752주. 공시상 원화 환산액이며 적용환율은 JPY=8.9621원(2023-09-26), USD=1,323.70원(2023-09-20)로 JPY·USD 혼합 지급으로 보임)</t>
        </is>
      </c>
      <c r="AD191" s="37" t="inlineStr">
        <is>
          <t>원자료와 일치 (97,667,665,598원 ÷ 1,323.70원/USD(공시 적용 USD 환율, 2023-09-20) = 약 USD 73.78백만, 원자료 73.01 대비 +1.1%)</t>
        </is>
      </c>
      <c r="AE191" s="37" t="inlineStr">
        <is>
          <t>2023-09-27</t>
        </is>
      </c>
      <c r="AF191" s="37"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G191" s="37" t="inlineStr">
        <is>
          <t>N064(2021-07 크림의 SODA 최초 투자)·N082(2023-12-19 결의 2,163주 15,769,137,061원 추가 취득, 2023-12-27·28 이행)와 같은 단계적 인수의 연속이다. NAVER는 N084 1차분·N082·선도계약(N084 2차분)을 묶어 2023-12 하나의 사업결합으로 처리했다(이전대가 210,027,413천원, 영업권 확정 157,108,688천원). 엄밀히 50% 초과 시점은 N082 이행(2023-12-28) 직후이며 N084 2차분은 선도계약으로 지배력 판단에 포함됐다. 둘을 따로 세면 경영권 인수가 이중 집계될 수 있으니 분석 시 N082와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H191" s="37" t="inlineStr">
        <is>
          <t>크림㈜ (KREAM, 비상장. NAVER 연결 종속회사로 스노우㈜의 자회사, NAVER 손자회사)</t>
        </is>
      </c>
      <c r="AI191" s="37"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J191" s="37"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K191" s="37" t="inlineStr">
        <is>
          <t>핵심</t>
        </is>
      </c>
      <c r="AL191" s="37" t="inlineStr">
        <is>
          <t>SODA는 일본 최대 한정판 거래 플랫폼 스니커덩크(SNKRDUNK)를 운영해 크림의 주력인 한정판 리셀 중개와 같은 사업을 일본에서 한다(공시 주요사업 '전자상거래업', NAVER 주석 '일본 지역 한정판 커머스 플랫폼'). 그룹 정점 NAVER 기준으로는 커머스 부문 안의 글로벌 C2C 포트폴리오(Poshmark 2023-01 인수 등) 확장이므로 인접~핵심 영역이다.</t>
        </is>
      </c>
      <c r="AM191" s="37" t="inlineStr">
        <is>
          <t>228,119,442,693원 (크림㈜ 2022-12-31 별도 재무상태표 자산총계, 감사보고서 20230410000641)</t>
        </is>
      </c>
      <c r="AN191" s="37" t="inlineStr">
        <is>
          <t>33,899,043백만원 (NAVER 2022-12-31 연결 자산총계, 2022 사업보고서 요약재무정보 20230314001049)</t>
        </is>
      </c>
      <c r="AO191" s="37" t="inlineStr">
        <is>
          <t>계산: 42.81 (97,667,665,598원 ÷ 크림 2022말 자산총계 228,119,442,693원). NAVER 연결 자산총계 대비는 0.29%</t>
        </is>
      </c>
      <c r="AP191" s="37" t="inlineStr">
        <is>
          <t>13,617.15 (공시 기재값이나 분모 717,240,000원은 크림 자본금이라 무의미). 계산 불가: 크림 2022말 자본총계 -275,232,213,484원(자본잠식). NAVER 2022말 연결 자본총계 23,450,323백만원 대비 계산: 0.42</t>
        </is>
      </c>
      <c r="AQ191" s="37" t="inlineStr">
        <is>
          <t>계산: 32,973,866,085,000원 (NAVER 2023-09-26 종가 201,000원 × 발행주식총수 164,049,085주(2023 반기보고서). 크림 비상장이라 상장 지배회사 NAVER 기준)</t>
        </is>
      </c>
      <c r="AR191" s="37"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S191" s="37" t="inlineStr">
        <is>
          <t>KRX:035420</t>
        </is>
      </c>
      <c r="AT191" s="37" t="inlineStr">
        <is>
          <t>인수 주체 크림㈜는 비상장이고 상장 지배회사는 NAVER(중간 지배회사 스노우㈜도 비상장). 대상회사 SODA inc.는 비상장(일본 별도 상장 추진 계획만 보도)이라 대상 종목코드 없음.</t>
        </is>
      </c>
      <c r="AU191" s="37" t="inlineStr">
        <is>
          <t>2023-10-04 DART 공정위 공시 '타법인 주식 및 출자증권 취득결정'(크림, 20231004000004)과 같은 날 보도(이투데이 16:18, 딜사이트 17:27, FASHIONSNAP). 공식 발표 전 인수설 보도는 찾지 못함</t>
        </is>
      </c>
      <c r="AV191" s="37" t="inlineStr">
        <is>
          <t>2018: SODA가 한정판 거래 플랫폼 스니커덩크 출시(이투데이 2023-10-04 보도); 2021-01: 크림㈜ 스노우에서 물적분할 설립; 2021-07: 크림이 SODA에 첫 투자(NAVER 보도자료 2021-10-14 '지난 7월 300억 원 규모를 투자', 원자료 N064는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W191" s="37" t="inlineStr">
        <is>
          <t>2023-10-04: 공시·발표(연결자회사 편입, 기존 경영진 유지, 일본 별도 상장 추진, 우치야마 유타 대표 크림 이사 합류 예정); 2023-12-19: 2,163주 추가 매입 결의(N082,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X191" s="37"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Y191" s="37" t="inlineStr">
        <is>
          <t>NAVER 연결 SODA 영업권 감소는 PPA 확정·환율, 크림 별도 SODA 투자주식 손상 없음</t>
        </is>
      </c>
      <c r="AZ191" s="37" t="inlineStr">
        <is>
          <t>FY20/21(2021-05 결산): 8,455백만원; FY21/22(2022-05 결산): 32,370백만원 (원화 환산, JPY=8.9621원). 참고(크림 감사보고서 관계기업 요약재무정보, 기간 미기재): 2021: 19,123,022천원; 2022: 45,539,700천원</t>
        </is>
      </c>
      <c r="BA191" s="37" t="inlineStr">
        <is>
          <t>2023: 82,000,608천원; 2024: 121,263,666천원; 2025: 190,393,066천원</t>
        </is>
      </c>
      <c r="BB191" s="37" t="inlineStr">
        <is>
          <t>미확인 (영업이익 공시 없음). 당기순이익: FY20/21 -25,558백만원; FY21/22 -54,244백만원; 2021(크림 주석) -42,431,522천원; 2022(크림 주석) -40,049,823천원</t>
        </is>
      </c>
      <c r="BC191" s="37" t="inlineStr">
        <is>
          <t>미확인 (영업이익 공시 없음). 당기순이익: 2023 -7,943,098천원; 2024 -5,703,962천원; 2025 -5,857,109천원</t>
        </is>
      </c>
      <c r="BD191" s="37"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E191" s="37"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F191" s="36" t="inlineStr">
        <is>
          <t>완료</t>
        </is>
      </c>
      <c r="BG191" s="36" t="inlineStr">
        <is>
          <t>2026-10-26</t>
        </is>
      </c>
    </row>
  </sheetData>
  <autoFilter ref="A3:BG191"/>
  <mergeCells count="10">
    <mergeCell ref="H1:M1"/>
    <mergeCell ref="A1:G1"/>
    <mergeCell ref="AZ1:BE1"/>
    <mergeCell ref="AS1:AU1"/>
    <mergeCell ref="Z1:AG1"/>
    <mergeCell ref="AH1:AL1"/>
    <mergeCell ref="AV1:AY1"/>
    <mergeCell ref="AM1:AR1"/>
    <mergeCell ref="N1:Y1"/>
    <mergeCell ref="BF1:BG1"/>
  </mergeCells>
  <conditionalFormatting sqref="K4:K191">
    <cfRule type="expression" priority="1" dxfId="0">
      <formula>$K4="있음"</formula>
    </cfRule>
    <cfRule type="expression" priority="2" dxfId="1">
      <formula>$K4="없음 (확인)"</formula>
    </cfRule>
    <cfRule type="expression" priority="3" dxfId="2">
      <formula>OR($K4="식별 불가",$K4="미확인")</formula>
    </cfRule>
  </conditionalFormatting>
  <conditionalFormatting sqref="I4:I191">
    <cfRule type="expression" priority="4" dxfId="3">
      <formula>$J4="변경"</formula>
    </cfRule>
  </conditionalFormatting>
  <conditionalFormatting sqref="J4:J191">
    <cfRule type="expression" priority="5" dxfId="3">
      <formula>$J4="변경"</formula>
    </cfRule>
  </conditionalFormatting>
  <conditionalFormatting sqref="L4:L191">
    <cfRule type="expression" priority="6" dxfId="0">
      <formula>$L4="불일치"</formula>
    </cfRule>
  </conditionalFormatting>
  <conditionalFormatting sqref="BF4:BF191">
    <cfRule type="expression" priority="7" dxfId="1">
      <formula>$BF4="완료"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4" t="inlineStr">
        <is>
          <t>거래</t>
        </is>
      </c>
      <c r="B1" s="34" t="inlineStr">
        <is>
          <t>대상회사</t>
        </is>
      </c>
      <c r="C1" s="34" t="inlineStr">
        <is>
          <t>시점</t>
        </is>
      </c>
      <c r="D1" s="34" t="inlineStr">
        <is>
          <t>사건 날짜</t>
        </is>
      </c>
      <c r="E1" s="34" t="inlineStr">
        <is>
          <t>사건 종류</t>
        </is>
      </c>
      <c r="F1" s="34" t="inlineStr">
        <is>
          <t>내용</t>
        </is>
      </c>
      <c r="G1" s="34" t="inlineStr">
        <is>
          <t>문서 종류</t>
        </is>
      </c>
      <c r="H1" s="34" t="inlineStr">
        <is>
          <t>문서 날짜</t>
        </is>
      </c>
      <c r="I1" s="34" t="inlineStr">
        <is>
          <t>문서 번호</t>
        </is>
      </c>
      <c r="J1" s="34" t="inlineStr">
        <is>
          <t>URL</t>
        </is>
      </c>
      <c r="K1" s="34" t="inlineStr">
        <is>
          <t>뒷받침하는 열</t>
        </is>
      </c>
    </row>
    <row r="2" ht="45" customHeight="1">
      <c r="A2" s="36" t="inlineStr">
        <is>
          <t>C001</t>
        </is>
      </c>
      <c r="B2" s="37" t="inlineStr">
        <is>
          <t>CJ Entertainment Inc.</t>
        </is>
      </c>
      <c r="C2" s="36" t="inlineStr">
        <is>
          <t>발표</t>
        </is>
      </c>
      <c r="D2" s="36" t="inlineStr">
        <is>
          <t>2006-01-09</t>
        </is>
      </c>
      <c r="E2" s="37" t="inlineStr">
        <is>
          <t>발표</t>
        </is>
      </c>
      <c r="F2" s="37"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7" t="inlineStr">
        <is>
          <t>DART 주요사항보고서</t>
        </is>
      </c>
      <c r="H2" s="36" t="inlineStr">
        <is>
          <t>2006-01-09</t>
        </is>
      </c>
      <c r="I2" s="36" t="inlineStr">
        <is>
          <t>20060109000243</t>
        </is>
      </c>
      <c r="J2" s="39" t="inlineStr">
        <is>
          <t>https://dart.fss.or.kr/dsaf001/main.do?rcpNo=20060109000243</t>
        </is>
      </c>
      <c r="K2" s="37" t="inlineStr">
        <is>
          <t>announce_date_chk,value_chk_local,chk_note,purpose_quote</t>
        </is>
      </c>
    </row>
    <row r="3" ht="45" customHeight="1">
      <c r="A3" s="36" t="inlineStr">
        <is>
          <t>C001</t>
        </is>
      </c>
      <c r="B3" s="37" t="inlineStr">
        <is>
          <t>CJ Entertainment Inc.</t>
        </is>
      </c>
      <c r="C3" s="36" t="inlineStr">
        <is>
          <t>발표</t>
        </is>
      </c>
      <c r="D3" s="36" t="inlineStr">
        <is>
          <t>2006-01-09</t>
        </is>
      </c>
      <c r="E3" s="37" t="inlineStr">
        <is>
          <t>발표</t>
        </is>
      </c>
      <c r="F3" s="37" t="inlineStr">
        <is>
          <t>CJ엔터테인먼트 회사합병결정: 같은 목적·비율. 합병상대 CJ(주) 주요사업 '당분유제조', 회사와의 관계 '지배회사', 2005년 3분기 자산총계 2,759,575백만원. 주식매수청구 행사가 21,586원.</t>
        </is>
      </c>
      <c r="G3" s="37" t="inlineStr">
        <is>
          <t>DART 주요사항보고서</t>
        </is>
      </c>
      <c r="H3" s="36" t="inlineStr">
        <is>
          <t>2006-01-09</t>
        </is>
      </c>
      <c r="I3" s="36" t="inlineStr">
        <is>
          <t>20060109000305</t>
        </is>
      </c>
      <c r="J3" s="39" t="inlineStr">
        <is>
          <t>https://dart.fss.or.kr/dsaf001/main.do?rcpNo=20060109000305</t>
        </is>
      </c>
      <c r="K3" s="37" t="inlineStr">
        <is>
          <t>purpose_quote,acq_total_assets,acquirer_core,chk_note,subtype_chk,is_core,core_basis</t>
        </is>
      </c>
    </row>
    <row r="4" ht="45" customHeight="1">
      <c r="A4" s="36" t="inlineStr">
        <is>
          <t>C001</t>
        </is>
      </c>
      <c r="B4" s="37" t="inlineStr">
        <is>
          <t>CJ Entertainment Inc.</t>
        </is>
      </c>
      <c r="C4" s="36" t="inlineStr">
        <is>
          <t>발표</t>
        </is>
      </c>
      <c r="D4" s="36" t="inlineStr">
        <is>
          <t>2006-01-09</t>
        </is>
      </c>
      <c r="E4" s="37" t="inlineStr">
        <is>
          <t>발표</t>
        </is>
      </c>
      <c r="F4" s="37"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7" t="inlineStr">
        <is>
          <t>DART 주요사항보고서</t>
        </is>
      </c>
      <c r="H4" s="36" t="inlineStr">
        <is>
          <t>2006-01-09</t>
        </is>
      </c>
      <c r="I4" s="36" t="inlineStr">
        <is>
          <t>20060109000249</t>
        </is>
      </c>
      <c r="J4" s="39" t="inlineStr">
        <is>
          <t>https://dart.fss.or.kr/dsaf001/main.do?rcpNo=20060109000249</t>
        </is>
      </c>
      <c r="K4" s="37" t="inlineStr">
        <is>
          <t>purpose_quote,chk_note</t>
        </is>
      </c>
    </row>
    <row r="5" ht="45" customHeight="1">
      <c r="A5" s="36" t="inlineStr">
        <is>
          <t>C001</t>
        </is>
      </c>
      <c r="B5" s="37" t="inlineStr">
        <is>
          <t>CJ Entertainment Inc.</t>
        </is>
      </c>
      <c r="C5" s="36" t="inlineStr">
        <is>
          <t>발표</t>
        </is>
      </c>
      <c r="D5" s="36" t="inlineStr">
        <is>
          <t>2006-01-09</t>
        </is>
      </c>
      <c r="E5" s="37" t="inlineStr">
        <is>
          <t>발표</t>
        </is>
      </c>
      <c r="F5" s="37"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7" t="inlineStr">
        <is>
          <t>DART 기타공시</t>
        </is>
      </c>
      <c r="H5" s="36" t="inlineStr">
        <is>
          <t>2006-01-09</t>
        </is>
      </c>
      <c r="I5" s="36" t="inlineStr">
        <is>
          <t>20060109000341</t>
        </is>
      </c>
      <c r="J5" s="39" t="inlineStr">
        <is>
          <t>https://dart.fss.or.kr/dsaf001/main.do?rcpNo=20060109000341</t>
        </is>
      </c>
      <c r="K5" s="37" t="inlineStr">
        <is>
          <t>value_chk_local,acquirer_core,notes,acq_mktcap,pre_events_summary,size_basis</t>
        </is>
      </c>
    </row>
    <row r="6" ht="45" customHeight="1">
      <c r="A6" s="36" t="inlineStr">
        <is>
          <t>C001</t>
        </is>
      </c>
      <c r="B6" s="37" t="inlineStr">
        <is>
          <t>CJ Entertainment Inc.</t>
        </is>
      </c>
      <c r="C6" s="36" t="inlineStr">
        <is>
          <t>발표</t>
        </is>
      </c>
      <c r="D6" s="36" t="inlineStr">
        <is>
          <t>2006-01-09</t>
        </is>
      </c>
      <c r="E6" s="37" t="inlineStr">
        <is>
          <t>발표</t>
        </is>
      </c>
      <c r="F6" s="37" t="inlineStr">
        <is>
          <t>코스닥시장본부의 CJ엔터테인먼트 주권매매거래정지 공시(합병·분할 결정 당일).</t>
        </is>
      </c>
      <c r="G6" s="37" t="inlineStr">
        <is>
          <t>DART 기타공시</t>
        </is>
      </c>
      <c r="H6" s="36" t="inlineStr">
        <is>
          <t>2006-01-09</t>
        </is>
      </c>
      <c r="I6" s="36" t="inlineStr">
        <is>
          <t>20060109900082</t>
        </is>
      </c>
      <c r="J6" s="39" t="inlineStr">
        <is>
          <t>https://dart.fss.or.kr/dsaf001/main.do?rcpNo=20060109900082</t>
        </is>
      </c>
      <c r="K6" s="37" t="inlineStr">
        <is>
          <t>first_filing_date,event_ticker,event_ticker_basis</t>
        </is>
      </c>
    </row>
    <row r="7" ht="45" customHeight="1">
      <c r="A7" s="36" t="inlineStr">
        <is>
          <t>C001</t>
        </is>
      </c>
      <c r="B7" s="37" t="inlineStr">
        <is>
          <t>CJ Entertainment Inc.</t>
        </is>
      </c>
      <c r="C7" s="36" t="inlineStr">
        <is>
          <t>인수 전</t>
        </is>
      </c>
      <c r="D7" s="36" t="inlineStr">
        <is>
          <t>2006-01-26</t>
        </is>
      </c>
      <c r="E7" s="37" t="inlineStr">
        <is>
          <t>실적</t>
        </is>
      </c>
      <c r="F7" s="37"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7" t="inlineStr">
        <is>
          <t>DART 기타공시</t>
        </is>
      </c>
      <c r="H7" s="36" t="inlineStr">
        <is>
          <t>2006-01-26</t>
        </is>
      </c>
      <c r="I7" s="36" t="inlineStr">
        <is>
          <t>20060126000257</t>
        </is>
      </c>
      <c r="J7" s="39" t="inlineStr">
        <is>
          <t>https://dart.fss.or.kr/dsaf001/main.do?rcpNo=20060126000257</t>
        </is>
      </c>
      <c r="K7" s="37" t="inlineStr">
        <is>
          <t>target_op_pre,pre_events_summary</t>
        </is>
      </c>
    </row>
    <row r="8" ht="45" customHeight="1">
      <c r="A8" s="36" t="inlineStr">
        <is>
          <t>C001</t>
        </is>
      </c>
      <c r="B8" s="37" t="inlineStr">
        <is>
          <t>CJ Entertainment Inc.</t>
        </is>
      </c>
      <c r="C8" s="36" t="inlineStr">
        <is>
          <t>인수 전</t>
        </is>
      </c>
      <c r="D8" s="36" t="inlineStr">
        <is>
          <t>2005-12-31</t>
        </is>
      </c>
      <c r="E8" s="37" t="inlineStr">
        <is>
          <t>실적</t>
        </is>
      </c>
      <c r="F8" s="37" t="inlineStr">
        <is>
          <t>구 CJ엔터테인먼트 2005 사업보고서 요약재무정보(백만원): 제9기(2005) 매출 124,364·영업이익 △3,942·자산총계 323,430; 제8기(2004) 매출 118,986·영업이익 △2,576; 제7기(2003) 매출 103,553·영업이익 11,147.</t>
        </is>
      </c>
      <c r="G8" s="37" t="inlineStr">
        <is>
          <t>DART 사업보고서</t>
        </is>
      </c>
      <c r="H8" s="36" t="inlineStr">
        <is>
          <t>2006-03-31</t>
        </is>
      </c>
      <c r="I8" s="36" t="inlineStr">
        <is>
          <t>20060331002319</t>
        </is>
      </c>
      <c r="J8" s="39" t="inlineStr">
        <is>
          <t>https://dart.fss.or.kr/dsaf001/main.do?rcpNo=20060331002319</t>
        </is>
      </c>
      <c r="K8" s="37" t="inlineStr">
        <is>
          <t>target_rev_pre,target_op_pre,perf_basis</t>
        </is>
      </c>
    </row>
    <row r="9" ht="45" customHeight="1">
      <c r="A9" s="36" t="inlineStr">
        <is>
          <t>C001</t>
        </is>
      </c>
      <c r="B9" s="37" t="inlineStr">
        <is>
          <t>CJ Entertainment Inc.</t>
        </is>
      </c>
      <c r="C9" s="36" t="inlineStr">
        <is>
          <t>인수 후</t>
        </is>
      </c>
      <c r="D9" s="36" t="inlineStr">
        <is>
          <t>2006-04-10</t>
        </is>
      </c>
      <c r="E9" s="37" t="inlineStr">
        <is>
          <t>완료</t>
        </is>
      </c>
      <c r="F9" s="37"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7" t="inlineStr">
        <is>
          <t>DART 기타공시</t>
        </is>
      </c>
      <c r="H9" s="36" t="inlineStr">
        <is>
          <t>2006-04-19</t>
        </is>
      </c>
      <c r="I9" s="36" t="inlineStr">
        <is>
          <t>20060419000229</t>
        </is>
      </c>
      <c r="J9" s="39" t="inlineStr">
        <is>
          <t>https://dart.fss.or.kr/dsaf001/main.do?rcpNo=20060419000229</t>
        </is>
      </c>
      <c r="K9" s="37" t="inlineStr">
        <is>
          <t>status_chk,post_events_summary,value_chk_local,notes</t>
        </is>
      </c>
    </row>
    <row r="10" ht="45" customHeight="1">
      <c r="A10" s="36" t="inlineStr">
        <is>
          <t>C001</t>
        </is>
      </c>
      <c r="B10" s="37" t="inlineStr">
        <is>
          <t>CJ Entertainment Inc.</t>
        </is>
      </c>
      <c r="C10" s="36" t="inlineStr">
        <is>
          <t>인수 후</t>
        </is>
      </c>
      <c r="D10" s="36" t="inlineStr">
        <is>
          <t>2006-04-20</t>
        </is>
      </c>
      <c r="E10" s="37" t="inlineStr">
        <is>
          <t>완료</t>
        </is>
      </c>
      <c r="F10" s="37" t="inlineStr">
        <is>
          <t>코스닥시장본부 상장폐지 공시: 씨제이엔터테인먼트(주) 보통주 A049370, 17,824,513주, 상장일 2002-02-05, 상장폐지사유 피흡수합병, 상장폐지일 2006-04-20, CJ(주) 합병신주 상장예정일 2006-04-25.</t>
        </is>
      </c>
      <c r="G10" s="37" t="inlineStr">
        <is>
          <t>DART 기타공시</t>
        </is>
      </c>
      <c r="H10" s="36" t="inlineStr">
        <is>
          <t>2006-04-19</t>
        </is>
      </c>
      <c r="I10" s="36" t="inlineStr">
        <is>
          <t>20060419900077</t>
        </is>
      </c>
      <c r="J10" s="39" t="inlineStr">
        <is>
          <t>https://dart.fss.or.kr/dsaf001/main.do?rcpNo=20060419900077</t>
        </is>
      </c>
      <c r="K10" s="37" t="inlineStr">
        <is>
          <t>status_chk,event_ticker_basis,post_events_summary</t>
        </is>
      </c>
    </row>
    <row r="11" ht="45" customHeight="1">
      <c r="A11" s="36" t="inlineStr">
        <is>
          <t>C001</t>
        </is>
      </c>
      <c r="B11" s="37" t="inlineStr">
        <is>
          <t>CJ Entertainment Inc.</t>
        </is>
      </c>
      <c r="C11" s="36" t="inlineStr">
        <is>
          <t>발표</t>
        </is>
      </c>
      <c r="D11" s="36" t="inlineStr">
        <is>
          <t>2005-12-31</t>
        </is>
      </c>
      <c r="E11" s="37" t="inlineStr">
        <is>
          <t>실적</t>
        </is>
      </c>
      <c r="F11" s="37" t="inlineStr">
        <is>
          <t>CJ㈜ 2005 사업보고서 요약재무정보(백만원): 제53기(2005) 자산총계 2,790,157, 자본총계 1,476,097, 매출액 2,459,901, 영업이익 192,480. 연결 요약은 2004년까지(2004 연결 총자산 5,197,979)만 실림.</t>
        </is>
      </c>
      <c r="G11" s="37" t="inlineStr">
        <is>
          <t>DART 사업보고서</t>
        </is>
      </c>
      <c r="H11" s="36" t="inlineStr">
        <is>
          <t>2006-03-31</t>
        </is>
      </c>
      <c r="I11" s="36" t="inlineStr">
        <is>
          <t>20060331000758</t>
        </is>
      </c>
      <c r="J11" s="39" t="inlineStr">
        <is>
          <t>https://dart.fss.or.kr/dsaf001/main.do?rcpNo=20060331000758</t>
        </is>
      </c>
      <c r="K11" s="37" t="inlineStr">
        <is>
          <t>acq_total_assets,deal_to_assets_pct,deal_to_equity_pct,acquirer_core</t>
        </is>
      </c>
    </row>
    <row r="12" ht="45" customHeight="1">
      <c r="A12" s="36" t="inlineStr">
        <is>
          <t>C001</t>
        </is>
      </c>
      <c r="B12" s="37" t="inlineStr">
        <is>
          <t>CJ Entertainment Inc.</t>
        </is>
      </c>
      <c r="C12" s="36" t="inlineStr">
        <is>
          <t>발표</t>
        </is>
      </c>
      <c r="D12" s="36" t="inlineStr">
        <is>
          <t>2005-12-31</t>
        </is>
      </c>
      <c r="E12" s="37" t="inlineStr">
        <is>
          <t>실적</t>
        </is>
      </c>
      <c r="F12" s="37" t="inlineStr">
        <is>
          <t>CJ㈜ 연결감사보고서(2005.12) 연결대차대조표: CJ주식회사 및 종속회사 자산총계 2005-12-31 5,990,100,383천원, 2004-12-31 5,197,979,683천원.</t>
        </is>
      </c>
      <c r="G12" s="37" t="inlineStr">
        <is>
          <t>DART 감사보고서</t>
        </is>
      </c>
      <c r="H12" s="36" t="inlineStr">
        <is>
          <t>2006-05-01</t>
        </is>
      </c>
      <c r="I12" s="36" t="inlineStr">
        <is>
          <t>20060501000035</t>
        </is>
      </c>
      <c r="J12" s="39" t="inlineStr">
        <is>
          <t>https://dart.fss.or.kr/dsaf001/main.do?rcpNo=20060501000035</t>
        </is>
      </c>
      <c r="K12" s="37" t="inlineStr">
        <is>
          <t>apex_total_assets,deal_to_assets_pct</t>
        </is>
      </c>
    </row>
    <row r="13" ht="45" customHeight="1">
      <c r="A13" s="36" t="inlineStr">
        <is>
          <t>C001</t>
        </is>
      </c>
      <c r="B13" s="37" t="inlineStr">
        <is>
          <t>CJ Entertainment Inc.</t>
        </is>
      </c>
      <c r="C13" s="36" t="inlineStr">
        <is>
          <t>발표</t>
        </is>
      </c>
      <c r="D13" s="36" t="inlineStr">
        <is>
          <t>2005-12-31</t>
        </is>
      </c>
      <c r="E13" s="37" t="inlineStr">
        <is>
          <t>실적</t>
        </is>
      </c>
      <c r="F13" s="37" t="inlineStr">
        <is>
          <t>CJ㈜ 연결감사보고서(2006.12) 연결대차대조표 비교표시: 2005-12-31 자산총계 5,997,710,235천원, 2006-12-31 7,200,333,028천원.</t>
        </is>
      </c>
      <c r="G13" s="37" t="inlineStr">
        <is>
          <t>DART 감사보고서</t>
        </is>
      </c>
      <c r="H13" s="36" t="inlineStr">
        <is>
          <t>2007-04-30</t>
        </is>
      </c>
      <c r="I13" s="36" t="inlineStr">
        <is>
          <t>20070430001558</t>
        </is>
      </c>
      <c r="J13" s="39" t="inlineStr">
        <is>
          <t>https://dart.fss.or.kr/dsaf001/main.do?rcpNo=20070430001558</t>
        </is>
      </c>
      <c r="K13" s="37" t="inlineStr">
        <is>
          <t>apex_total_assets</t>
        </is>
      </c>
    </row>
    <row r="14" ht="45" customHeight="1">
      <c r="A14" s="36" t="inlineStr">
        <is>
          <t>C001</t>
        </is>
      </c>
      <c r="B14" s="37" t="inlineStr">
        <is>
          <t>CJ Entertainment Inc.</t>
        </is>
      </c>
      <c r="C14" s="36" t="inlineStr">
        <is>
          <t>인수 후</t>
        </is>
      </c>
      <c r="D14" s="36" t="inlineStr">
        <is>
          <t>2006-12-31</t>
        </is>
      </c>
      <c r="E14" s="37" t="inlineStr">
        <is>
          <t>통합</t>
        </is>
      </c>
      <c r="F14" s="37"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7" t="inlineStr">
        <is>
          <t>DART 감사보고서</t>
        </is>
      </c>
      <c r="H14" s="36" t="inlineStr">
        <is>
          <t>2007-03-09</t>
        </is>
      </c>
      <c r="I14" s="36" t="inlineStr">
        <is>
          <t>20070309000171</t>
        </is>
      </c>
      <c r="J14" s="39" t="inlineStr">
        <is>
          <t>https://dart.fss.or.kr/dsaf001/main.do?rcpNo=20070309000171</t>
        </is>
      </c>
      <c r="K14" s="37" t="inlineStr">
        <is>
          <t>impairment,notes,pre_events_summary</t>
        </is>
      </c>
    </row>
    <row r="15" ht="45" customHeight="1">
      <c r="A15" s="36" t="inlineStr">
        <is>
          <t>C001</t>
        </is>
      </c>
      <c r="B15" s="37" t="inlineStr">
        <is>
          <t>CJ Entertainment Inc.</t>
        </is>
      </c>
      <c r="C15" s="36" t="inlineStr">
        <is>
          <t>인수 후</t>
        </is>
      </c>
      <c r="D15" s="36" t="inlineStr">
        <is>
          <t>2006-12-31</t>
        </is>
      </c>
      <c r="E15" s="37" t="inlineStr">
        <is>
          <t>기타</t>
        </is>
      </c>
      <c r="F15" s="37" t="inlineStr">
        <is>
          <t>CJ㈜ 2006 사업보고서 요약재무 주석: 제54기(2006) 중 CJ모닝웰(주), CJEH(주), (주)해찬들, 한일약품공업(주) 흡수합병.</t>
        </is>
      </c>
      <c r="G15" s="37" t="inlineStr">
        <is>
          <t>DART 사업보고서</t>
        </is>
      </c>
      <c r="H15" s="36" t="inlineStr">
        <is>
          <t>2007-03-30</t>
        </is>
      </c>
      <c r="I15" s="36" t="inlineStr">
        <is>
          <t>20070330000055</t>
        </is>
      </c>
      <c r="J15" s="39" t="inlineStr">
        <is>
          <t>https://dart.fss.or.kr/dsaf001/main.do?rcpNo=20070330000055</t>
        </is>
      </c>
      <c r="K15" s="37" t="inlineStr">
        <is>
          <t>post_events_summary,acquirer_entity</t>
        </is>
      </c>
    </row>
    <row r="16" ht="45" customHeight="1">
      <c r="A16" s="36" t="inlineStr">
        <is>
          <t>C001</t>
        </is>
      </c>
      <c r="B16" s="37" t="inlineStr">
        <is>
          <t>CJ Entertainment Inc.</t>
        </is>
      </c>
      <c r="C16" s="36" t="inlineStr">
        <is>
          <t>인수 후</t>
        </is>
      </c>
      <c r="D16" s="36" t="inlineStr">
        <is>
          <t>2010-12-02</t>
        </is>
      </c>
      <c r="E16" s="37" t="inlineStr">
        <is>
          <t>실적</t>
        </is>
      </c>
      <c r="F16" s="37"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7" t="inlineStr">
        <is>
          <t>DART 기타공시</t>
        </is>
      </c>
      <c r="H16" s="36" t="inlineStr">
        <is>
          <t>2010-12-02</t>
        </is>
      </c>
      <c r="I16" s="36" t="inlineStr">
        <is>
          <t>20101202000223</t>
        </is>
      </c>
      <c r="J16" s="39" t="inlineStr">
        <is>
          <t>https://dart.fss.or.kr/dsaf001/main.do?rcpNo=20101202000223</t>
        </is>
      </c>
      <c r="K16" s="37" t="inlineStr">
        <is>
          <t>target_rev_post,target_op_post,post_events_summary,notes,acquirer_entity</t>
        </is>
      </c>
    </row>
    <row r="17" ht="45" customHeight="1">
      <c r="A17" s="36" t="inlineStr">
        <is>
          <t>C001</t>
        </is>
      </c>
      <c r="B17" s="37" t="inlineStr">
        <is>
          <t>CJ Entertainment Inc.</t>
        </is>
      </c>
      <c r="C17" s="36" t="inlineStr">
        <is>
          <t>인수 후</t>
        </is>
      </c>
      <c r="D17" s="36" t="inlineStr">
        <is>
          <t>2010-12-31</t>
        </is>
      </c>
      <c r="E17" s="37" t="inlineStr">
        <is>
          <t>실적</t>
        </is>
      </c>
      <c r="F17" s="37" t="inlineStr">
        <is>
          <t>씨제이엔터테인먼트 2010 감사보고서 손익계산서: 제5기(2010) 매출액 163,080,002,913원, 영업이익 8,329,368,008원; 제4기(2009) 166,147,408,998원·9,721,771,839원.</t>
        </is>
      </c>
      <c r="G17" s="37" t="inlineStr">
        <is>
          <t>DART 감사보고서</t>
        </is>
      </c>
      <c r="H17" s="36" t="inlineStr">
        <is>
          <t>2011-03-31</t>
        </is>
      </c>
      <c r="I17" s="36" t="inlineStr">
        <is>
          <t>20110331003203</t>
        </is>
      </c>
      <c r="J17" s="39" t="inlineStr">
        <is>
          <t>https://dart.fss.or.kr/dsaf001/main.do?rcpNo=20110331003203</t>
        </is>
      </c>
      <c r="K17" s="37" t="inlineStr">
        <is>
          <t>target_rev_post,target_op_post</t>
        </is>
      </c>
    </row>
    <row r="18" ht="45" customHeight="1">
      <c r="A18" s="36" t="inlineStr">
        <is>
          <t>C001</t>
        </is>
      </c>
      <c r="B18" s="37" t="inlineStr">
        <is>
          <t>CJ Entertainment Inc.</t>
        </is>
      </c>
      <c r="C18" s="36" t="inlineStr">
        <is>
          <t>인수 후</t>
        </is>
      </c>
      <c r="D18" s="36" t="inlineStr">
        <is>
          <t>2011-03-01</t>
        </is>
      </c>
      <c r="E18" s="37" t="inlineStr">
        <is>
          <t>합병</t>
        </is>
      </c>
      <c r="F18" s="37"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7" t="inlineStr">
        <is>
          <t>DART 사업보고서</t>
        </is>
      </c>
      <c r="H18" s="36" t="inlineStr">
        <is>
          <t>2012-03-30</t>
        </is>
      </c>
      <c r="I18" s="36" t="inlineStr">
        <is>
          <t>20120330002738</t>
        </is>
      </c>
      <c r="J18" s="39" t="inlineStr">
        <is>
          <t>https://dart.fss.or.kr/dsaf001/main.do?rcpNo=20120330002738</t>
        </is>
      </c>
      <c r="K18" s="37" t="inlineStr">
        <is>
          <t>post_events_summary,target_rev_post,target_op_post</t>
        </is>
      </c>
    </row>
    <row r="19" ht="45" customHeight="1">
      <c r="A19" s="36" t="inlineStr">
        <is>
          <t>C001</t>
        </is>
      </c>
      <c r="B19" s="37" t="inlineStr">
        <is>
          <t>CJ Entertainment Inc.</t>
        </is>
      </c>
      <c r="C19" s="36" t="inlineStr">
        <is>
          <t>인수 후</t>
        </is>
      </c>
      <c r="D19" s="36" t="inlineStr">
        <is>
          <t>2012-12-31</t>
        </is>
      </c>
      <c r="E19" s="37" t="inlineStr">
        <is>
          <t>실적</t>
        </is>
      </c>
      <c r="F19" s="37" t="inlineStr">
        <is>
          <t>CJ E&amp;M 2012 사업보고서 사업부문별 요약 연결재무현황: 영화부문 매출 218,960백만원, 영업이익 9,220백만원.</t>
        </is>
      </c>
      <c r="G19" s="37" t="inlineStr">
        <is>
          <t>DART 사업보고서</t>
        </is>
      </c>
      <c r="H19" s="36" t="inlineStr">
        <is>
          <t>2013-04-01</t>
        </is>
      </c>
      <c r="I19" s="36" t="inlineStr">
        <is>
          <t>20130401001853</t>
        </is>
      </c>
      <c r="J19" s="39" t="inlineStr">
        <is>
          <t>https://dart.fss.or.kr/dsaf001/main.do?rcpNo=20130401001853</t>
        </is>
      </c>
      <c r="K19" s="37" t="inlineStr">
        <is>
          <t>target_rev_post,target_op_post</t>
        </is>
      </c>
    </row>
    <row r="20" ht="45" customHeight="1">
      <c r="A20" s="36" t="inlineStr">
        <is>
          <t>C001</t>
        </is>
      </c>
      <c r="B20" s="37" t="inlineStr">
        <is>
          <t>CJ Entertainment Inc.</t>
        </is>
      </c>
      <c r="C20" s="36" t="inlineStr">
        <is>
          <t>인수 후</t>
        </is>
      </c>
      <c r="D20" s="36" t="inlineStr">
        <is>
          <t>2017-12-31</t>
        </is>
      </c>
      <c r="E20" s="37" t="inlineStr">
        <is>
          <t>실적</t>
        </is>
      </c>
      <c r="F20" s="37" t="inlineStr">
        <is>
          <t>CJ E&amp;M 2017 사업보고서 사업부문별 요약 연결재무현황: 영화부문 매출 198,667백만원·영업손실 9,044백만원. (2016 사업보고서 20170331004920: 영화부문 매출 189,551·영업손실 23,874백만원)</t>
        </is>
      </c>
      <c r="G20" s="37" t="inlineStr">
        <is>
          <t>DART 사업보고서</t>
        </is>
      </c>
      <c r="H20" s="36" t="inlineStr">
        <is>
          <t>2018-04-02</t>
        </is>
      </c>
      <c r="I20" s="36" t="inlineStr">
        <is>
          <t>20180330004046</t>
        </is>
      </c>
      <c r="J20" s="39" t="inlineStr">
        <is>
          <t>https://dart.fss.or.kr/dsaf001/main.do?rcpNo=20180330004046</t>
        </is>
      </c>
      <c r="K20" s="37" t="inlineStr">
        <is>
          <t>post_events_summary,target_rev_post,target_op_post</t>
        </is>
      </c>
    </row>
    <row r="21" ht="45" customHeight="1">
      <c r="A21" s="36" t="inlineStr">
        <is>
          <t>C001</t>
        </is>
      </c>
      <c r="B21" s="37" t="inlineStr">
        <is>
          <t>CJ Entertainment Inc.</t>
        </is>
      </c>
      <c r="C21" s="36" t="inlineStr">
        <is>
          <t>인수 후</t>
        </is>
      </c>
      <c r="D21" s="36" t="inlineStr">
        <is>
          <t>2018-07-01</t>
        </is>
      </c>
      <c r="E21" s="37" t="inlineStr">
        <is>
          <t>합병</t>
        </is>
      </c>
      <c r="F21" s="37" t="inlineStr">
        <is>
          <t>CJ ENM 2018 사업보고서 연혁: '2018년 7월 1일 (주)씨제이오쇼핑이 씨제이이앤엠(주)을 흡수합병하고, 사명을 (주)씨제이이엔엠으로 변경'.</t>
        </is>
      </c>
      <c r="G21" s="37" t="inlineStr">
        <is>
          <t>DART 사업보고서</t>
        </is>
      </c>
      <c r="H21" s="36" t="inlineStr">
        <is>
          <t>2019-04-01</t>
        </is>
      </c>
      <c r="I21" s="36" t="inlineStr">
        <is>
          <t>20190401005034</t>
        </is>
      </c>
      <c r="J21" s="39" t="inlineStr">
        <is>
          <t>https://dart.fss.or.kr/dsaf001/main.do?rcpNo=20190401005034</t>
        </is>
      </c>
      <c r="K21" s="37" t="inlineStr">
        <is>
          <t>post_events_summary,pre_incorp_chk</t>
        </is>
      </c>
    </row>
    <row r="22" ht="45" customHeight="1">
      <c r="A22" s="36" t="inlineStr">
        <is>
          <t>C001</t>
        </is>
      </c>
      <c r="B22" s="37" t="inlineStr">
        <is>
          <t>CJ Entertainment Inc.</t>
        </is>
      </c>
      <c r="C22" s="36" t="inlineStr">
        <is>
          <t>인수 후</t>
        </is>
      </c>
      <c r="D22" s="36" t="inlineStr">
        <is>
          <t>2024-12-31</t>
        </is>
      </c>
      <c r="E22" s="37" t="inlineStr">
        <is>
          <t>실적</t>
        </is>
      </c>
      <c r="F22" s="37" t="inlineStr">
        <is>
          <t>CJ ENM 2024 사업보고서 영업부문 주석: 영화드라마사업 영업수익 1,704,683,156천원, 영업손실 26,924,539천원(콘텐츠 제작·판매, 영화 제작·배급, 공연 기획·제작).</t>
        </is>
      </c>
      <c r="G22" s="37" t="inlineStr">
        <is>
          <t>DART 사업보고서</t>
        </is>
      </c>
      <c r="H22" s="36" t="inlineStr">
        <is>
          <t>2025-03-19</t>
        </is>
      </c>
      <c r="I22" s="36" t="inlineStr">
        <is>
          <t>20250319000884</t>
        </is>
      </c>
      <c r="J22" s="39" t="inlineStr">
        <is>
          <t>https://dart.fss.or.kr/dsaf001/main.do?rcpNo=20250319000884</t>
        </is>
      </c>
      <c r="K22" s="37" t="inlineStr">
        <is>
          <t>post_events_summary,target_rev_post,target_op_post</t>
        </is>
      </c>
    </row>
    <row r="23" ht="45" customHeight="1">
      <c r="A23" s="36" t="inlineStr">
        <is>
          <t>C001</t>
        </is>
      </c>
      <c r="B23" s="37" t="inlineStr">
        <is>
          <t>CJ Entertainment Inc.</t>
        </is>
      </c>
      <c r="C23" s="36" t="inlineStr">
        <is>
          <t>인수 후</t>
        </is>
      </c>
      <c r="D23" s="36" t="inlineStr">
        <is>
          <t>2015-12-31</t>
        </is>
      </c>
      <c r="E23" s="37" t="inlineStr">
        <is>
          <t>손상차손</t>
        </is>
      </c>
      <c r="F23" s="37" t="inlineStr">
        <is>
          <t>CJ E&amp;M 2015 사업보고서 연결재무제표 주석 15: '판권 중 미래현금흐름의 발생가능성이 높지 않은 판권은 회수가능액이 장부금액에 미달하여 95,154백만원의 손상차손을 인식'.</t>
        </is>
      </c>
      <c r="G23" s="37" t="inlineStr">
        <is>
          <t>DART 사업보고서</t>
        </is>
      </c>
      <c r="H23" s="36" t="inlineStr">
        <is>
          <t>2016-03-30</t>
        </is>
      </c>
      <c r="I23" s="36" t="inlineStr">
        <is>
          <t>20160330003711</t>
        </is>
      </c>
      <c r="J23" s="39" t="inlineStr">
        <is>
          <t>https://dart.fss.or.kr/dsaf001/main.do?rcpNo=20160330003711</t>
        </is>
      </c>
      <c r="K23" s="37" t="inlineStr">
        <is>
          <t>impairment</t>
        </is>
      </c>
    </row>
    <row r="24" ht="45" customHeight="1">
      <c r="A24" s="36" t="inlineStr">
        <is>
          <t>C001</t>
        </is>
      </c>
      <c r="B24" s="37" t="inlineStr">
        <is>
          <t>CJ Entertainment Inc.</t>
        </is>
      </c>
      <c r="C24" s="36" t="inlineStr">
        <is>
          <t>발표</t>
        </is>
      </c>
      <c r="D24" s="36" t="inlineStr">
        <is>
          <t>2006-01-09</t>
        </is>
      </c>
      <c r="E24" s="37" t="inlineStr">
        <is>
          <t>기타</t>
        </is>
      </c>
      <c r="F24" s="37" t="inlineStr">
        <is>
          <t>Yahoo Finance KRW=X 일별 종가: 2006-01-09 970.72원/달러.</t>
        </is>
      </c>
      <c r="G24" s="37" t="inlineStr">
        <is>
          <t>기타</t>
        </is>
      </c>
      <c r="H24" s="36" t="inlineStr">
        <is>
          <t>2026-10-26</t>
        </is>
      </c>
      <c r="I24" s="36" t="n"/>
      <c r="J24" s="39" t="inlineStr">
        <is>
          <t>https://query1.finance.yahoo.com/v8/finance/chart/KRW=X?period1=1136160000&amp;period2=1137196800&amp;interval=1d</t>
        </is>
      </c>
      <c r="K24" s="37" t="inlineStr">
        <is>
          <t>value_chk_usdmm</t>
        </is>
      </c>
    </row>
    <row r="25" ht="45" customHeight="1">
      <c r="A25" s="36" t="inlineStr">
        <is>
          <t>C001</t>
        </is>
      </c>
      <c r="B25" s="37" t="inlineStr">
        <is>
          <t>CJ Entertainment Inc.</t>
        </is>
      </c>
      <c r="C25" s="36" t="inlineStr">
        <is>
          <t>발표</t>
        </is>
      </c>
      <c r="D25" s="36" t="inlineStr">
        <is>
          <t>2010-11-16</t>
        </is>
      </c>
      <c r="E25" s="37" t="inlineStr">
        <is>
          <t>발표</t>
        </is>
      </c>
      <c r="F25" s="37" t="inlineStr">
        <is>
          <t>이투데이 2010-11-16 'CJ그룹, 엔터·미디어 통합 1조원대 미디어그룹 설립': CJ 측 '그룹이 목표로 하고 있는 콘텐츠 사업의 글로벌화와 계열사간 시너지 극대화를 위해 합병을 결정하게 됐다'(6사 합병 발표, C005 참조).</t>
        </is>
      </c>
      <c r="G25" s="37" t="inlineStr">
        <is>
          <t>언론 보도</t>
        </is>
      </c>
      <c r="H25" s="36" t="inlineStr">
        <is>
          <t>2010-11-16</t>
        </is>
      </c>
      <c r="I25" s="36" t="n"/>
      <c r="J25" s="39" t="inlineStr">
        <is>
          <t>https://www.etoday.co.kr/news/view/377690</t>
        </is>
      </c>
      <c r="K25" s="37" t="inlineStr">
        <is>
          <t>earnings_call_note</t>
        </is>
      </c>
    </row>
    <row r="26" ht="45" customHeight="1">
      <c r="A26" s="36" t="inlineStr">
        <is>
          <t>C002</t>
        </is>
      </c>
      <c r="B26" s="37" t="inlineStr">
        <is>
          <t>Orion Cinema Network Co., Ltd.</t>
        </is>
      </c>
      <c r="C26" s="36" t="inlineStr">
        <is>
          <t>발표</t>
        </is>
      </c>
      <c r="D26" s="36" t="inlineStr">
        <is>
          <t>2006-10-12</t>
        </is>
      </c>
      <c r="E26" s="37" t="inlineStr">
        <is>
          <t>발표</t>
        </is>
      </c>
      <c r="F26" s="37"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7" t="inlineStr">
        <is>
          <t>DART 주요사항보고서</t>
        </is>
      </c>
      <c r="H26" s="36" t="inlineStr">
        <is>
          <t>2006-10-12</t>
        </is>
      </c>
      <c r="I26" s="36" t="inlineStr">
        <is>
          <t>20061012000143</t>
        </is>
      </c>
      <c r="J26" s="39" t="inlineStr">
        <is>
          <t>https://dart.fss.or.kr/dsaf001/main.do?rcpNo=20061012000143</t>
        </is>
      </c>
      <c r="K26" s="37" t="inlineStr">
        <is>
          <t>announce_date_chk,value_chk_local,purpose_quote,deal_to_assets_pct,deal_to_equity_pct,acq_total_assets</t>
        </is>
      </c>
    </row>
    <row r="27" ht="45" customHeight="1">
      <c r="A27" s="36" t="inlineStr">
        <is>
          <t>C002</t>
        </is>
      </c>
      <c r="B27" s="37" t="inlineStr">
        <is>
          <t>Orion Cinema Network Co., Ltd.</t>
        </is>
      </c>
      <c r="C27" s="36" t="inlineStr">
        <is>
          <t>발표</t>
        </is>
      </c>
      <c r="D27" s="36" t="inlineStr">
        <is>
          <t>2006-10-12</t>
        </is>
      </c>
      <c r="E27" s="37" t="inlineStr">
        <is>
          <t>발표</t>
        </is>
      </c>
      <c r="F27" s="37"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7" t="inlineStr">
        <is>
          <t>DART 주요사항보고서</t>
        </is>
      </c>
      <c r="H27" s="36" t="inlineStr">
        <is>
          <t>2006-10-12</t>
        </is>
      </c>
      <c r="I27" s="36" t="inlineStr">
        <is>
          <t>20061012000121</t>
        </is>
      </c>
      <c r="J27" s="39" t="inlineStr">
        <is>
          <t>https://dart.fss.or.kr/dsaf001/main.do?rcpNo=20061012000121</t>
        </is>
      </c>
      <c r="K27" s="37" t="inlineStr">
        <is>
          <t>value_chk_local,purpose_quote,notes</t>
        </is>
      </c>
    </row>
    <row r="28" ht="45" customHeight="1">
      <c r="A28" s="36" t="inlineStr">
        <is>
          <t>C002</t>
        </is>
      </c>
      <c r="B28" s="37" t="inlineStr">
        <is>
          <t>Orion Cinema Network Co., Ltd.</t>
        </is>
      </c>
      <c r="C28" s="36" t="inlineStr">
        <is>
          <t>발표</t>
        </is>
      </c>
      <c r="D28" s="36" t="inlineStr">
        <is>
          <t>2006-11-14</t>
        </is>
      </c>
      <c r="E28" s="37" t="inlineStr">
        <is>
          <t>완료</t>
        </is>
      </c>
      <c r="F28" s="37"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7" t="inlineStr">
        <is>
          <t>DART 주요사항보고서</t>
        </is>
      </c>
      <c r="H28" s="36" t="inlineStr">
        <is>
          <t>2006-11-14</t>
        </is>
      </c>
      <c r="I28" s="36" t="inlineStr">
        <is>
          <t>20061114001237</t>
        </is>
      </c>
      <c r="J28" s="39" t="inlineStr">
        <is>
          <t>https://dart.fss.or.kr/dsaf001/main.do?rcpNo=20061114001237</t>
        </is>
      </c>
      <c r="K28" s="37" t="inlineStr">
        <is>
          <t>value_chk_local,status_chk,deal_to_assets_pct,deal_to_equity_pct,chk_note</t>
        </is>
      </c>
    </row>
    <row r="29" ht="45" customHeight="1">
      <c r="A29" s="36" t="inlineStr">
        <is>
          <t>C002</t>
        </is>
      </c>
      <c r="B29" s="37" t="inlineStr">
        <is>
          <t>Orion Cinema Network Co., Ltd.</t>
        </is>
      </c>
      <c r="C29" s="36" t="inlineStr">
        <is>
          <t>인수 후</t>
        </is>
      </c>
      <c r="D29" s="36" t="inlineStr">
        <is>
          <t>2006-12-31</t>
        </is>
      </c>
      <c r="E29" s="37" t="inlineStr">
        <is>
          <t>추가취득</t>
        </is>
      </c>
      <c r="F29" s="37"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7" t="inlineStr">
        <is>
          <t>DART 감사보고서</t>
        </is>
      </c>
      <c r="H29" s="36" t="inlineStr">
        <is>
          <t>2007-03-21</t>
        </is>
      </c>
      <c r="I29" s="36" t="inlineStr">
        <is>
          <t>20070321000422</t>
        </is>
      </c>
      <c r="J29" s="39" t="inlineStr">
        <is>
          <t>https://dart.fss.or.kr/dsaf001/main.do?rcpNo=20070321000422</t>
        </is>
      </c>
      <c r="K29" s="37" t="inlineStr">
        <is>
          <t>notes,post_events_summary</t>
        </is>
      </c>
    </row>
    <row r="30" ht="45" customHeight="1">
      <c r="A30" s="36" t="inlineStr">
        <is>
          <t>C002</t>
        </is>
      </c>
      <c r="B30" s="37" t="inlineStr">
        <is>
          <t>Orion Cinema Network Co., Ltd.</t>
        </is>
      </c>
      <c r="C30" s="36" t="inlineStr">
        <is>
          <t>인수 전</t>
        </is>
      </c>
      <c r="D30" s="36" t="inlineStr">
        <is>
          <t>2005-12-31</t>
        </is>
      </c>
      <c r="E30" s="37" t="inlineStr">
        <is>
          <t>실적</t>
        </is>
      </c>
      <c r="F30" s="37" t="inlineStr">
        <is>
          <t>OCN 2005 감사보고서 손익계산서: 매출액 2005 100,340,749,421원·2004 75,042,524,947원, 영업이익 2005 24,451,561,884원·2004 12,471,195,779원; 대차대조표 자산총계 2005 99,306,934,951원, 단기차입금 11,515,684,263원.</t>
        </is>
      </c>
      <c r="G30" s="37" t="inlineStr">
        <is>
          <t>DART 감사보고서</t>
        </is>
      </c>
      <c r="H30" s="36" t="inlineStr">
        <is>
          <t>2006-03-20</t>
        </is>
      </c>
      <c r="I30" s="36" t="inlineStr">
        <is>
          <t>20060320000290</t>
        </is>
      </c>
      <c r="J30" s="39" t="inlineStr">
        <is>
          <t>https://dart.fss.or.kr/dsaf001/main.do?rcpNo=20060320000290</t>
        </is>
      </c>
      <c r="K30" s="37" t="inlineStr">
        <is>
          <t>target_rev_pre,target_op_pre,notes</t>
        </is>
      </c>
    </row>
    <row r="31" ht="45" customHeight="1">
      <c r="A31" s="36" t="inlineStr">
        <is>
          <t>C002</t>
        </is>
      </c>
      <c r="B31" s="37" t="inlineStr">
        <is>
          <t>Orion Cinema Network Co., Ltd.</t>
        </is>
      </c>
      <c r="C31" s="36" t="inlineStr">
        <is>
          <t>인수 후</t>
        </is>
      </c>
      <c r="D31" s="36" t="inlineStr">
        <is>
          <t>2007-12-31</t>
        </is>
      </c>
      <c r="E31" s="37" t="inlineStr">
        <is>
          <t>실적</t>
        </is>
      </c>
      <c r="F31" s="37" t="inlineStr">
        <is>
          <t>OCN 2007 감사보고서 손익계산서: 영업수익 2007 180,395,349,700원·2006 140,321,911,950원, 영업이익 2007 39,290,729,401원·2006 38,780,607,442원.</t>
        </is>
      </c>
      <c r="G31" s="37" t="inlineStr">
        <is>
          <t>DART 감사보고서</t>
        </is>
      </c>
      <c r="H31" s="36" t="inlineStr">
        <is>
          <t>2008-04-08</t>
        </is>
      </c>
      <c r="I31" s="36" t="inlineStr">
        <is>
          <t>20080408001290</t>
        </is>
      </c>
      <c r="J31" s="39" t="inlineStr">
        <is>
          <t>https://dart.fss.or.kr/dsaf001/main.do?rcpNo=20080408001290</t>
        </is>
      </c>
      <c r="K31" s="37" t="inlineStr">
        <is>
          <t>target_rev_post,target_op_post</t>
        </is>
      </c>
    </row>
    <row r="32" ht="45" customHeight="1">
      <c r="A32" s="36" t="inlineStr">
        <is>
          <t>C002</t>
        </is>
      </c>
      <c r="B32" s="37" t="inlineStr">
        <is>
          <t>Orion Cinema Network Co., Ltd.</t>
        </is>
      </c>
      <c r="C32" s="36" t="inlineStr">
        <is>
          <t>인수 후</t>
        </is>
      </c>
      <c r="D32" s="36" t="inlineStr">
        <is>
          <t>2007-02-06</t>
        </is>
      </c>
      <c r="E32" s="37" t="inlineStr">
        <is>
          <t>실적</t>
        </is>
      </c>
      <c r="F32" s="37"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7" t="inlineStr">
        <is>
          <t>DART 기타공시</t>
        </is>
      </c>
      <c r="H32" s="36" t="inlineStr">
        <is>
          <t>2007-02-06</t>
        </is>
      </c>
      <c r="I32" s="36" t="inlineStr">
        <is>
          <t>20070206800034</t>
        </is>
      </c>
      <c r="J32" s="39" t="inlineStr">
        <is>
          <t>https://dart.fss.or.kr/dsaf001/main.do?rcpNo=20070206800034</t>
        </is>
      </c>
      <c r="K32" s="37" t="inlineStr">
        <is>
          <t>earnings_call_note,target_rev_post,target_op_post</t>
        </is>
      </c>
    </row>
    <row r="33" ht="45" customHeight="1">
      <c r="A33" s="36" t="inlineStr">
        <is>
          <t>C002</t>
        </is>
      </c>
      <c r="B33" s="37" t="inlineStr">
        <is>
          <t>Orion Cinema Network Co., Ltd.</t>
        </is>
      </c>
      <c r="C33" s="36" t="inlineStr">
        <is>
          <t>인수 후</t>
        </is>
      </c>
      <c r="D33" s="36" t="inlineStr">
        <is>
          <t>2009-12-31</t>
        </is>
      </c>
      <c r="E33" s="37" t="inlineStr">
        <is>
          <t>실적</t>
        </is>
      </c>
      <c r="F33" s="37" t="inlineStr">
        <is>
          <t>OCN 2009 감사보고서: 영업수익 2009 161,260,715,511원·2008 170,528,960,494원, 영업이익 2009 10,004,982,260원·2008 21,213,370,633원.</t>
        </is>
      </c>
      <c r="G33" s="37" t="inlineStr">
        <is>
          <t>DART 감사보고서</t>
        </is>
      </c>
      <c r="H33" s="36" t="inlineStr">
        <is>
          <t>2010-03-26</t>
        </is>
      </c>
      <c r="I33" s="36" t="inlineStr">
        <is>
          <t>20100326000591</t>
        </is>
      </c>
      <c r="J33" s="39" t="inlineStr">
        <is>
          <t>https://dart.fss.or.kr/dsaf001/main.do?rcpNo=20100326000591</t>
        </is>
      </c>
      <c r="K33" s="37" t="inlineStr">
        <is>
          <t>post_events_summary</t>
        </is>
      </c>
    </row>
    <row r="34" ht="45" customHeight="1">
      <c r="A34" s="36" t="inlineStr">
        <is>
          <t>C002</t>
        </is>
      </c>
      <c r="B34" s="37" t="inlineStr">
        <is>
          <t>Orion Cinema Network Co., Ltd.</t>
        </is>
      </c>
      <c r="C34" s="36" t="inlineStr">
        <is>
          <t>인수 후</t>
        </is>
      </c>
      <c r="D34" s="36" t="inlineStr">
        <is>
          <t>2011-12-31</t>
        </is>
      </c>
      <c r="E34" s="37" t="inlineStr">
        <is>
          <t>실적</t>
        </is>
      </c>
      <c r="F34" s="37" t="inlineStr">
        <is>
          <t>OCN 2011 감사보고서(K-IFRS): 매출액 2011 222,297,461,052원·2010 181,511,359,589원, 영업이익 2011 30,929,197,125원·2010 8,275,331,221원.</t>
        </is>
      </c>
      <c r="G34" s="37" t="inlineStr">
        <is>
          <t>DART 감사보고서</t>
        </is>
      </c>
      <c r="H34" s="36" t="inlineStr">
        <is>
          <t>2012-03-28</t>
        </is>
      </c>
      <c r="I34" s="36" t="inlineStr">
        <is>
          <t>20120328000227</t>
        </is>
      </c>
      <c r="J34" s="39" t="inlineStr">
        <is>
          <t>https://dart.fss.or.kr/dsaf001/main.do?rcpNo=20120328000227</t>
        </is>
      </c>
      <c r="K34" s="37" t="inlineStr">
        <is>
          <t>post_events_summary</t>
        </is>
      </c>
    </row>
    <row r="35" ht="45" customHeight="1">
      <c r="A35" s="36" t="inlineStr">
        <is>
          <t>C002</t>
        </is>
      </c>
      <c r="B35" s="37" t="inlineStr">
        <is>
          <t>Orion Cinema Network Co., Ltd.</t>
        </is>
      </c>
      <c r="C35" s="36" t="inlineStr">
        <is>
          <t>인수 후</t>
        </is>
      </c>
      <c r="D35" s="36" t="inlineStr">
        <is>
          <t>2012-12-31</t>
        </is>
      </c>
      <c r="E35" s="37" t="inlineStr">
        <is>
          <t>실적</t>
        </is>
      </c>
      <c r="F35" s="37" t="inlineStr">
        <is>
          <t>OCN 2012 감사보고서(K-IFRS): 매출액 242,856,440,260원, 영업이익 33,656,826,184원(2011 비교표시 32,031,931,093원), 당기순이익 22,805,194,393원.</t>
        </is>
      </c>
      <c r="G35" s="37" t="inlineStr">
        <is>
          <t>DART 감사보고서</t>
        </is>
      </c>
      <c r="H35" s="36" t="inlineStr">
        <is>
          <t>2013-03-26</t>
        </is>
      </c>
      <c r="I35" s="36" t="inlineStr">
        <is>
          <t>20130326000223</t>
        </is>
      </c>
      <c r="J35" s="39" t="inlineStr">
        <is>
          <t>https://dart.fss.or.kr/dsaf001/main.do?rcpNo=20130326000223</t>
        </is>
      </c>
      <c r="K35" s="37" t="inlineStr">
        <is>
          <t>target_rev_post,target_op_post</t>
        </is>
      </c>
    </row>
    <row r="36" ht="45" customHeight="1">
      <c r="A36" s="36" t="inlineStr">
        <is>
          <t>C002</t>
        </is>
      </c>
      <c r="B36" s="37" t="inlineStr">
        <is>
          <t>Orion Cinema Network Co., Ltd.</t>
        </is>
      </c>
      <c r="C36" s="36" t="inlineStr">
        <is>
          <t>인수 전</t>
        </is>
      </c>
      <c r="D36" s="36" t="inlineStr">
        <is>
          <t>2006-12-31</t>
        </is>
      </c>
      <c r="E36" s="37" t="inlineStr">
        <is>
          <t>기타</t>
        </is>
      </c>
      <c r="F36" s="37"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7" t="inlineStr">
        <is>
          <t>DART 사업보고서</t>
        </is>
      </c>
      <c r="H36" s="36" t="inlineStr">
        <is>
          <t>2007-03-30</t>
        </is>
      </c>
      <c r="I36" s="36" t="inlineStr">
        <is>
          <t>20070330001485</t>
        </is>
      </c>
      <c r="J36" s="39" t="inlineStr">
        <is>
          <t>https://dart.fss.or.kr/dsaf001/main.do?rcpNo=20070330001485</t>
        </is>
      </c>
      <c r="K36" s="37" t="inlineStr">
        <is>
          <t>acquirer_core,pre_events_summary</t>
        </is>
      </c>
    </row>
    <row r="37" ht="45" customHeight="1">
      <c r="A37" s="36" t="inlineStr">
        <is>
          <t>C002</t>
        </is>
      </c>
      <c r="B37" s="37" t="inlineStr">
        <is>
          <t>Orion Cinema Network Co., Ltd.</t>
        </is>
      </c>
      <c r="C37" s="36" t="inlineStr">
        <is>
          <t>인수 전</t>
        </is>
      </c>
      <c r="D37" s="36" t="inlineStr">
        <is>
          <t>2006-09-27</t>
        </is>
      </c>
      <c r="E37" s="37" t="inlineStr">
        <is>
          <t>기타</t>
        </is>
      </c>
      <c r="F37" s="37" t="inlineStr">
        <is>
          <t>이투데이: 온미디어 주가 27일 오후 1시15분 7,310원(공모가 5,200원 대비 40.6% 상승), 외국계 주주 3곳 32.69% 보호예수 10월 5~8일 해제 예정.</t>
        </is>
      </c>
      <c r="G37" s="37" t="inlineStr">
        <is>
          <t>언론 보도</t>
        </is>
      </c>
      <c r="H37" s="36" t="inlineStr">
        <is>
          <t>2006-09-27</t>
        </is>
      </c>
      <c r="I37" s="36" t="n"/>
      <c r="J37" s="39" t="inlineStr">
        <is>
          <t>https://www.etoday.co.kr/news/view/100433</t>
        </is>
      </c>
      <c r="K37" s="37" t="inlineStr">
        <is>
          <t>acq_mktcap</t>
        </is>
      </c>
    </row>
    <row r="38" ht="45" customHeight="1">
      <c r="A38" s="36" t="inlineStr">
        <is>
          <t>C002</t>
        </is>
      </c>
      <c r="B38" s="37" t="inlineStr">
        <is>
          <t>Orion Cinema Network Co., Ltd.</t>
        </is>
      </c>
      <c r="C38" s="36" t="inlineStr">
        <is>
          <t>인수 후</t>
        </is>
      </c>
      <c r="D38" s="36" t="inlineStr">
        <is>
          <t>2009-12-31</t>
        </is>
      </c>
      <c r="E38" s="37" t="inlineStr">
        <is>
          <t>기타</t>
        </is>
      </c>
      <c r="F38" s="37"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7" t="inlineStr">
        <is>
          <t>DART 사업보고서</t>
        </is>
      </c>
      <c r="H38" s="36" t="inlineStr">
        <is>
          <t>2010-04-01</t>
        </is>
      </c>
      <c r="I38" s="36" t="inlineStr">
        <is>
          <t>20100401001044</t>
        </is>
      </c>
      <c r="J38" s="39" t="inlineStr">
        <is>
          <t>https://dart.fss.or.kr/dsaf001/main.do?rcpNo=20100401001044</t>
        </is>
      </c>
      <c r="K38" s="37" t="inlineStr">
        <is>
          <t>acq_mktcap,apex_total_assets</t>
        </is>
      </c>
    </row>
    <row r="39" ht="45" customHeight="1">
      <c r="A39" s="36" t="inlineStr">
        <is>
          <t>C002</t>
        </is>
      </c>
      <c r="B39" s="37" t="inlineStr">
        <is>
          <t>Orion Cinema Network Co., Ltd.</t>
        </is>
      </c>
      <c r="C39" s="36" t="inlineStr">
        <is>
          <t>발표</t>
        </is>
      </c>
      <c r="D39" s="36" t="inlineStr">
        <is>
          <t>2006-11-14</t>
        </is>
      </c>
      <c r="E39" s="37" t="inlineStr">
        <is>
          <t>기타</t>
        </is>
      </c>
      <c r="F39" s="37" t="inlineStr">
        <is>
          <t>Fed H.10 원/달러: 2006-10-12 957.60, 2006-11-14 936.70.</t>
        </is>
      </c>
      <c r="G39" s="37" t="inlineStr">
        <is>
          <t>기타</t>
        </is>
      </c>
      <c r="H39" s="36" t="inlineStr">
        <is>
          <t>2006-11-14</t>
        </is>
      </c>
      <c r="I39" s="36" t="n"/>
      <c r="J39" s="39" t="inlineStr">
        <is>
          <t>https://www.federalreserve.gov/releases/h10/hist/dat00_ko.htm</t>
        </is>
      </c>
      <c r="K39" s="37" t="inlineStr">
        <is>
          <t>value_chk_usdmm</t>
        </is>
      </c>
    </row>
    <row r="40" ht="45" customHeight="1">
      <c r="A40" s="36" t="inlineStr">
        <is>
          <t>C002</t>
        </is>
      </c>
      <c r="B40" s="37" t="inlineStr">
        <is>
          <t>Orion Cinema Network Co., Ltd.</t>
        </is>
      </c>
      <c r="C40" s="36" t="inlineStr">
        <is>
          <t>인수 후</t>
        </is>
      </c>
      <c r="D40" s="36" t="inlineStr">
        <is>
          <t>2013-12-01</t>
        </is>
      </c>
      <c r="E40" s="37" t="inlineStr">
        <is>
          <t>합병</t>
        </is>
      </c>
      <c r="F40" s="37"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7" t="inlineStr">
        <is>
          <t>DART 감사보고서</t>
        </is>
      </c>
      <c r="H40" s="36" t="inlineStr">
        <is>
          <t>2014-03-31</t>
        </is>
      </c>
      <c r="I40" s="36" t="inlineStr">
        <is>
          <t>20140331003132</t>
        </is>
      </c>
      <c r="J40" s="39" t="inlineStr">
        <is>
          <t>https://dart.fss.or.kr/dsaf001/main.do?rcpNo=20140331003132</t>
        </is>
      </c>
      <c r="K40" s="37" t="inlineStr">
        <is>
          <t>post_events_summary,impairment</t>
        </is>
      </c>
    </row>
    <row r="41" ht="45" customHeight="1">
      <c r="A41" s="36" t="inlineStr">
        <is>
          <t>C002</t>
        </is>
      </c>
      <c r="B41" s="37" t="inlineStr">
        <is>
          <t>Orion Cinema Network Co., Ltd.</t>
        </is>
      </c>
      <c r="C41" s="36" t="inlineStr">
        <is>
          <t>인수 후</t>
        </is>
      </c>
      <c r="D41" s="36" t="inlineStr">
        <is>
          <t>2014-12-31</t>
        </is>
      </c>
      <c r="E41" s="37" t="inlineStr">
        <is>
          <t>실적</t>
        </is>
      </c>
      <c r="F41" s="37"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7" t="inlineStr">
        <is>
          <t>DART 사업보고서</t>
        </is>
      </c>
      <c r="H41" s="36" t="inlineStr">
        <is>
          <t>2015-03-31</t>
        </is>
      </c>
      <c r="I41" s="36" t="inlineStr">
        <is>
          <t>20150331004213</t>
        </is>
      </c>
      <c r="J41" s="39" t="inlineStr">
        <is>
          <t>https://dart.fss.or.kr/dsaf001/main.do?rcpNo=20150331004213</t>
        </is>
      </c>
      <c r="K41" s="37" t="inlineStr">
        <is>
          <t>target_rev_post,target_op_post,earnings_call_note</t>
        </is>
      </c>
    </row>
    <row r="42" ht="45" customHeight="1">
      <c r="A42" s="36" t="inlineStr">
        <is>
          <t>C002</t>
        </is>
      </c>
      <c r="B42" s="37" t="inlineStr">
        <is>
          <t>Orion Cinema Network Co., Ltd.</t>
        </is>
      </c>
      <c r="C42" s="36" t="inlineStr">
        <is>
          <t>인수 후</t>
        </is>
      </c>
      <c r="D42" s="36" t="inlineStr">
        <is>
          <t>2017-12-31</t>
        </is>
      </c>
      <c r="E42" s="37" t="inlineStr">
        <is>
          <t>실적</t>
        </is>
      </c>
      <c r="F42" s="37" t="inlineStr">
        <is>
          <t>CJ E&amp;M 2014·2017 사업보고서 사업부문별 요약 연결재무현황: 방송부문 매출 2014 825,918백만원·영업이익 2,150백만원; 2017 매출 1,294,153백만원·영업이익 61,822백만원.</t>
        </is>
      </c>
      <c r="G42" s="37" t="inlineStr">
        <is>
          <t>DART 사업보고서</t>
        </is>
      </c>
      <c r="H42" s="36" t="inlineStr">
        <is>
          <t>2018-04-02</t>
        </is>
      </c>
      <c r="I42" s="36" t="inlineStr">
        <is>
          <t>20180330004046</t>
        </is>
      </c>
      <c r="J42" s="39" t="inlineStr">
        <is>
          <t>https://dart.fss.or.kr/dsaf001/main.do?rcpNo=20180330004046</t>
        </is>
      </c>
      <c r="K42" s="37" t="inlineStr">
        <is>
          <t>target_rev_post,target_op_post,perf_basis</t>
        </is>
      </c>
    </row>
    <row r="43" ht="45" customHeight="1">
      <c r="A43" s="36" t="inlineStr">
        <is>
          <t>C002</t>
        </is>
      </c>
      <c r="B43" s="37" t="inlineStr">
        <is>
          <t>Orion Cinema Network Co., Ltd.</t>
        </is>
      </c>
      <c r="C43" s="36" t="inlineStr">
        <is>
          <t>인수 후</t>
        </is>
      </c>
      <c r="D43" s="36" t="inlineStr">
        <is>
          <t>2025-12-31</t>
        </is>
      </c>
      <c r="E43" s="37" t="inlineStr">
        <is>
          <t>실적</t>
        </is>
      </c>
      <c r="F43" s="37"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7" t="inlineStr">
        <is>
          <t>DART 사업보고서</t>
        </is>
      </c>
      <c r="H43" s="36" t="inlineStr">
        <is>
          <t>2026-03-18</t>
        </is>
      </c>
      <c r="I43" s="36" t="inlineStr">
        <is>
          <t>20260318001469</t>
        </is>
      </c>
      <c r="J43" s="39" t="inlineStr">
        <is>
          <t>https://dart.fss.or.kr/dsaf001/main.do?rcpNo=20260318001469</t>
        </is>
      </c>
      <c r="K43" s="37" t="inlineStr">
        <is>
          <t>target_rev_post,target_op_post</t>
        </is>
      </c>
    </row>
    <row r="44" ht="45" customHeight="1">
      <c r="A44" s="36" t="inlineStr">
        <is>
          <t>C003</t>
        </is>
      </c>
      <c r="B44" s="37" t="inlineStr">
        <is>
          <t>CJ Music Co., Ltd.</t>
        </is>
      </c>
      <c r="C44" s="36" t="inlineStr">
        <is>
          <t>발표</t>
        </is>
      </c>
      <c r="D44" s="36" t="inlineStr">
        <is>
          <t>2007-02-05</t>
        </is>
      </c>
      <c r="E44" s="37" t="inlineStr">
        <is>
          <t>발표</t>
        </is>
      </c>
      <c r="F44" s="37"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7" t="inlineStr">
        <is>
          <t>DART 주요사항보고서</t>
        </is>
      </c>
      <c r="H44" s="36" t="inlineStr">
        <is>
          <t>2007-02-05</t>
        </is>
      </c>
      <c r="I44" s="36" t="inlineStr">
        <is>
          <t>20070205000127</t>
        </is>
      </c>
      <c r="J44" s="39" t="inlineStr">
        <is>
          <t>https://dart.fss.or.kr/dsaf001/main.do?rcpNo=20070205000127</t>
        </is>
      </c>
      <c r="K44" s="37" t="inlineStr">
        <is>
          <t>announce_date_chk,purpose_quote,value_chk_local,chk_note,subtype_chk</t>
        </is>
      </c>
    </row>
    <row r="45" ht="45" customHeight="1">
      <c r="A45" s="36" t="inlineStr">
        <is>
          <t>C003</t>
        </is>
      </c>
      <c r="B45" s="37" t="inlineStr">
        <is>
          <t>CJ Music Co., Ltd.</t>
        </is>
      </c>
      <c r="C45" s="36" t="inlineStr">
        <is>
          <t>발표</t>
        </is>
      </c>
      <c r="D45" s="36" t="inlineStr">
        <is>
          <t>2007-02-09</t>
        </is>
      </c>
      <c r="E45" s="37" t="inlineStr">
        <is>
          <t>발표</t>
        </is>
      </c>
      <c r="F45" s="37" t="inlineStr">
        <is>
          <t>회사합병결정 정정: 주식매수청구 대금 300억원 초과 시 서면 통지로 계약 해제 가능하도록 조건 변경(정정 전 600억원 초과 시 해지).</t>
        </is>
      </c>
      <c r="G45" s="37" t="inlineStr">
        <is>
          <t>DART 주요사항보고서</t>
        </is>
      </c>
      <c r="H45" s="36" t="inlineStr">
        <is>
          <t>2007-02-09</t>
        </is>
      </c>
      <c r="I45" s="36" t="inlineStr">
        <is>
          <t>20070209000355</t>
        </is>
      </c>
      <c r="J45" s="39" t="inlineStr">
        <is>
          <t>https://dart.fss.or.kr/dsaf001/main.do?rcpNo=20070209000355</t>
        </is>
      </c>
      <c r="K45" s="37" t="inlineStr">
        <is>
          <t>chk_note</t>
        </is>
      </c>
    </row>
    <row r="46" ht="45" customHeight="1">
      <c r="A46" s="36" t="inlineStr">
        <is>
          <t>C003</t>
        </is>
      </c>
      <c r="B46" s="37" t="inlineStr">
        <is>
          <t>CJ Music Co., Ltd.</t>
        </is>
      </c>
      <c r="C46" s="36" t="inlineStr">
        <is>
          <t>발표</t>
        </is>
      </c>
      <c r="D46" s="36" t="inlineStr">
        <is>
          <t>2007-03-29</t>
        </is>
      </c>
      <c r="E46" s="37" t="inlineStr">
        <is>
          <t>발표</t>
        </is>
      </c>
      <c r="F46" s="37"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7" t="inlineStr">
        <is>
          <t>DART 기타공시</t>
        </is>
      </c>
      <c r="H46" s="36" t="inlineStr">
        <is>
          <t>2007-03-29</t>
        </is>
      </c>
      <c r="I46" s="36" t="inlineStr">
        <is>
          <t>20070329001139</t>
        </is>
      </c>
      <c r="J46" s="39" t="inlineStr">
        <is>
          <t>https://dart.fss.or.kr/dsaf001/main.do?rcpNo=20070329001139</t>
        </is>
      </c>
      <c r="K46" s="37" t="inlineStr">
        <is>
          <t>value_chk_local,acq_total_assets,deal_to_assets_pct,deal_to_equity_pct,acq_mktcap,size_basis,notes,acquirer_core,core_basis,is_core,target_rev_pre,target_op_pre,pre_events_summary,perf_basis</t>
        </is>
      </c>
    </row>
    <row r="47" ht="45" customHeight="1">
      <c r="A47" s="36" t="inlineStr">
        <is>
          <t>C003</t>
        </is>
      </c>
      <c r="B47" s="37" t="inlineStr">
        <is>
          <t>CJ Music Co., Ltd.</t>
        </is>
      </c>
      <c r="C47" s="36" t="inlineStr">
        <is>
          <t>발표</t>
        </is>
      </c>
      <c r="D47" s="36" t="inlineStr">
        <is>
          <t>2007-02-05</t>
        </is>
      </c>
      <c r="E47" s="37" t="inlineStr">
        <is>
          <t>발표</t>
        </is>
      </c>
      <c r="F47" s="37" t="inlineStr">
        <is>
          <t>엠넷미디어 2007-02-05 공시 목록: 회사합병결정, 합병신고서, 주권매매거래정지(코스닥시장본부)·같은 날 주권매매거래정지해제(20070205900119). 씨제이뮤직도 같은 날 회사합병결정(20070205000187) 공시.</t>
        </is>
      </c>
      <c r="G47" s="37" t="inlineStr">
        <is>
          <t>DART 기타공시</t>
        </is>
      </c>
      <c r="H47" s="36" t="inlineStr">
        <is>
          <t>2007-02-05</t>
        </is>
      </c>
      <c r="I47" s="36" t="inlineStr">
        <is>
          <t>20070205000158</t>
        </is>
      </c>
      <c r="J47" s="39" t="inlineStr">
        <is>
          <t>https://dart.fss.or.kr/dsaf001/main.do?rcpNo=20070205000158</t>
        </is>
      </c>
      <c r="K47" s="37" t="inlineStr">
        <is>
          <t>first_filing_date,event_ticker,event_ticker_basis</t>
        </is>
      </c>
    </row>
    <row r="48" ht="45" customHeight="1">
      <c r="A48" s="36" t="inlineStr">
        <is>
          <t>C003</t>
        </is>
      </c>
      <c r="B48" s="37" t="inlineStr">
        <is>
          <t>CJ Music Co., Ltd.</t>
        </is>
      </c>
      <c r="C48" s="36" t="inlineStr">
        <is>
          <t>인수 후</t>
        </is>
      </c>
      <c r="D48" s="36" t="inlineStr">
        <is>
          <t>2007-05-31</t>
        </is>
      </c>
      <c r="E48" s="37" t="inlineStr">
        <is>
          <t>완료</t>
        </is>
      </c>
      <c r="F48" s="37"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7" t="inlineStr">
        <is>
          <t>DART 기타공시</t>
        </is>
      </c>
      <c r="H48" s="36" t="inlineStr">
        <is>
          <t>2007-06-05</t>
        </is>
      </c>
      <c r="I48" s="36" t="inlineStr">
        <is>
          <t>20070605000295</t>
        </is>
      </c>
      <c r="J48" s="39" t="inlineStr">
        <is>
          <t>https://dart.fss.or.kr/dsaf001/main.do?rcpNo=20070605000295</t>
        </is>
      </c>
      <c r="K48" s="37" t="inlineStr">
        <is>
          <t>status_chk,post_events_summary,notes,impairment</t>
        </is>
      </c>
    </row>
    <row r="49" ht="45" customHeight="1">
      <c r="A49" s="36" t="inlineStr">
        <is>
          <t>C003</t>
        </is>
      </c>
      <c r="B49" s="37" t="inlineStr">
        <is>
          <t>CJ Music Co., Ltd.</t>
        </is>
      </c>
      <c r="C49" s="36" t="inlineStr">
        <is>
          <t>인수 후</t>
        </is>
      </c>
      <c r="D49" s="36" t="inlineStr">
        <is>
          <t>2008-03-28</t>
        </is>
      </c>
      <c r="E49" s="37" t="inlineStr">
        <is>
          <t>사명변경</t>
        </is>
      </c>
      <c r="F49" s="37" t="inlineStr">
        <is>
          <t>엠넷미디어 상호변경안내: 영문 M-net Media Corp. → Mnet Media Corp.; 과거 상호변경 2006-08-22 ㈜메디오피아테크날리지 → 엠넷미디어 주식회사.</t>
        </is>
      </c>
      <c r="G49" s="37" t="inlineStr">
        <is>
          <t>DART 기타공시</t>
        </is>
      </c>
      <c r="H49" s="36" t="inlineStr">
        <is>
          <t>2008-03-28</t>
        </is>
      </c>
      <c r="I49" s="36" t="inlineStr">
        <is>
          <t>20080328900492</t>
        </is>
      </c>
      <c r="J49" s="39" t="inlineStr">
        <is>
          <t>https://dart.fss.or.kr/dsaf001/main.do?rcpNo=20080328900492</t>
        </is>
      </c>
      <c r="K49" s="37" t="inlineStr">
        <is>
          <t>post_events_summary,acquirer_entity,notes</t>
        </is>
      </c>
    </row>
    <row r="50" ht="45" customHeight="1">
      <c r="A50" s="36" t="inlineStr">
        <is>
          <t>C003</t>
        </is>
      </c>
      <c r="B50" s="37" t="inlineStr">
        <is>
          <t>CJ Music Co., Ltd.</t>
        </is>
      </c>
      <c r="C50" s="36" t="inlineStr">
        <is>
          <t>인수 후</t>
        </is>
      </c>
      <c r="D50" s="36" t="inlineStr">
        <is>
          <t>2008-12-31</t>
        </is>
      </c>
      <c r="E50" s="37" t="inlineStr">
        <is>
          <t>손상차손</t>
        </is>
      </c>
      <c r="F50" s="37"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7" t="inlineStr">
        <is>
          <t>DART 감사보고서</t>
        </is>
      </c>
      <c r="H50" s="36" t="inlineStr">
        <is>
          <t>2009-04-08</t>
        </is>
      </c>
      <c r="I50" s="36" t="inlineStr">
        <is>
          <t>20090408000522</t>
        </is>
      </c>
      <c r="J50" s="39" t="inlineStr">
        <is>
          <t>https://dart.fss.or.kr/dsaf001/main.do?rcpNo=20090408000522</t>
        </is>
      </c>
      <c r="K50" s="37" t="inlineStr">
        <is>
          <t>impairment,post_events_summary</t>
        </is>
      </c>
    </row>
    <row r="51" ht="45" customHeight="1">
      <c r="A51" s="36" t="inlineStr">
        <is>
          <t>C003</t>
        </is>
      </c>
      <c r="B51" s="37" t="inlineStr">
        <is>
          <t>CJ Music Co., Ltd.</t>
        </is>
      </c>
      <c r="C51" s="36" t="inlineStr">
        <is>
          <t>인수 후</t>
        </is>
      </c>
      <c r="D51" s="36" t="inlineStr">
        <is>
          <t>2010-12-02</t>
        </is>
      </c>
      <c r="E51" s="37" t="inlineStr">
        <is>
          <t>실적</t>
        </is>
      </c>
      <c r="F51" s="37"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7" t="inlineStr">
        <is>
          <t>DART 기타공시</t>
        </is>
      </c>
      <c r="H51" s="36" t="inlineStr">
        <is>
          <t>2010-12-02</t>
        </is>
      </c>
      <c r="I51" s="36" t="inlineStr">
        <is>
          <t>20101202000223</t>
        </is>
      </c>
      <c r="J51" s="39" t="inlineStr">
        <is>
          <t>https://dart.fss.or.kr/dsaf001/main.do?rcpNo=20101202000223</t>
        </is>
      </c>
      <c r="K51" s="37" t="inlineStr">
        <is>
          <t>target_rev_post,target_op_post,post_events_summary,notes,impairment</t>
        </is>
      </c>
    </row>
    <row r="52" ht="45" customHeight="1">
      <c r="A52" s="36" t="inlineStr">
        <is>
          <t>C003</t>
        </is>
      </c>
      <c r="B52" s="37" t="inlineStr">
        <is>
          <t>CJ Music Co., Ltd.</t>
        </is>
      </c>
      <c r="C52" s="36" t="inlineStr">
        <is>
          <t>인수 후</t>
        </is>
      </c>
      <c r="D52" s="36" t="inlineStr">
        <is>
          <t>2010-12-31</t>
        </is>
      </c>
      <c r="E52" s="37" t="inlineStr">
        <is>
          <t>실적</t>
        </is>
      </c>
      <c r="F52" s="37" t="inlineStr">
        <is>
          <t>엠넷미디어 2010 감사보고서 손익계산서: 제17기(2010) 매출액 146,925,601,938원(포털 44,037,182,863·음악 49,209,071,991·방송 40,207,704,716·기타 13,471,642,368원), 영업이익 1,577,740,895원.</t>
        </is>
      </c>
      <c r="G52" s="37" t="inlineStr">
        <is>
          <t>DART 감사보고서</t>
        </is>
      </c>
      <c r="H52" s="36" t="inlineStr">
        <is>
          <t>2011-03-10</t>
        </is>
      </c>
      <c r="I52" s="36" t="inlineStr">
        <is>
          <t>20110310000462</t>
        </is>
      </c>
      <c r="J52" s="39" t="inlineStr">
        <is>
          <t>https://dart.fss.or.kr/dsaf001/main.do?rcpNo=20110310000462</t>
        </is>
      </c>
      <c r="K52" s="37" t="inlineStr">
        <is>
          <t>target_rev_post,target_op_post</t>
        </is>
      </c>
    </row>
    <row r="53" ht="45" customHeight="1">
      <c r="A53" s="36" t="inlineStr">
        <is>
          <t>C003</t>
        </is>
      </c>
      <c r="B53" s="37" t="inlineStr">
        <is>
          <t>CJ Music Co., Ltd.</t>
        </is>
      </c>
      <c r="C53" s="36" t="inlineStr">
        <is>
          <t>인수 후</t>
        </is>
      </c>
      <c r="D53" s="36" t="inlineStr">
        <is>
          <t>2011-03-01</t>
        </is>
      </c>
      <c r="E53" s="37" t="inlineStr">
        <is>
          <t>합병</t>
        </is>
      </c>
      <c r="F53" s="37"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7" t="inlineStr">
        <is>
          <t>DART 사업보고서</t>
        </is>
      </c>
      <c r="H53" s="36" t="inlineStr">
        <is>
          <t>2012-03-30</t>
        </is>
      </c>
      <c r="I53" s="36" t="inlineStr">
        <is>
          <t>20120330002738</t>
        </is>
      </c>
      <c r="J53" s="39" t="inlineStr">
        <is>
          <t>https://dart.fss.or.kr/dsaf001/main.do?rcpNo=20120330002738</t>
        </is>
      </c>
      <c r="K53" s="37" t="inlineStr">
        <is>
          <t>post_events_summary</t>
        </is>
      </c>
    </row>
    <row r="54" ht="45" customHeight="1">
      <c r="A54" s="36" t="inlineStr">
        <is>
          <t>C003</t>
        </is>
      </c>
      <c r="B54" s="37" t="inlineStr">
        <is>
          <t>CJ Music Co., Ltd.</t>
        </is>
      </c>
      <c r="C54" s="36" t="inlineStr">
        <is>
          <t>인수 후</t>
        </is>
      </c>
      <c r="D54" s="36" t="inlineStr">
        <is>
          <t>2011-12-31</t>
        </is>
      </c>
      <c r="E54" s="37" t="inlineStr">
        <is>
          <t>실적</t>
        </is>
      </c>
      <c r="F54" s="37" t="inlineStr">
        <is>
          <t>CJ E&amp;M 2011 사업보고서 사업부문별 요약 연결재무현황: 음악/공연부문 매출 132,460백만원, 영업이익 -847백만원.</t>
        </is>
      </c>
      <c r="G54" s="37" t="inlineStr">
        <is>
          <t>DART 사업보고서</t>
        </is>
      </c>
      <c r="H54" s="36" t="inlineStr">
        <is>
          <t>2012-03-30</t>
        </is>
      </c>
      <c r="I54" s="36" t="inlineStr">
        <is>
          <t>20120330002738</t>
        </is>
      </c>
      <c r="J54" s="39" t="inlineStr">
        <is>
          <t>https://dart.fss.or.kr/dsaf001/main.do?rcpNo=20120330002738</t>
        </is>
      </c>
      <c r="K54" s="37" t="inlineStr">
        <is>
          <t>target_rev_post,target_op_post</t>
        </is>
      </c>
    </row>
    <row r="55" ht="45" customHeight="1">
      <c r="A55" s="36" t="inlineStr">
        <is>
          <t>C003</t>
        </is>
      </c>
      <c r="B55" s="37" t="inlineStr">
        <is>
          <t>CJ Music Co., Ltd.</t>
        </is>
      </c>
      <c r="C55" s="36" t="inlineStr">
        <is>
          <t>인수 후</t>
        </is>
      </c>
      <c r="D55" s="36" t="inlineStr">
        <is>
          <t>2017-12-31</t>
        </is>
      </c>
      <c r="E55" s="37" t="inlineStr">
        <is>
          <t>실적</t>
        </is>
      </c>
      <c r="F55" s="37" t="inlineStr">
        <is>
          <t>CJ E&amp;M 2017 사업보고서 사업부문별 요약 연결재무현황: 음악부문 매출 230,732백만원, 영업이익 11,778백만원.</t>
        </is>
      </c>
      <c r="G55" s="37" t="inlineStr">
        <is>
          <t>DART 사업보고서</t>
        </is>
      </c>
      <c r="H55" s="36" t="inlineStr">
        <is>
          <t>2018-04-02</t>
        </is>
      </c>
      <c r="I55" s="36" t="inlineStr">
        <is>
          <t>20180330004046</t>
        </is>
      </c>
      <c r="J55" s="39" t="inlineStr">
        <is>
          <t>https://dart.fss.or.kr/dsaf001/main.do?rcpNo=20180330004046</t>
        </is>
      </c>
      <c r="K55" s="37" t="inlineStr">
        <is>
          <t>target_rev_post,target_op_post</t>
        </is>
      </c>
    </row>
    <row r="56" ht="45" customHeight="1">
      <c r="A56" s="36" t="inlineStr">
        <is>
          <t>C003</t>
        </is>
      </c>
      <c r="B56" s="37" t="inlineStr">
        <is>
          <t>CJ Music Co., Ltd.</t>
        </is>
      </c>
      <c r="C56" s="36" t="inlineStr">
        <is>
          <t>인수 후</t>
        </is>
      </c>
      <c r="D56" s="36" t="inlineStr">
        <is>
          <t>2018-10-01</t>
        </is>
      </c>
      <c r="E56" s="37" t="inlineStr">
        <is>
          <t>합병</t>
        </is>
      </c>
      <c r="F56" s="37"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7" t="inlineStr">
        <is>
          <t>DART 사업보고서</t>
        </is>
      </c>
      <c r="H56" s="36" t="inlineStr">
        <is>
          <t>2019-04-01</t>
        </is>
      </c>
      <c r="I56" s="36" t="inlineStr">
        <is>
          <t>20190401005034</t>
        </is>
      </c>
      <c r="J56" s="39" t="inlineStr">
        <is>
          <t>https://dart.fss.or.kr/dsaf001/main.do?rcpNo=20190401005034</t>
        </is>
      </c>
      <c r="K56" s="37" t="inlineStr">
        <is>
          <t>post_events_summary,pre_incorp_chk</t>
        </is>
      </c>
    </row>
    <row r="57" ht="45" customHeight="1">
      <c r="A57" s="36" t="inlineStr">
        <is>
          <t>C003</t>
        </is>
      </c>
      <c r="B57" s="37" t="inlineStr">
        <is>
          <t>CJ Music Co., Ltd.</t>
        </is>
      </c>
      <c r="C57" s="36" t="inlineStr">
        <is>
          <t>인수 후</t>
        </is>
      </c>
      <c r="D57" s="36" t="inlineStr">
        <is>
          <t>2024-12-31</t>
        </is>
      </c>
      <c r="E57" s="37" t="inlineStr">
        <is>
          <t>실적</t>
        </is>
      </c>
      <c r="F57" s="37" t="inlineStr">
        <is>
          <t>CJ ENM 2024 사업보고서: 음악사업(음반·음원, 매니지먼트, 콘서트, 엠넷 채널 관련 사업) 영업수익 702,102,103천원·영업이익 30,882,579천원; 관계기업 ㈜지니뮤직 지분율 15.35%.</t>
        </is>
      </c>
      <c r="G57" s="37" t="inlineStr">
        <is>
          <t>DART 사업보고서</t>
        </is>
      </c>
      <c r="H57" s="36" t="inlineStr">
        <is>
          <t>2025-03-19</t>
        </is>
      </c>
      <c r="I57" s="36" t="inlineStr">
        <is>
          <t>20250319000884</t>
        </is>
      </c>
      <c r="J57" s="39" t="inlineStr">
        <is>
          <t>https://dart.fss.or.kr/dsaf001/main.do?rcpNo=20250319000884</t>
        </is>
      </c>
      <c r="K57" s="37" t="inlineStr">
        <is>
          <t>post_events_summary,target_rev_post,target_op_post</t>
        </is>
      </c>
    </row>
    <row r="58" ht="45" customHeight="1">
      <c r="A58" s="36" t="inlineStr">
        <is>
          <t>C003</t>
        </is>
      </c>
      <c r="B58" s="37" t="inlineStr">
        <is>
          <t>CJ Music Co., Ltd.</t>
        </is>
      </c>
      <c r="C58" s="36" t="inlineStr">
        <is>
          <t>발표</t>
        </is>
      </c>
      <c r="D58" s="36" t="inlineStr">
        <is>
          <t>2006-12-31</t>
        </is>
      </c>
      <c r="E58" s="37" t="inlineStr">
        <is>
          <t>실적</t>
        </is>
      </c>
      <c r="F58" s="37" t="inlineStr">
        <is>
          <t>CJ㈜ 연결감사보고서(2006.12): CJ주식회사 및 종속회사 자산총계 2006-12-31 7,200,333,028천원.</t>
        </is>
      </c>
      <c r="G58" s="37" t="inlineStr">
        <is>
          <t>DART 감사보고서</t>
        </is>
      </c>
      <c r="H58" s="36" t="inlineStr">
        <is>
          <t>2007-04-30</t>
        </is>
      </c>
      <c r="I58" s="36" t="inlineStr">
        <is>
          <t>20070430001558</t>
        </is>
      </c>
      <c r="J58" s="39" t="inlineStr">
        <is>
          <t>https://dart.fss.or.kr/dsaf001/main.do?rcpNo=20070430001558</t>
        </is>
      </c>
      <c r="K58" s="37" t="inlineStr">
        <is>
          <t>apex_total_assets,deal_to_assets_pct</t>
        </is>
      </c>
    </row>
    <row r="59" ht="45" customHeight="1">
      <c r="A59" s="36" t="inlineStr">
        <is>
          <t>C003</t>
        </is>
      </c>
      <c r="B59" s="37" t="inlineStr">
        <is>
          <t>CJ Music Co., Ltd.</t>
        </is>
      </c>
      <c r="C59" s="36" t="inlineStr">
        <is>
          <t>발표</t>
        </is>
      </c>
      <c r="D59" s="36" t="inlineStr">
        <is>
          <t>2007-03-31</t>
        </is>
      </c>
      <c r="E59" s="37" t="inlineStr">
        <is>
          <t>실적</t>
        </is>
      </c>
      <c r="F59" s="37" t="inlineStr">
        <is>
          <t>합병종료보고서 합병 전후 요약재무: 합병법인 엠넷미디어 자산총계 134,993,665,460원(2007-03-31 결산자료 기준).</t>
        </is>
      </c>
      <c r="G59" s="37" t="inlineStr">
        <is>
          <t>DART 기타공시</t>
        </is>
      </c>
      <c r="H59" s="36" t="inlineStr">
        <is>
          <t>2007-06-05</t>
        </is>
      </c>
      <c r="I59" s="36" t="inlineStr">
        <is>
          <t>20070605000295</t>
        </is>
      </c>
      <c r="J59" s="39" t="inlineStr">
        <is>
          <t>https://dart.fss.or.kr/dsaf001/main.do?rcpNo=20070605000295</t>
        </is>
      </c>
      <c r="K59" s="37" t="inlineStr">
        <is>
          <t>acq_total_assets</t>
        </is>
      </c>
    </row>
    <row r="60" ht="45" customHeight="1">
      <c r="A60" s="36" t="inlineStr">
        <is>
          <t>C003</t>
        </is>
      </c>
      <c r="B60" s="37" t="inlineStr">
        <is>
          <t>CJ Music Co., Ltd.</t>
        </is>
      </c>
      <c r="C60" s="36" t="inlineStr">
        <is>
          <t>인수 후</t>
        </is>
      </c>
      <c r="D60" s="36" t="inlineStr">
        <is>
          <t>2007-06-28</t>
        </is>
      </c>
      <c r="E60" s="37" t="inlineStr">
        <is>
          <t>완료</t>
        </is>
      </c>
      <c r="F60" s="37" t="inlineStr">
        <is>
          <t>코스닥시장본부 추가상장: 엠넷미디어 보통주 14,575,869주(타법인흡수합병), 추가상장 후 48,439,014주, 상장일 2007-06-28, 보호예수 2007.5.31~2009.5.30, 우회상장 표시 2007.6.28~2009.3.31.</t>
        </is>
      </c>
      <c r="G60" s="37" t="inlineStr">
        <is>
          <t>DART 기타공시</t>
        </is>
      </c>
      <c r="H60" s="36" t="inlineStr">
        <is>
          <t>2007-06-26</t>
        </is>
      </c>
      <c r="I60" s="36" t="inlineStr">
        <is>
          <t>20070626900061</t>
        </is>
      </c>
      <c r="J60" s="39" t="inlineStr">
        <is>
          <t>https://dart.fss.or.kr/dsaf001/main.do?rcpNo=20070626900061</t>
        </is>
      </c>
      <c r="K60" s="37" t="inlineStr">
        <is>
          <t>post_events_summary</t>
        </is>
      </c>
    </row>
    <row r="61" ht="45" customHeight="1">
      <c r="A61" s="36" t="inlineStr">
        <is>
          <t>C003</t>
        </is>
      </c>
      <c r="B61" s="37" t="inlineStr">
        <is>
          <t>CJ Music Co., Ltd.</t>
        </is>
      </c>
      <c r="C61" s="36" t="inlineStr">
        <is>
          <t>인수 전</t>
        </is>
      </c>
      <c r="D61" s="36" t="inlineStr">
        <is>
          <t>2006-12-29</t>
        </is>
      </c>
      <c r="E61" s="37" t="inlineStr">
        <is>
          <t>기타</t>
        </is>
      </c>
      <c r="F61" s="37" t="inlineStr">
        <is>
          <t>씨제이뮤직 감자결정: 액면 1,000원 2주를 1주로 병합(감자비율 50%), 발행주식 32,322,082주→16,161,041주, 감자기준일 2006-12-29, 사유 '재무구조 개선 및 자본효율성 증대'.</t>
        </is>
      </c>
      <c r="G61" s="37" t="inlineStr">
        <is>
          <t>DART 기타공시</t>
        </is>
      </c>
      <c r="H61" s="36" t="inlineStr">
        <is>
          <t>2006-11-30</t>
        </is>
      </c>
      <c r="I61" s="36" t="inlineStr">
        <is>
          <t>20061130000144</t>
        </is>
      </c>
      <c r="J61" s="39" t="inlineStr">
        <is>
          <t>https://dart.fss.or.kr/dsaf001/main.do?rcpNo=20061130000144</t>
        </is>
      </c>
      <c r="K61" s="37" t="inlineStr">
        <is>
          <t>value_chk_usdmm,pre_events_summary</t>
        </is>
      </c>
    </row>
    <row r="62" ht="45" customHeight="1">
      <c r="A62" s="36" t="inlineStr">
        <is>
          <t>C003</t>
        </is>
      </c>
      <c r="B62" s="37" t="inlineStr">
        <is>
          <t>CJ Music Co., Ltd.</t>
        </is>
      </c>
      <c r="C62" s="36" t="inlineStr">
        <is>
          <t>발표</t>
        </is>
      </c>
      <c r="D62" s="36" t="inlineStr">
        <is>
          <t>2007-02-05</t>
        </is>
      </c>
      <c r="E62" s="37" t="inlineStr">
        <is>
          <t>기타</t>
        </is>
      </c>
      <c r="F62" s="37" t="inlineStr">
        <is>
          <t>Yahoo Finance KRW=X 일별 종가: 2007-02-05 925.15원/달러.</t>
        </is>
      </c>
      <c r="G62" s="37" t="inlineStr">
        <is>
          <t>기타</t>
        </is>
      </c>
      <c r="H62" s="36" t="inlineStr">
        <is>
          <t>2026-10-26</t>
        </is>
      </c>
      <c r="I62" s="36" t="n"/>
      <c r="J62" s="39" t="inlineStr">
        <is>
          <t>https://query1.finance.yahoo.com/v8/finance/chart/KRW=X?period1=1170028800&amp;period2=1170892800&amp;interval=1d</t>
        </is>
      </c>
      <c r="K62" s="37" t="inlineStr">
        <is>
          <t>value_chk_usdmm</t>
        </is>
      </c>
    </row>
    <row r="63" ht="45" customHeight="1">
      <c r="A63" s="36" t="inlineStr">
        <is>
          <t>C004</t>
        </is>
      </c>
      <c r="B63" s="37" t="inlineStr">
        <is>
          <t>On Media Corp.</t>
        </is>
      </c>
      <c r="C63" s="36" t="inlineStr">
        <is>
          <t>발표</t>
        </is>
      </c>
      <c r="D63" s="36" t="inlineStr">
        <is>
          <t>2009-12-24</t>
        </is>
      </c>
      <c r="E63" s="37" t="inlineStr">
        <is>
          <t>발표</t>
        </is>
      </c>
      <c r="F63" s="37"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7" t="inlineStr">
        <is>
          <t>DART 기타공시</t>
        </is>
      </c>
      <c r="H63" s="36" t="inlineStr">
        <is>
          <t>2009-12-24</t>
        </is>
      </c>
      <c r="I63" s="36" t="inlineStr">
        <is>
          <t>20091224900008</t>
        </is>
      </c>
      <c r="J63" s="39" t="inlineStr">
        <is>
          <t>https://dart.fss.or.kr/dsaf001/main.do?rcpNo=20091224900008</t>
        </is>
      </c>
      <c r="K63" s="37" t="inlineStr">
        <is>
          <t>announce_date_chk,value_chk_local,purpose_quote,deal_to_assets_pct,deal_to_equity_pct,acq_total_assets</t>
        </is>
      </c>
    </row>
    <row r="64" ht="45" customHeight="1">
      <c r="A64" s="36" t="inlineStr">
        <is>
          <t>C004</t>
        </is>
      </c>
      <c r="B64" s="37" t="inlineStr">
        <is>
          <t>On Media Corp.</t>
        </is>
      </c>
      <c r="C64" s="36" t="inlineStr">
        <is>
          <t>발표</t>
        </is>
      </c>
      <c r="D64" s="36" t="inlineStr">
        <is>
          <t>2009-12-28</t>
        </is>
      </c>
      <c r="E64" s="37" t="inlineStr">
        <is>
          <t>발표</t>
        </is>
      </c>
      <c r="F64" s="37"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7" t="inlineStr">
        <is>
          <t>DART 주요사항보고서</t>
        </is>
      </c>
      <c r="H64" s="36" t="inlineStr">
        <is>
          <t>2009-12-28</t>
        </is>
      </c>
      <c r="I64" s="36" t="inlineStr">
        <is>
          <t>20091228000114</t>
        </is>
      </c>
      <c r="J64" s="39" t="inlineStr">
        <is>
          <t>https://dart.fss.or.kr/dsaf001/main.do?rcpNo=20091228000114</t>
        </is>
      </c>
      <c r="K64" s="37" t="inlineStr">
        <is>
          <t>purpose_quote,value_chk_local,chk_note,pre_events_summary,core_basis</t>
        </is>
      </c>
    </row>
    <row r="65" ht="45" customHeight="1">
      <c r="A65" s="36" t="inlineStr">
        <is>
          <t>C004</t>
        </is>
      </c>
      <c r="B65" s="37" t="inlineStr">
        <is>
          <t>On Media Corp.</t>
        </is>
      </c>
      <c r="C65" s="36" t="inlineStr">
        <is>
          <t>인수 전</t>
        </is>
      </c>
      <c r="D65" s="36" t="inlineStr">
        <is>
          <t>2009-04-30</t>
        </is>
      </c>
      <c r="E65" s="37" t="inlineStr">
        <is>
          <t>기타</t>
        </is>
      </c>
      <c r="F65" s="37" t="inlineStr">
        <is>
          <t>온미디어 조회공시 답변(미확정): '최대주주는 지분매각을 검토하고 있으나 현재 매각 여부등 구체적인 사항은 결정되지 않았습니다'(2009-04-29 거래소 '최대주주 지분매각설' 조회 요구).</t>
        </is>
      </c>
      <c r="G65" s="37" t="inlineStr">
        <is>
          <t>DART 기타공시</t>
        </is>
      </c>
      <c r="H65" s="36" t="inlineStr">
        <is>
          <t>2009-04-30</t>
        </is>
      </c>
      <c r="I65" s="36" t="inlineStr">
        <is>
          <t>20090430800278</t>
        </is>
      </c>
      <c r="J65" s="39" t="inlineStr">
        <is>
          <t>https://dart.fss.or.kr/dsaf001/main.do?rcpNo=20090430800278</t>
        </is>
      </c>
      <c r="K65" s="37" t="inlineStr">
        <is>
          <t>first_filing_date,pre_events_summary</t>
        </is>
      </c>
    </row>
    <row r="66" ht="45" customHeight="1">
      <c r="A66" s="36" t="inlineStr">
        <is>
          <t>C004</t>
        </is>
      </c>
      <c r="B66" s="37" t="inlineStr">
        <is>
          <t>On Media Corp.</t>
        </is>
      </c>
      <c r="C66" s="36" t="inlineStr">
        <is>
          <t>인수 전</t>
        </is>
      </c>
      <c r="D66" s="36" t="inlineStr">
        <is>
          <t>2009-06-22</t>
        </is>
      </c>
      <c r="E66" s="37" t="inlineStr">
        <is>
          <t>기타</t>
        </is>
      </c>
      <c r="F66" s="37" t="inlineStr">
        <is>
          <t>CJ오쇼핑 자율공시 '온미디어 인수 검토의 건': '당사는 온미디어 인수를 검토하고 있으나, 구체적으로 확정된 바는 없습니다'(확인일 2009-06-19). 2009-07-17·08-17 재공시(20090717900231, 20090817900190).</t>
        </is>
      </c>
      <c r="G66" s="37" t="inlineStr">
        <is>
          <t>DART 기타공시</t>
        </is>
      </c>
      <c r="H66" s="36" t="inlineStr">
        <is>
          <t>2009-06-22</t>
        </is>
      </c>
      <c r="I66" s="36" t="inlineStr">
        <is>
          <t>20090622900012</t>
        </is>
      </c>
      <c r="J66" s="39" t="inlineStr">
        <is>
          <t>https://dart.fss.or.kr/dsaf001/main.do?rcpNo=20090622900012</t>
        </is>
      </c>
      <c r="K66" s="37" t="inlineStr">
        <is>
          <t>first_filing_date,pre_events_summary</t>
        </is>
      </c>
    </row>
    <row r="67" ht="45" customHeight="1">
      <c r="A67" s="36" t="inlineStr">
        <is>
          <t>C004</t>
        </is>
      </c>
      <c r="B67" s="37" t="inlineStr">
        <is>
          <t>On Media Corp.</t>
        </is>
      </c>
      <c r="C67" s="36" t="inlineStr">
        <is>
          <t>인수 전</t>
        </is>
      </c>
      <c r="D67" s="36" t="inlineStr">
        <is>
          <t>2009-09-04</t>
        </is>
      </c>
      <c r="E67" s="37" t="inlineStr">
        <is>
          <t>기타</t>
        </is>
      </c>
      <c r="F67" s="37" t="inlineStr">
        <is>
          <t>온미디어 조회공시 답변(부인): 최대주주 ㈜오리온으로부터 '당사의 지분매각을 검토하였으나 매각하지 않기로 결정했다'는 통보.</t>
        </is>
      </c>
      <c r="G67" s="37" t="inlineStr">
        <is>
          <t>DART 기타공시</t>
        </is>
      </c>
      <c r="H67" s="36" t="inlineStr">
        <is>
          <t>2009-09-04</t>
        </is>
      </c>
      <c r="I67" s="36" t="inlineStr">
        <is>
          <t>20090904800506</t>
        </is>
      </c>
      <c r="J67" s="39" t="inlineStr">
        <is>
          <t>https://dart.fss.or.kr/dsaf001/main.do?rcpNo=20090904800506</t>
        </is>
      </c>
      <c r="K67" s="37" t="inlineStr">
        <is>
          <t>first_filing_date,pre_events_summary</t>
        </is>
      </c>
    </row>
    <row r="68" ht="45" customHeight="1">
      <c r="A68" s="36" t="inlineStr">
        <is>
          <t>C004</t>
        </is>
      </c>
      <c r="B68" s="37" t="inlineStr">
        <is>
          <t>On Media Corp.</t>
        </is>
      </c>
      <c r="C68" s="36" t="inlineStr">
        <is>
          <t>인수 전</t>
        </is>
      </c>
      <c r="D68" s="36" t="inlineStr">
        <is>
          <t>2009-09-07</t>
        </is>
      </c>
      <c r="E68" s="37" t="inlineStr">
        <is>
          <t>기타</t>
        </is>
      </c>
      <c r="F68" s="37" t="inlineStr">
        <is>
          <t>뉴스토마토 '온미디어 M&amp;A 불발 뚝..CJ오쇼핑 쑥': 온미디어 3,130원(−2.34%), CJ오쇼핑 80,300원(+2.42%); 신한금융투자 '오리온의 결정이 인수가격 재협상 카드일 가능성이 있지만' 인수 무산 가능성에 무게.</t>
        </is>
      </c>
      <c r="G68" s="37" t="inlineStr">
        <is>
          <t>언론 보도</t>
        </is>
      </c>
      <c r="H68" s="36" t="inlineStr">
        <is>
          <t>2009-09-07</t>
        </is>
      </c>
      <c r="I68" s="36" t="n"/>
      <c r="J68" s="39" t="inlineStr">
        <is>
          <t>https://www.newstomato.com/RealTime/RealTimeDetail.aspx?no=62495</t>
        </is>
      </c>
      <c r="K68" s="37" t="inlineStr">
        <is>
          <t>event_ticker_basis,notes</t>
        </is>
      </c>
    </row>
    <row r="69" ht="45" customHeight="1">
      <c r="A69" s="36" t="inlineStr">
        <is>
          <t>C004</t>
        </is>
      </c>
      <c r="B69" s="37" t="inlineStr">
        <is>
          <t>On Media Corp.</t>
        </is>
      </c>
      <c r="C69" s="36" t="inlineStr">
        <is>
          <t>인수 전</t>
        </is>
      </c>
      <c r="D69" s="36" t="inlineStr">
        <is>
          <t>2009-12-10</t>
        </is>
      </c>
      <c r="E69" s="37" t="inlineStr">
        <is>
          <t>기타</t>
        </is>
      </c>
      <c r="F69" s="37"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7" t="inlineStr">
        <is>
          <t>DART 기타공시</t>
        </is>
      </c>
      <c r="H69" s="36" t="inlineStr">
        <is>
          <t>2009-12-10</t>
        </is>
      </c>
      <c r="I69" s="36" t="inlineStr">
        <is>
          <t>20091210800438</t>
        </is>
      </c>
      <c r="J69" s="39" t="inlineStr">
        <is>
          <t>https://dart.fss.or.kr/dsaf001/main.do?rcpNo=20091210800438</t>
        </is>
      </c>
      <c r="K69" s="37" t="inlineStr">
        <is>
          <t>first_filing_date,pre_events_summary</t>
        </is>
      </c>
    </row>
    <row r="70" ht="45" customHeight="1">
      <c r="A70" s="36" t="inlineStr">
        <is>
          <t>C004</t>
        </is>
      </c>
      <c r="B70" s="37" t="inlineStr">
        <is>
          <t>On Media Corp.</t>
        </is>
      </c>
      <c r="C70" s="36" t="inlineStr">
        <is>
          <t>발표</t>
        </is>
      </c>
      <c r="D70" s="36" t="inlineStr">
        <is>
          <t>2009-12-24</t>
        </is>
      </c>
      <c r="E70" s="37" t="inlineStr">
        <is>
          <t>발표</t>
        </is>
      </c>
      <c r="F70" s="37"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7" t="inlineStr">
        <is>
          <t>언론 보도</t>
        </is>
      </c>
      <c r="H70" s="36" t="inlineStr">
        <is>
          <t>2009-12-24</t>
        </is>
      </c>
      <c r="I70" s="36" t="n"/>
      <c r="J70" s="39" t="inlineStr">
        <is>
          <t>https://www.mt.co.kr/living/2009/12/24/2009122413095760382</t>
        </is>
      </c>
      <c r="K70" s="37" t="inlineStr">
        <is>
          <t>purpose_quote,earnings_call_note,event_ticker_basis</t>
        </is>
      </c>
    </row>
    <row r="71" ht="45" customHeight="1">
      <c r="A71" s="36" t="inlineStr">
        <is>
          <t>C004</t>
        </is>
      </c>
      <c r="B71" s="37" t="inlineStr">
        <is>
          <t>On Media Corp.</t>
        </is>
      </c>
      <c r="C71" s="36" t="inlineStr">
        <is>
          <t>인수 전</t>
        </is>
      </c>
      <c r="D71" s="36" t="inlineStr">
        <is>
          <t>2009-12-31</t>
        </is>
      </c>
      <c r="E71" s="37" t="inlineStr">
        <is>
          <t>기타</t>
        </is>
      </c>
      <c r="F71" s="37"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7" t="inlineStr">
        <is>
          <t>DART 사업보고서</t>
        </is>
      </c>
      <c r="H71" s="36" t="inlineStr">
        <is>
          <t>2010-03-31</t>
        </is>
      </c>
      <c r="I71" s="36" t="inlineStr">
        <is>
          <t>20100331000039</t>
        </is>
      </c>
      <c r="J71" s="39" t="inlineStr">
        <is>
          <t>https://dart.fss.or.kr/dsaf001/main.do?rcpNo=20100331000039</t>
        </is>
      </c>
      <c r="K71" s="37" t="inlineStr">
        <is>
          <t>acq_mktcap,acquirer_core,apex_total_assets</t>
        </is>
      </c>
    </row>
    <row r="72" ht="45" customHeight="1">
      <c r="A72" s="36" t="inlineStr">
        <is>
          <t>C004</t>
        </is>
      </c>
      <c r="B72" s="37" t="inlineStr">
        <is>
          <t>On Media Corp.</t>
        </is>
      </c>
      <c r="C72" s="36" t="inlineStr">
        <is>
          <t>발표</t>
        </is>
      </c>
      <c r="D72" s="36" t="inlineStr">
        <is>
          <t>2009-12-23</t>
        </is>
      </c>
      <c r="E72" s="37" t="inlineStr">
        <is>
          <t>기타</t>
        </is>
      </c>
      <c r="F72" s="37" t="inlineStr">
        <is>
          <t>Yahoo Finance 035760.KQ 일별 수정종가: 2009-12-23 104,635.53, 12-24 107,948.53, 12월 최고 118,025.57(12-03)·최저 99,942.12(12-21) — 사업보고서 최고·최저와의 비율 1.380416로 복원 시 12-23 75,800원·12-24 78,200원.</t>
        </is>
      </c>
      <c r="G72" s="37" t="inlineStr">
        <is>
          <t>기타</t>
        </is>
      </c>
      <c r="H72" s="36" t="inlineStr">
        <is>
          <t>2026-10-26</t>
        </is>
      </c>
      <c r="I72" s="36" t="n"/>
      <c r="J72" s="39" t="inlineStr">
        <is>
          <t>https://query1.finance.yahoo.com/v8/finance/chart/035760.KQ?period1=1259539200&amp;period2=1262304000&amp;interval=1d</t>
        </is>
      </c>
      <c r="K72" s="37" t="inlineStr">
        <is>
          <t>acq_mktcap</t>
        </is>
      </c>
    </row>
    <row r="73" ht="45" customHeight="1">
      <c r="A73" s="36" t="inlineStr">
        <is>
          <t>C004</t>
        </is>
      </c>
      <c r="B73" s="37" t="inlineStr">
        <is>
          <t>On Media Corp.</t>
        </is>
      </c>
      <c r="C73" s="36" t="inlineStr">
        <is>
          <t>인수 전</t>
        </is>
      </c>
      <c r="D73" s="36" t="inlineStr">
        <is>
          <t>2008-12-31</t>
        </is>
      </c>
      <c r="E73" s="37" t="inlineStr">
        <is>
          <t>기타</t>
        </is>
      </c>
      <c r="F73" s="37"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7" t="inlineStr">
        <is>
          <t>DART 사업보고서</t>
        </is>
      </c>
      <c r="H73" s="36" t="inlineStr">
        <is>
          <t>2009-03-31</t>
        </is>
      </c>
      <c r="I73" s="36" t="inlineStr">
        <is>
          <t>20090331001954</t>
        </is>
      </c>
      <c r="J73" s="39" t="inlineStr">
        <is>
          <t>https://dart.fss.or.kr/dsaf001/main.do?rcpNo=20090331001954</t>
        </is>
      </c>
      <c r="K73" s="37" t="inlineStr">
        <is>
          <t>acquirer_core,core_basis</t>
        </is>
      </c>
    </row>
    <row r="74" ht="45" customHeight="1">
      <c r="A74" s="36" t="inlineStr">
        <is>
          <t>C004</t>
        </is>
      </c>
      <c r="B74" s="37" t="inlineStr">
        <is>
          <t>On Media Corp.</t>
        </is>
      </c>
      <c r="C74" s="36" t="inlineStr">
        <is>
          <t>인수 전</t>
        </is>
      </c>
      <c r="D74" s="36" t="inlineStr">
        <is>
          <t>2009-12-31</t>
        </is>
      </c>
      <c r="E74" s="37" t="inlineStr">
        <is>
          <t>실적</t>
        </is>
      </c>
      <c r="F74" s="37"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7" t="inlineStr">
        <is>
          <t>DART 사업보고서</t>
        </is>
      </c>
      <c r="H74" s="36" t="inlineStr">
        <is>
          <t>2010-04-01</t>
        </is>
      </c>
      <c r="I74" s="36" t="inlineStr">
        <is>
          <t>20100401001044</t>
        </is>
      </c>
      <c r="J74" s="39" t="inlineStr">
        <is>
          <t>https://dart.fss.or.kr/dsaf001/main.do?rcpNo=20100401001044</t>
        </is>
      </c>
      <c r="K74" s="37" t="inlineStr">
        <is>
          <t>target_rev_pre,target_op_pre,pre_events_summary</t>
        </is>
      </c>
    </row>
    <row r="75" ht="45" customHeight="1">
      <c r="A75" s="36" t="inlineStr">
        <is>
          <t>C004</t>
        </is>
      </c>
      <c r="B75" s="37" t="inlineStr">
        <is>
          <t>On Media Corp.</t>
        </is>
      </c>
      <c r="C75" s="36" t="inlineStr">
        <is>
          <t>인수 전</t>
        </is>
      </c>
      <c r="D75" s="36" t="inlineStr">
        <is>
          <t>2009-10-01</t>
        </is>
      </c>
      <c r="E75" s="37" t="inlineStr">
        <is>
          <t>제휴</t>
        </is>
      </c>
      <c r="F75" s="37" t="inlineStr">
        <is>
          <t>온미디어 자율공시: 투니버스·OCN·수퍼액션·On Style·Story On·OCN series·바둑TV·ongamenet 8개 채널을 SK브로드밴드 '브로드앤TV'(IPTV)에 공급하는 계약(2009-10-01~2010-12-31).</t>
        </is>
      </c>
      <c r="G75" s="37" t="inlineStr">
        <is>
          <t>DART 기타공시</t>
        </is>
      </c>
      <c r="H75" s="36" t="inlineStr">
        <is>
          <t>2009-10-01</t>
        </is>
      </c>
      <c r="I75" s="36" t="inlineStr">
        <is>
          <t>20091001800080</t>
        </is>
      </c>
      <c r="J75" s="39" t="inlineStr">
        <is>
          <t>https://dart.fss.or.kr/dsaf001/main.do?rcpNo=20091001800080</t>
        </is>
      </c>
      <c r="K75" s="37" t="inlineStr">
        <is>
          <t>pre_events_summary</t>
        </is>
      </c>
    </row>
    <row r="76" ht="45" customHeight="1">
      <c r="A76" s="36" t="inlineStr">
        <is>
          <t>C004</t>
        </is>
      </c>
      <c r="B76" s="37" t="inlineStr">
        <is>
          <t>On Media Corp.</t>
        </is>
      </c>
      <c r="C76" s="36" t="inlineStr">
        <is>
          <t>인수 후</t>
        </is>
      </c>
      <c r="D76" s="36" t="inlineStr">
        <is>
          <t>2010-02-09</t>
        </is>
      </c>
      <c r="E76" s="37" t="inlineStr">
        <is>
          <t>기타</t>
        </is>
      </c>
      <c r="F76" s="37" t="inlineStr">
        <is>
          <t>뉴스토마토: 방통위가 'CJ오쇼핑의 온미디어 인수에 따른 심사계획' 마련 — 심사위원회가 케이블사 심사와 방송법 시행령상 소유제한 초과 여부 검토, '다음달 초 방통위가 최종 결정'.</t>
        </is>
      </c>
      <c r="G76" s="37" t="inlineStr">
        <is>
          <t>언론 보도</t>
        </is>
      </c>
      <c r="H76" s="36" t="inlineStr">
        <is>
          <t>2010-02-09</t>
        </is>
      </c>
      <c r="I76" s="36" t="n"/>
      <c r="J76" s="39" t="inlineStr">
        <is>
          <t>https://newstomato.com/ReadNews.aspx?no=78015</t>
        </is>
      </c>
      <c r="K76" s="37" t="inlineStr">
        <is>
          <t>post_events_summary</t>
        </is>
      </c>
    </row>
    <row r="77" ht="45" customHeight="1">
      <c r="A77" s="36" t="inlineStr">
        <is>
          <t>C004</t>
        </is>
      </c>
      <c r="B77" s="37" t="inlineStr">
        <is>
          <t>On Media Corp.</t>
        </is>
      </c>
      <c r="C77" s="36" t="inlineStr">
        <is>
          <t>인수 후</t>
        </is>
      </c>
      <c r="D77" s="36" t="inlineStr">
        <is>
          <t>2010-05-28</t>
        </is>
      </c>
      <c r="E77" s="37" t="inlineStr">
        <is>
          <t>완료</t>
        </is>
      </c>
      <c r="F77" s="37"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7" t="inlineStr">
        <is>
          <t>DART 기타공시</t>
        </is>
      </c>
      <c r="H77" s="36" t="inlineStr">
        <is>
          <t>2010-06-03</t>
        </is>
      </c>
      <c r="I77" s="36" t="inlineStr">
        <is>
          <t>20100603000188</t>
        </is>
      </c>
      <c r="J77" s="39" t="inlineStr">
        <is>
          <t>https://dart.fss.or.kr/dsaf001/main.do?rcpNo=20100603000188</t>
        </is>
      </c>
      <c r="K77" s="37" t="inlineStr">
        <is>
          <t>status_chk,post_events_summary,chk_note</t>
        </is>
      </c>
    </row>
    <row r="78" ht="45" customHeight="1">
      <c r="A78" s="36" t="inlineStr">
        <is>
          <t>C004</t>
        </is>
      </c>
      <c r="B78" s="37" t="inlineStr">
        <is>
          <t>On Media Corp.</t>
        </is>
      </c>
      <c r="C78" s="36" t="inlineStr">
        <is>
          <t>인수 후</t>
        </is>
      </c>
      <c r="D78" s="36" t="inlineStr">
        <is>
          <t>2010-05-30</t>
        </is>
      </c>
      <c r="E78" s="37" t="inlineStr">
        <is>
          <t>완료</t>
        </is>
      </c>
      <c r="F78" s="37"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7" t="inlineStr">
        <is>
          <t>언론 보도</t>
        </is>
      </c>
      <c r="H78" s="36" t="inlineStr">
        <is>
          <t>2010-05-30</t>
        </is>
      </c>
      <c r="I78" s="36" t="n"/>
      <c r="J78" s="39" t="inlineStr">
        <is>
          <t>https://www.etoday.co.kr/news/view/321372</t>
        </is>
      </c>
      <c r="K78" s="37" t="inlineStr">
        <is>
          <t>post_events_summary,chk_note</t>
        </is>
      </c>
    </row>
    <row r="79" ht="45" customHeight="1">
      <c r="A79" s="36" t="inlineStr">
        <is>
          <t>C004</t>
        </is>
      </c>
      <c r="B79" s="37" t="inlineStr">
        <is>
          <t>On Media Corp.</t>
        </is>
      </c>
      <c r="C79" s="36" t="inlineStr">
        <is>
          <t>인수 후</t>
        </is>
      </c>
      <c r="D79" s="36" t="inlineStr">
        <is>
          <t>2010-05-31</t>
        </is>
      </c>
      <c r="E79" s="37" t="inlineStr">
        <is>
          <t>완료</t>
        </is>
      </c>
      <c r="F79" s="37" t="inlineStr">
        <is>
          <t>서울신문 'CJ오쇼핑 온미디어 인수 조건부 승인': 공정위가 30일 최종 승인, IPTV 등 경쟁사업자에 '동등한 콘텐츠 접근 기회를 제공하도록 의무화', 2013년까지, 결합 후 PP 점유율 31.9%.</t>
        </is>
      </c>
      <c r="G79" s="37" t="inlineStr">
        <is>
          <t>언론 보도</t>
        </is>
      </c>
      <c r="H79" s="36" t="inlineStr">
        <is>
          <t>2010-05-31</t>
        </is>
      </c>
      <c r="I79" s="36" t="n"/>
      <c r="J79" s="39" t="inlineStr">
        <is>
          <t>https://www.seoul.co.kr/news/economy/2010/05/31/20100531008019</t>
        </is>
      </c>
      <c r="K79" s="37" t="inlineStr">
        <is>
          <t>post_events_summary</t>
        </is>
      </c>
    </row>
    <row r="80" ht="45" customHeight="1">
      <c r="A80" s="36" t="inlineStr">
        <is>
          <t>C004</t>
        </is>
      </c>
      <c r="B80" s="37" t="inlineStr">
        <is>
          <t>On Media Corp.</t>
        </is>
      </c>
      <c r="C80" s="36" t="inlineStr">
        <is>
          <t>인수 후</t>
        </is>
      </c>
      <c r="D80" s="36" t="inlineStr">
        <is>
          <t>2010-05-31</t>
        </is>
      </c>
      <c r="E80" s="37" t="inlineStr">
        <is>
          <t>완료</t>
        </is>
      </c>
      <c r="F80" s="37"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7" t="inlineStr">
        <is>
          <t>언론 보도</t>
        </is>
      </c>
      <c r="H80" s="36" t="inlineStr">
        <is>
          <t>2010-05-31</t>
        </is>
      </c>
      <c r="I80" s="36" t="n"/>
      <c r="J80" s="39" t="inlineStr">
        <is>
          <t>https://www.etoday.co.kr/news/view/321622</t>
        </is>
      </c>
      <c r="K80" s="37" t="inlineStr">
        <is>
          <t>post_events_summary</t>
        </is>
      </c>
    </row>
    <row r="81" ht="45" customHeight="1">
      <c r="A81" s="36" t="inlineStr">
        <is>
          <t>C004</t>
        </is>
      </c>
      <c r="B81" s="37" t="inlineStr">
        <is>
          <t>On Media Corp.</t>
        </is>
      </c>
      <c r="C81" s="36" t="inlineStr">
        <is>
          <t>인수 후</t>
        </is>
      </c>
      <c r="D81" s="36" t="inlineStr">
        <is>
          <t>2011-03</t>
        </is>
      </c>
      <c r="E81" s="37" t="inlineStr">
        <is>
          <t>기타</t>
        </is>
      </c>
      <c r="F81" s="37"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7" t="inlineStr">
        <is>
          <t>기타</t>
        </is>
      </c>
      <c r="H81" s="36" t="inlineStr">
        <is>
          <t>2011-03</t>
        </is>
      </c>
      <c r="I81" s="36" t="n"/>
      <c r="J81" s="39" t="inlineStr">
        <is>
          <t>https://www.shinkim.com/kor/media/newsletter/112</t>
        </is>
      </c>
      <c r="K81" s="37" t="inlineStr">
        <is>
          <t>post_events_summary</t>
        </is>
      </c>
    </row>
    <row r="82" ht="45" customHeight="1">
      <c r="A82" s="36" t="inlineStr">
        <is>
          <t>C004</t>
        </is>
      </c>
      <c r="B82" s="37" t="inlineStr">
        <is>
          <t>On Media Corp.</t>
        </is>
      </c>
      <c r="C82" s="36" t="inlineStr">
        <is>
          <t>인수 후</t>
        </is>
      </c>
      <c r="D82" s="36" t="inlineStr">
        <is>
          <t>2010-05-28</t>
        </is>
      </c>
      <c r="E82" s="37" t="inlineStr">
        <is>
          <t>통합</t>
        </is>
      </c>
      <c r="F82" s="37" t="inlineStr">
        <is>
          <t>CJ오쇼핑 지주회사의 자회사 편입: ㈜온미디어 65,148,910주(55.2%), 지분가액 434,479백만원(자산총액비중 38.4%), 편입사유 '홈쇼핑사업 경쟁력 강화 등', 편입일 2010-05-28.</t>
        </is>
      </c>
      <c r="G82" s="37" t="inlineStr">
        <is>
          <t>DART 기타공시</t>
        </is>
      </c>
      <c r="H82" s="36" t="inlineStr">
        <is>
          <t>2010-05-28</t>
        </is>
      </c>
      <c r="I82" s="36" t="inlineStr">
        <is>
          <t>20100528900066</t>
        </is>
      </c>
      <c r="J82" s="39" t="inlineStr">
        <is>
          <t>https://dart.fss.or.kr/dsaf001/main.do?rcpNo=20100528900066</t>
        </is>
      </c>
      <c r="K82" s="37" t="inlineStr">
        <is>
          <t>pre_incorp_chk,post_events_summary</t>
        </is>
      </c>
    </row>
    <row r="83" ht="45" customHeight="1">
      <c r="A83" s="36" t="inlineStr">
        <is>
          <t>C004</t>
        </is>
      </c>
      <c r="B83" s="37" t="inlineStr">
        <is>
          <t>On Media Corp.</t>
        </is>
      </c>
      <c r="C83" s="36" t="inlineStr">
        <is>
          <t>인수 후</t>
        </is>
      </c>
      <c r="D83" s="36" t="inlineStr">
        <is>
          <t>2010-06-08</t>
        </is>
      </c>
      <c r="E83" s="37" t="inlineStr">
        <is>
          <t>완료</t>
        </is>
      </c>
      <c r="F83" s="37"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7" t="inlineStr">
        <is>
          <t>DART 기타공시</t>
        </is>
      </c>
      <c r="H83" s="36" t="inlineStr">
        <is>
          <t>2010-06-08</t>
        </is>
      </c>
      <c r="I83" s="36" t="inlineStr">
        <is>
          <t>20100608800327</t>
        </is>
      </c>
      <c r="J83" s="39" t="inlineStr">
        <is>
          <t>https://dart.fss.or.kr/dsaf001/main.do?rcpNo=20100608800327</t>
        </is>
      </c>
      <c r="K83" s="37" t="inlineStr">
        <is>
          <t>status_chk,value_chk_local,post_events_summary</t>
        </is>
      </c>
    </row>
    <row r="84" ht="45" customHeight="1">
      <c r="A84" s="36" t="inlineStr">
        <is>
          <t>C004</t>
        </is>
      </c>
      <c r="B84" s="37" t="inlineStr">
        <is>
          <t>On Media Corp.</t>
        </is>
      </c>
      <c r="C84" s="36" t="inlineStr">
        <is>
          <t>인수 후</t>
        </is>
      </c>
      <c r="D84" s="36" t="inlineStr">
        <is>
          <t>2010-06-30</t>
        </is>
      </c>
      <c r="E84" s="37" t="inlineStr">
        <is>
          <t>완료</t>
        </is>
      </c>
      <c r="F84" s="37"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7" t="inlineStr">
        <is>
          <t>DART 기타공시</t>
        </is>
      </c>
      <c r="H84" s="36" t="inlineStr">
        <is>
          <t>2010-06-30</t>
        </is>
      </c>
      <c r="I84" s="36" t="inlineStr">
        <is>
          <t>20100630000309</t>
        </is>
      </c>
      <c r="J84" s="39" t="inlineStr">
        <is>
          <t>https://dart.fss.or.kr/dsaf001/main.do?rcpNo=20100630000309</t>
        </is>
      </c>
      <c r="K84" s="37" t="inlineStr">
        <is>
          <t>status_chk,value_chk_local</t>
        </is>
      </c>
    </row>
    <row r="85" ht="45" customHeight="1">
      <c r="A85" s="36" t="inlineStr">
        <is>
          <t>C004</t>
        </is>
      </c>
      <c r="B85" s="37" t="inlineStr">
        <is>
          <t>On Media Corp.</t>
        </is>
      </c>
      <c r="C85" s="36" t="inlineStr">
        <is>
          <t>인수 후</t>
        </is>
      </c>
      <c r="D85" s="36" t="inlineStr">
        <is>
          <t>2010-06-30</t>
        </is>
      </c>
      <c r="E85" s="37" t="inlineStr">
        <is>
          <t>경영진변경</t>
        </is>
      </c>
      <c r="F85" s="37" t="inlineStr">
        <is>
          <t>온미디어 대표이사 변경: 담철곤·조경민·김성수 각자대표 → 김성수 단독대표(담철곤·조경민 사임), 변경일 2010-06-30.</t>
        </is>
      </c>
      <c r="G85" s="37" t="inlineStr">
        <is>
          <t>DART 기타공시</t>
        </is>
      </c>
      <c r="H85" s="36" t="inlineStr">
        <is>
          <t>2010-06-30</t>
        </is>
      </c>
      <c r="I85" s="36" t="inlineStr">
        <is>
          <t>20100701800430</t>
        </is>
      </c>
      <c r="J85" s="39" t="inlineStr">
        <is>
          <t>https://dart.fss.or.kr/dsaf001/main.do?rcpNo=20100701800430</t>
        </is>
      </c>
      <c r="K85" s="37" t="inlineStr">
        <is>
          <t>post_events_summary</t>
        </is>
      </c>
    </row>
    <row r="86" ht="45" customHeight="1">
      <c r="A86" s="36" t="inlineStr">
        <is>
          <t>C004</t>
        </is>
      </c>
      <c r="B86" s="37" t="inlineStr">
        <is>
          <t>On Media Corp.</t>
        </is>
      </c>
      <c r="C86" s="36" t="inlineStr">
        <is>
          <t>인수 후</t>
        </is>
      </c>
      <c r="D86" s="36" t="inlineStr">
        <is>
          <t>2010-06-07</t>
        </is>
      </c>
      <c r="E86" s="37" t="inlineStr">
        <is>
          <t>어닝콜</t>
        </is>
      </c>
      <c r="F86" s="37" t="inlineStr">
        <is>
          <t>온미디어 IR 개최 안내(2010-06-08, 기관 1:1): '온미디어 최대주주 변경 관련 주요 경영현황 설명', '최대주주 변경에 따른 조직 안정화를 위한 일회성 비용등'.</t>
        </is>
      </c>
      <c r="G86" s="37" t="inlineStr">
        <is>
          <t>DART 기타공시</t>
        </is>
      </c>
      <c r="H86" s="36" t="inlineStr">
        <is>
          <t>2010-06-07</t>
        </is>
      </c>
      <c r="I86" s="36" t="inlineStr">
        <is>
          <t>20100607800407</t>
        </is>
      </c>
      <c r="J86" s="39" t="inlineStr">
        <is>
          <t>https://dart.fss.or.kr/dsaf001/main.do?rcpNo=20100607800407</t>
        </is>
      </c>
      <c r="K86" s="37" t="inlineStr">
        <is>
          <t>earnings_call_note</t>
        </is>
      </c>
    </row>
    <row r="87" ht="45" customHeight="1">
      <c r="A87" s="36" t="inlineStr">
        <is>
          <t>C004</t>
        </is>
      </c>
      <c r="B87" s="37" t="inlineStr">
        <is>
          <t>On Media Corp.</t>
        </is>
      </c>
      <c r="C87" s="36" t="inlineStr">
        <is>
          <t>인수 후</t>
        </is>
      </c>
      <c r="D87" s="36" t="inlineStr">
        <is>
          <t>2010-06-10</t>
        </is>
      </c>
      <c r="E87" s="37" t="inlineStr">
        <is>
          <t>기타</t>
        </is>
      </c>
      <c r="F87" s="37"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7" t="inlineStr">
        <is>
          <t>DART 기타공시</t>
        </is>
      </c>
      <c r="H87" s="36" t="inlineStr">
        <is>
          <t>2010-06-10</t>
        </is>
      </c>
      <c r="I87" s="36" t="inlineStr">
        <is>
          <t>20100610900104</t>
        </is>
      </c>
      <c r="J87" s="39" t="inlineStr">
        <is>
          <t>https://dart.fss.or.kr/dsaf001/main.do?rcpNo=20100610900104</t>
        </is>
      </c>
      <c r="K87" s="37" t="inlineStr">
        <is>
          <t>post_events_summary,notes</t>
        </is>
      </c>
    </row>
    <row r="88" ht="45" customHeight="1">
      <c r="A88" s="36" t="inlineStr">
        <is>
          <t>C004</t>
        </is>
      </c>
      <c r="B88" s="37" t="inlineStr">
        <is>
          <t>On Media Corp.</t>
        </is>
      </c>
      <c r="C88" s="36" t="inlineStr">
        <is>
          <t>인수 후</t>
        </is>
      </c>
      <c r="D88" s="36" t="inlineStr">
        <is>
          <t>2010-09-15</t>
        </is>
      </c>
      <c r="E88" s="37" t="inlineStr">
        <is>
          <t>소유주변경</t>
        </is>
      </c>
      <c r="F88" s="37" t="inlineStr">
        <is>
          <t>온미디어 최대주주변경: ㈜씨제이오쇼핑 → ㈜오미디어홀딩스(65,148,910주 55.17%), '기존 최대주주 ㈜씨제이오쇼핑의 회사분할에 따른 최대주주 변경', 오미디어홀딩스 분할재무(2010-09-01) 자산 474,852,301,036원.</t>
        </is>
      </c>
      <c r="G88" s="37" t="inlineStr">
        <is>
          <t>DART 기타공시</t>
        </is>
      </c>
      <c r="H88" s="36" t="inlineStr">
        <is>
          <t>2010-09-15</t>
        </is>
      </c>
      <c r="I88" s="36" t="inlineStr">
        <is>
          <t>20100915800245</t>
        </is>
      </c>
      <c r="J88" s="39" t="inlineStr">
        <is>
          <t>https://dart.fss.or.kr/dsaf001/main.do?rcpNo=20100915800245</t>
        </is>
      </c>
      <c r="K88" s="37" t="inlineStr">
        <is>
          <t>post_events_summary,notes</t>
        </is>
      </c>
    </row>
    <row r="89" ht="45" customHeight="1">
      <c r="A89" s="36" t="inlineStr">
        <is>
          <t>C004</t>
        </is>
      </c>
      <c r="B89" s="37" t="inlineStr">
        <is>
          <t>On Media Corp.</t>
        </is>
      </c>
      <c r="C89" s="36" t="inlineStr">
        <is>
          <t>인수 후</t>
        </is>
      </c>
      <c r="D89" s="36" t="inlineStr">
        <is>
          <t>2010-12-07</t>
        </is>
      </c>
      <c r="E89" s="37" t="inlineStr">
        <is>
          <t>어닝콜</t>
        </is>
      </c>
      <c r="F89" s="37"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7" t="inlineStr">
        <is>
          <t>DART 기타공시</t>
        </is>
      </c>
      <c r="H89" s="36" t="inlineStr">
        <is>
          <t>2010-12-07</t>
        </is>
      </c>
      <c r="I89" s="36" t="inlineStr">
        <is>
          <t>20101207900213</t>
        </is>
      </c>
      <c r="J89" s="39" t="inlineStr">
        <is>
          <t>https://dart.fss.or.kr/dsaf001/main.do?rcpNo=20101207900213</t>
        </is>
      </c>
      <c r="K89" s="37" t="inlineStr">
        <is>
          <t>earnings_call_note,post_events_summary</t>
        </is>
      </c>
    </row>
    <row r="90" ht="45" customHeight="1">
      <c r="A90" s="36" t="inlineStr">
        <is>
          <t>C004</t>
        </is>
      </c>
      <c r="B90" s="37" t="inlineStr">
        <is>
          <t>On Media Corp.</t>
        </is>
      </c>
      <c r="C90" s="36" t="inlineStr">
        <is>
          <t>인수 후</t>
        </is>
      </c>
      <c r="D90" s="36" t="inlineStr">
        <is>
          <t>2011-01-28</t>
        </is>
      </c>
      <c r="E90" s="37" t="inlineStr">
        <is>
          <t>매각</t>
        </is>
      </c>
      <c r="F90" s="37" t="inlineStr">
        <is>
          <t>CJ E&amp;M 타법인주식처분결정(정정): 온미디어 11,800,000주를 2011-01-28 시간외 경쟁 대량매매로 주당 4,900원, 57,820,000,000원에 매각, 처분목적 '재무구조 개선', 처분 후 53,348,910주(45.17%).</t>
        </is>
      </c>
      <c r="G90" s="37" t="inlineStr">
        <is>
          <t>DART 기타공시</t>
        </is>
      </c>
      <c r="H90" s="36" t="inlineStr">
        <is>
          <t>2011-01-28</t>
        </is>
      </c>
      <c r="I90" s="36" t="inlineStr">
        <is>
          <t>20110131900334</t>
        </is>
      </c>
      <c r="J90" s="39" t="inlineStr">
        <is>
          <t>https://dart.fss.or.kr/dsaf001/main.do?rcpNo=20110131900334</t>
        </is>
      </c>
      <c r="K90" s="37" t="inlineStr">
        <is>
          <t>post_events_summary,notes</t>
        </is>
      </c>
    </row>
    <row r="91" ht="45" customHeight="1">
      <c r="A91" s="36" t="inlineStr">
        <is>
          <t>C004</t>
        </is>
      </c>
      <c r="B91" s="37" t="inlineStr">
        <is>
          <t>On Media Corp.</t>
        </is>
      </c>
      <c r="C91" s="36" t="inlineStr">
        <is>
          <t>인수 후</t>
        </is>
      </c>
      <c r="D91" s="36" t="inlineStr">
        <is>
          <t>2011-02-17</t>
        </is>
      </c>
      <c r="E91" s="37" t="inlineStr">
        <is>
          <t>매각</t>
        </is>
      </c>
      <c r="F91" s="37" t="inlineStr">
        <is>
          <t>온미디어 타법인주식처분결정: ㈜디지틀온미디어 2,064,791주(우선주 146,000주 포함) 23,500,000,000원 처분(처분예정 2011-02-22), 목적 '자회사 지분 처분을 통한 유동성 확보'.</t>
        </is>
      </c>
      <c r="G91" s="37" t="inlineStr">
        <is>
          <t>DART 기타공시</t>
        </is>
      </c>
      <c r="H91" s="36" t="inlineStr">
        <is>
          <t>2011-02-17</t>
        </is>
      </c>
      <c r="I91" s="36" t="inlineStr">
        <is>
          <t>20110217800579</t>
        </is>
      </c>
      <c r="J91" s="39" t="inlineStr">
        <is>
          <t>https://dart.fss.or.kr/dsaf001/main.do?rcpNo=20110217800579</t>
        </is>
      </c>
      <c r="K91" s="37" t="inlineStr">
        <is>
          <t>post_events_summary</t>
        </is>
      </c>
    </row>
    <row r="92" ht="45" customHeight="1">
      <c r="A92" s="36" t="inlineStr">
        <is>
          <t>C004</t>
        </is>
      </c>
      <c r="B92" s="37" t="inlineStr">
        <is>
          <t>On Media Corp.</t>
        </is>
      </c>
      <c r="C92" s="36" t="inlineStr">
        <is>
          <t>인수 후</t>
        </is>
      </c>
      <c r="D92" s="36" t="inlineStr">
        <is>
          <t>2012-03-14</t>
        </is>
      </c>
      <c r="E92" s="37" t="inlineStr">
        <is>
          <t>매각</t>
        </is>
      </c>
      <c r="F92" s="37"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7" t="inlineStr">
        <is>
          <t>DART 기타공시</t>
        </is>
      </c>
      <c r="H92" s="36" t="inlineStr">
        <is>
          <t>2012-03-14</t>
        </is>
      </c>
      <c r="I92" s="36" t="inlineStr">
        <is>
          <t>20120314900866</t>
        </is>
      </c>
      <c r="J92" s="39" t="inlineStr">
        <is>
          <t>https://dart.fss.or.kr/dsaf001/main.do?rcpNo=20120314900866</t>
        </is>
      </c>
      <c r="K92" s="37" t="inlineStr">
        <is>
          <t>post_events_summary</t>
        </is>
      </c>
    </row>
    <row r="93" ht="45" customHeight="1">
      <c r="A93" s="36" t="inlineStr">
        <is>
          <t>C004</t>
        </is>
      </c>
      <c r="B93" s="37" t="inlineStr">
        <is>
          <t>On Media Corp.</t>
        </is>
      </c>
      <c r="C93" s="36" t="inlineStr">
        <is>
          <t>인수 후</t>
        </is>
      </c>
      <c r="D93" s="36" t="inlineStr">
        <is>
          <t>2010-12-31</t>
        </is>
      </c>
      <c r="E93" s="37" t="inlineStr">
        <is>
          <t>실적</t>
        </is>
      </c>
      <c r="F93" s="37" t="inlineStr">
        <is>
          <t>온미디어 2010 감사보고서(별도): 영업수익 73,556,536,273원, 영업이익 15,701,866,969원; 연결감사보고서(20110426000457): 매출액 260,354,763,959원(2009 281,091,307,865원), 영업이익 21,799,200,936원(2009 24,001,768,039원).</t>
        </is>
      </c>
      <c r="G93" s="37" t="inlineStr">
        <is>
          <t>DART 감사보고서</t>
        </is>
      </c>
      <c r="H93" s="36" t="inlineStr">
        <is>
          <t>2011-03-31</t>
        </is>
      </c>
      <c r="I93" s="36" t="inlineStr">
        <is>
          <t>20110331002850</t>
        </is>
      </c>
      <c r="J93" s="39" t="inlineStr">
        <is>
          <t>https://dart.fss.or.kr/dsaf001/main.do?rcpNo=20110331002850</t>
        </is>
      </c>
      <c r="K93" s="37" t="inlineStr">
        <is>
          <t>target_rev_post,target_op_post</t>
        </is>
      </c>
    </row>
    <row r="94" ht="45" customHeight="1">
      <c r="A94" s="36" t="inlineStr">
        <is>
          <t>C004</t>
        </is>
      </c>
      <c r="B94" s="37" t="inlineStr">
        <is>
          <t>On Media Corp.</t>
        </is>
      </c>
      <c r="C94" s="36" t="inlineStr">
        <is>
          <t>인수 후</t>
        </is>
      </c>
      <c r="D94" s="36" t="inlineStr">
        <is>
          <t>2010-12-31</t>
        </is>
      </c>
      <c r="E94" s="37" t="inlineStr">
        <is>
          <t>기타</t>
        </is>
      </c>
      <c r="F94" s="37" t="inlineStr">
        <is>
          <t>오미디어홀딩스(CJ E&amp;M) 2010 연결감사보고서 주석 8 무형자산: 영업권 기초 184,355,735천원, 상각 (3,098,415)천원, 손상차손 없음, 기말 181,257,320천원; 연결대상 ㈜온미디어 65,148,910주(55.17%).</t>
        </is>
      </c>
      <c r="G94" s="37" t="inlineStr">
        <is>
          <t>DART 감사보고서</t>
        </is>
      </c>
      <c r="H94" s="36" t="inlineStr">
        <is>
          <t>2011-05-02</t>
        </is>
      </c>
      <c r="I94" s="36" t="inlineStr">
        <is>
          <t>20110331002961</t>
        </is>
      </c>
      <c r="J94" s="39" t="inlineStr">
        <is>
          <t>https://dart.fss.or.kr/dsaf001/main.do?rcpNo=20110331002961</t>
        </is>
      </c>
      <c r="K94" s="37" t="inlineStr">
        <is>
          <t>impairment</t>
        </is>
      </c>
    </row>
    <row r="95" ht="45" customHeight="1">
      <c r="A95" s="36" t="inlineStr">
        <is>
          <t>C004</t>
        </is>
      </c>
      <c r="B95" s="37" t="inlineStr">
        <is>
          <t>On Media Corp.</t>
        </is>
      </c>
      <c r="C95" s="36" t="inlineStr">
        <is>
          <t>인수 후</t>
        </is>
      </c>
      <c r="D95" s="36" t="inlineStr">
        <is>
          <t>2011-12-31</t>
        </is>
      </c>
      <c r="E95" s="37" t="inlineStr">
        <is>
          <t>실적</t>
        </is>
      </c>
      <c r="F95" s="37"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7" t="inlineStr">
        <is>
          <t>DART 사업보고서</t>
        </is>
      </c>
      <c r="H95" s="36" t="inlineStr">
        <is>
          <t>2012-03-30</t>
        </is>
      </c>
      <c r="I95" s="36" t="inlineStr">
        <is>
          <t>20120330002738</t>
        </is>
      </c>
      <c r="J95" s="39" t="inlineStr">
        <is>
          <t>https://dart.fss.or.kr/dsaf001/main.do?rcpNo=20120330002738</t>
        </is>
      </c>
      <c r="K95" s="37" t="inlineStr">
        <is>
          <t>target_rev_post,target_op_post,earnings_call_note</t>
        </is>
      </c>
    </row>
    <row r="96" ht="45" customHeight="1">
      <c r="A96" s="36" t="inlineStr">
        <is>
          <t>C004</t>
        </is>
      </c>
      <c r="B96" s="37" t="inlineStr">
        <is>
          <t>On Media Corp.</t>
        </is>
      </c>
      <c r="C96" s="36" t="inlineStr">
        <is>
          <t>인수 후</t>
        </is>
      </c>
      <c r="D96" s="36" t="inlineStr">
        <is>
          <t>2012-12-31</t>
        </is>
      </c>
      <c r="E96" s="37" t="inlineStr">
        <is>
          <t>실적</t>
        </is>
      </c>
      <c r="F96" s="37" t="inlineStr">
        <is>
          <t>CJ E&amp;M 2012 사업보고서: 방송부문 매출 764,151백만원·영업이익 44,554백만원; 2013 사업보고서(20140331003132): 2013 방송부문 770,754백만원·2,002백만원.</t>
        </is>
      </c>
      <c r="G96" s="37" t="inlineStr">
        <is>
          <t>DART 사업보고서</t>
        </is>
      </c>
      <c r="H96" s="36" t="inlineStr">
        <is>
          <t>2013-04-01</t>
        </is>
      </c>
      <c r="I96" s="36" t="inlineStr">
        <is>
          <t>20130401001853</t>
        </is>
      </c>
      <c r="J96" s="39" t="inlineStr">
        <is>
          <t>https://dart.fss.or.kr/dsaf001/main.do?rcpNo=20130401001853</t>
        </is>
      </c>
      <c r="K96" s="37" t="inlineStr">
        <is>
          <t>target_rev_post,target_op_post</t>
        </is>
      </c>
    </row>
    <row r="97" ht="45" customHeight="1">
      <c r="A97" s="36" t="inlineStr">
        <is>
          <t>C004</t>
        </is>
      </c>
      <c r="B97" s="37" t="inlineStr">
        <is>
          <t>On Media Corp.</t>
        </is>
      </c>
      <c r="C97" s="36" t="inlineStr">
        <is>
          <t>인수 후</t>
        </is>
      </c>
      <c r="D97" s="36" t="inlineStr">
        <is>
          <t>2025-12-31</t>
        </is>
      </c>
      <c r="E97" s="37" t="inlineStr">
        <is>
          <t>실적</t>
        </is>
      </c>
      <c r="F97" s="37" t="inlineStr">
        <is>
          <t>CJ ENM 2025 사업보고서: 미디어플랫폼사업 매출 1,341,616,430천원(외부)·1,500,699,339천원(부문간 포함), 영업이익 1,332,256천원; 영업권 현금창출단위 미디어플랫폼사업부문 371,615,748천원(2024 376,778,468천원).</t>
        </is>
      </c>
      <c r="G97" s="37" t="inlineStr">
        <is>
          <t>DART 사업보고서</t>
        </is>
      </c>
      <c r="H97" s="36" t="inlineStr">
        <is>
          <t>2026-03-18</t>
        </is>
      </c>
      <c r="I97" s="36" t="inlineStr">
        <is>
          <t>20260318001469</t>
        </is>
      </c>
      <c r="J97" s="39" t="inlineStr">
        <is>
          <t>https://dart.fss.or.kr/dsaf001/main.do?rcpNo=20260318001469</t>
        </is>
      </c>
      <c r="K97" s="37" t="inlineStr">
        <is>
          <t>target_rev_post,target_op_post,impairment</t>
        </is>
      </c>
    </row>
    <row r="98" ht="45" customHeight="1">
      <c r="A98" s="36" t="inlineStr">
        <is>
          <t>C004</t>
        </is>
      </c>
      <c r="B98" s="37" t="inlineStr">
        <is>
          <t>On Media Corp.</t>
        </is>
      </c>
      <c r="C98" s="36" t="inlineStr">
        <is>
          <t>발표</t>
        </is>
      </c>
      <c r="D98" s="36" t="inlineStr">
        <is>
          <t>2009-12-24</t>
        </is>
      </c>
      <c r="E98" s="37" t="inlineStr">
        <is>
          <t>기타</t>
        </is>
      </c>
      <c r="F98" s="37" t="inlineStr">
        <is>
          <t>Fed H.10 원/달러: 2009-12-24 1,173.07, 2010-06-08 1,233.99, 2010-06-30 1,220.85.</t>
        </is>
      </c>
      <c r="G98" s="37" t="inlineStr">
        <is>
          <t>기타</t>
        </is>
      </c>
      <c r="H98" s="36" t="inlineStr">
        <is>
          <t>2009-12-24</t>
        </is>
      </c>
      <c r="I98" s="36" t="n"/>
      <c r="J98" s="39" t="inlineStr">
        <is>
          <t>https://www.federalreserve.gov/releases/h10/hist/dat00_ko.htm</t>
        </is>
      </c>
      <c r="K98" s="37" t="inlineStr">
        <is>
          <t>value_chk_usdmm</t>
        </is>
      </c>
    </row>
    <row r="99" ht="45" customHeight="1">
      <c r="A99" s="36" t="inlineStr">
        <is>
          <t>C004</t>
        </is>
      </c>
      <c r="B99" s="37" t="inlineStr">
        <is>
          <t>On Media Corp.</t>
        </is>
      </c>
      <c r="C99" s="36" t="inlineStr">
        <is>
          <t>인수 후</t>
        </is>
      </c>
      <c r="D99" s="36" t="inlineStr">
        <is>
          <t>2012-12-31</t>
        </is>
      </c>
      <c r="E99" s="37" t="inlineStr">
        <is>
          <t>어닝콜</t>
        </is>
      </c>
      <c r="F99" s="37"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7" t="inlineStr">
        <is>
          <t>DART 사업보고서</t>
        </is>
      </c>
      <c r="H99" s="36" t="inlineStr">
        <is>
          <t>2013-04-01</t>
        </is>
      </c>
      <c r="I99" s="36" t="inlineStr">
        <is>
          <t>20130401001853</t>
        </is>
      </c>
      <c r="J99" s="39" t="inlineStr">
        <is>
          <t>https://dart.fss.or.kr/dsaf001/main.do?rcpNo=20130401001853</t>
        </is>
      </c>
      <c r="K99" s="37" t="inlineStr">
        <is>
          <t>earnings_call_note</t>
        </is>
      </c>
    </row>
    <row r="100" ht="45" customHeight="1">
      <c r="A100" s="36" t="inlineStr">
        <is>
          <t>C005</t>
        </is>
      </c>
      <c r="B100" s="37" t="inlineStr">
        <is>
          <t>CJ Entertainment Inc.</t>
        </is>
      </c>
      <c r="C100" s="36" t="inlineStr">
        <is>
          <t>발표</t>
        </is>
      </c>
      <c r="D100" s="36" t="inlineStr">
        <is>
          <t>2010-11-16</t>
        </is>
      </c>
      <c r="E100" s="37" t="inlineStr">
        <is>
          <t>발표</t>
        </is>
      </c>
      <c r="F100" s="37"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7" t="inlineStr">
        <is>
          <t>DART 기타공시</t>
        </is>
      </c>
      <c r="H100" s="36" t="inlineStr">
        <is>
          <t>2010-11-16</t>
        </is>
      </c>
      <c r="I100" s="36" t="inlineStr">
        <is>
          <t>20101116900247</t>
        </is>
      </c>
      <c r="J100" s="39" t="inlineStr">
        <is>
          <t>https://dart.fss.or.kr/dsaf001/main.do?rcpNo=20101116900247</t>
        </is>
      </c>
      <c r="K100" s="37" t="inlineStr">
        <is>
          <t>announce_date_chk,purpose_quote,value_chk_local,acquirer_entity</t>
        </is>
      </c>
    </row>
    <row r="101" ht="45" customHeight="1">
      <c r="A101" s="36" t="inlineStr">
        <is>
          <t>C005</t>
        </is>
      </c>
      <c r="B101" s="37" t="inlineStr">
        <is>
          <t>CJ Entertainment Inc.</t>
        </is>
      </c>
      <c r="C101" s="36" t="inlineStr">
        <is>
          <t>발표</t>
        </is>
      </c>
      <c r="D101" s="36" t="inlineStr">
        <is>
          <t>2010-11-16</t>
        </is>
      </c>
      <c r="E101" s="37" t="inlineStr">
        <is>
          <t>발표</t>
        </is>
      </c>
      <c r="F101" s="37"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7" t="inlineStr">
        <is>
          <t>DART 주요사항보고서</t>
        </is>
      </c>
      <c r="H101" s="36" t="inlineStr">
        <is>
          <t>2010-11-16</t>
        </is>
      </c>
      <c r="I101" s="36" t="inlineStr">
        <is>
          <t>20101116000288</t>
        </is>
      </c>
      <c r="J101" s="39" t="inlineStr">
        <is>
          <t>https://dart.fss.or.kr/dsaf001/main.do?rcpNo=20101116000288</t>
        </is>
      </c>
      <c r="K101" s="37" t="inlineStr">
        <is>
          <t>purpose_quote,status_chk,value_chk_local,acq_mktcap,pre_incorp_chk,chk_note</t>
        </is>
      </c>
    </row>
    <row r="102" ht="45" customHeight="1">
      <c r="A102" s="36" t="inlineStr">
        <is>
          <t>C005</t>
        </is>
      </c>
      <c r="B102" s="37" t="inlineStr">
        <is>
          <t>CJ Entertainment Inc.</t>
        </is>
      </c>
      <c r="C102" s="36" t="inlineStr">
        <is>
          <t>발표</t>
        </is>
      </c>
      <c r="D102" s="36" t="inlineStr">
        <is>
          <t>2010-12-02</t>
        </is>
      </c>
      <c r="E102" s="37" t="inlineStr">
        <is>
          <t>발표</t>
        </is>
      </c>
      <c r="F102" s="37"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7" t="inlineStr">
        <is>
          <t>DART 기타공시</t>
        </is>
      </c>
      <c r="H102" s="36" t="inlineStr">
        <is>
          <t>2010-12-02</t>
        </is>
      </c>
      <c r="I102" s="36" t="inlineStr">
        <is>
          <t>20101202000223</t>
        </is>
      </c>
      <c r="J102" s="39" t="inlineStr">
        <is>
          <t>https://dart.fss.or.kr/dsaf001/main.do?rcpNo=20101202000223</t>
        </is>
      </c>
      <c r="K102" s="37" t="inlineStr">
        <is>
          <t>acquirer_entity,acquirer_core,acq_total_assets,apex_total_assets,size_basis,notes</t>
        </is>
      </c>
    </row>
    <row r="103" ht="45" customHeight="1">
      <c r="A103" s="36" t="inlineStr">
        <is>
          <t>C005</t>
        </is>
      </c>
      <c r="B103" s="37" t="inlineStr">
        <is>
          <t>CJ Entertainment Inc.</t>
        </is>
      </c>
      <c r="C103" s="36" t="inlineStr">
        <is>
          <t>인수 후</t>
        </is>
      </c>
      <c r="D103" s="36" t="inlineStr">
        <is>
          <t>2011-03-01</t>
        </is>
      </c>
      <c r="E103" s="37" t="inlineStr">
        <is>
          <t>완료</t>
        </is>
      </c>
      <c r="F103" s="37"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7" t="inlineStr">
        <is>
          <t>DART 기타공시</t>
        </is>
      </c>
      <c r="H103" s="36" t="inlineStr">
        <is>
          <t>2011-03-10</t>
        </is>
      </c>
      <c r="I103" s="36" t="inlineStr">
        <is>
          <t>20110310000585</t>
        </is>
      </c>
      <c r="J103" s="39" t="inlineStr">
        <is>
          <t>https://dart.fss.or.kr/dsaf001/main.do?rcpNo=20110310000585</t>
        </is>
      </c>
      <c r="K103" s="37" t="inlineStr">
        <is>
          <t>status_chk,value_chk_local,chk_note,notes,deal_to_assets_pct,deal_to_equity_pct</t>
        </is>
      </c>
    </row>
    <row r="104" ht="45" customHeight="1">
      <c r="A104" s="36" t="inlineStr">
        <is>
          <t>C005</t>
        </is>
      </c>
      <c r="B104" s="37" t="inlineStr">
        <is>
          <t>CJ Entertainment Inc.</t>
        </is>
      </c>
      <c r="C104" s="36" t="inlineStr">
        <is>
          <t>발표</t>
        </is>
      </c>
      <c r="D104" s="36" t="inlineStr">
        <is>
          <t>2010-11-16</t>
        </is>
      </c>
      <c r="E104" s="37" t="inlineStr">
        <is>
          <t>발표</t>
        </is>
      </c>
      <c r="F104" s="37" t="inlineStr">
        <is>
          <t>코스닥시장본부: (주)오미디어홀딩스 주권매매거래정지, 정지사유 '우회상장여부 및 요건충족확인', 정지일시 2010-11-16 16:24.</t>
        </is>
      </c>
      <c r="G104" s="37" t="inlineStr">
        <is>
          <t>DART 기타공시</t>
        </is>
      </c>
      <c r="H104" s="36" t="inlineStr">
        <is>
          <t>2010-11-16</t>
        </is>
      </c>
      <c r="I104" s="36" t="inlineStr">
        <is>
          <t>20101116900252</t>
        </is>
      </c>
      <c r="J104" s="39" t="inlineStr">
        <is>
          <t>https://dart.fss.or.kr/dsaf001/main.do?rcpNo=20101116900252</t>
        </is>
      </c>
      <c r="K104" s="37" t="inlineStr">
        <is>
          <t>first_filing_date,event_ticker,event_ticker_basis</t>
        </is>
      </c>
    </row>
    <row r="105" ht="45" customHeight="1">
      <c r="A105" s="36" t="inlineStr">
        <is>
          <t>C005</t>
        </is>
      </c>
      <c r="B105" s="37" t="inlineStr">
        <is>
          <t>CJ Entertainment Inc.</t>
        </is>
      </c>
      <c r="C105" s="36" t="inlineStr">
        <is>
          <t>발표</t>
        </is>
      </c>
      <c r="D105" s="36" t="inlineStr">
        <is>
          <t>2010-11-18</t>
        </is>
      </c>
      <c r="E105" s="37" t="inlineStr">
        <is>
          <t>발표</t>
        </is>
      </c>
      <c r="F105" s="37" t="inlineStr">
        <is>
          <t>코스닥시장본부: (주)오미디어홀딩스 주권매매거래정지해제, 해제사유 '주요사항보고서 제출(우회상장 미해당 - 합병)', 해제일시 2010-11-18.</t>
        </is>
      </c>
      <c r="G105" s="37" t="inlineStr">
        <is>
          <t>DART 기타공시</t>
        </is>
      </c>
      <c r="H105" s="36" t="inlineStr">
        <is>
          <t>2010-11-17</t>
        </is>
      </c>
      <c r="I105" s="36" t="inlineStr">
        <is>
          <t>20101117900402</t>
        </is>
      </c>
      <c r="J105" s="39" t="inlineStr">
        <is>
          <t>https://dart.fss.or.kr/dsaf001/main.do?rcpNo=20101117900402</t>
        </is>
      </c>
      <c r="K105" s="37" t="inlineStr">
        <is>
          <t>first_filing_date,event_ticker,event_ticker_basis</t>
        </is>
      </c>
    </row>
    <row r="106" ht="45" customHeight="1">
      <c r="A106" s="36" t="inlineStr">
        <is>
          <t>C005</t>
        </is>
      </c>
      <c r="B106" s="37" t="inlineStr">
        <is>
          <t>CJ Entertainment Inc.</t>
        </is>
      </c>
      <c r="C106" s="36" t="inlineStr">
        <is>
          <t>발표</t>
        </is>
      </c>
      <c r="D106" s="36" t="inlineStr">
        <is>
          <t>2010-11-16</t>
        </is>
      </c>
      <c r="E106" s="37" t="inlineStr">
        <is>
          <t>발표</t>
        </is>
      </c>
      <c r="F106" s="37"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7" t="inlineStr">
        <is>
          <t>언론 보도</t>
        </is>
      </c>
      <c r="H106" s="36" t="inlineStr">
        <is>
          <t>2010-11-16</t>
        </is>
      </c>
      <c r="I106" s="36" t="n"/>
      <c r="J106" s="39" t="inlineStr">
        <is>
          <t>https://www.etoday.co.kr/news/view/377690</t>
        </is>
      </c>
      <c r="K106" s="37" t="inlineStr">
        <is>
          <t>first_filing_date,purpose_quote</t>
        </is>
      </c>
    </row>
    <row r="107" ht="45" customHeight="1">
      <c r="A107" s="36" t="inlineStr">
        <is>
          <t>C005</t>
        </is>
      </c>
      <c r="B107" s="37" t="inlineStr">
        <is>
          <t>CJ Entertainment Inc.</t>
        </is>
      </c>
      <c r="C107" s="36" t="inlineStr">
        <is>
          <t>인수 후</t>
        </is>
      </c>
      <c r="D107" s="36" t="inlineStr">
        <is>
          <t>2011-01-31</t>
        </is>
      </c>
      <c r="E107" s="37" t="inlineStr">
        <is>
          <t>사명변경</t>
        </is>
      </c>
      <c r="F107" s="37"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7" t="inlineStr">
        <is>
          <t>DART 주요사항보고서</t>
        </is>
      </c>
      <c r="H107" s="36" t="inlineStr">
        <is>
          <t>2011-01-31</t>
        </is>
      </c>
      <c r="I107" s="36" t="inlineStr">
        <is>
          <t>20110131000353</t>
        </is>
      </c>
      <c r="J107" s="39" t="inlineStr">
        <is>
          <t>https://dart.fss.or.kr/dsaf001/main.do?rcpNo=20110131000353</t>
        </is>
      </c>
      <c r="K107" s="37" t="inlineStr">
        <is>
          <t>acquirer_entity,post_events_summary</t>
        </is>
      </c>
    </row>
    <row r="108" ht="45" customHeight="1">
      <c r="A108" s="36" t="inlineStr">
        <is>
          <t>C005</t>
        </is>
      </c>
      <c r="B108" s="37" t="inlineStr">
        <is>
          <t>CJ Entertainment Inc.</t>
        </is>
      </c>
      <c r="C108" s="36" t="inlineStr">
        <is>
          <t>인수 후</t>
        </is>
      </c>
      <c r="D108" s="36" t="inlineStr">
        <is>
          <t>2011-12-31</t>
        </is>
      </c>
      <c r="E108" s="37" t="inlineStr">
        <is>
          <t>통합</t>
        </is>
      </c>
      <c r="F108" s="37"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7" t="inlineStr">
        <is>
          <t>DART 사업보고서</t>
        </is>
      </c>
      <c r="H108" s="36" t="inlineStr">
        <is>
          <t>2012-03-30</t>
        </is>
      </c>
      <c r="I108" s="36" t="inlineStr">
        <is>
          <t>20120330002738</t>
        </is>
      </c>
      <c r="J108" s="39" t="inlineStr">
        <is>
          <t>https://dart.fss.or.kr/dsaf001/main.do?rcpNo=20120330002738</t>
        </is>
      </c>
      <c r="K108" s="37" t="inlineStr">
        <is>
          <t>impairment,post_events_summary,earnings_call_note,pre_incorp_chk,perf_basis</t>
        </is>
      </c>
    </row>
    <row r="109" ht="45" customHeight="1">
      <c r="A109" s="36" t="inlineStr">
        <is>
          <t>C005</t>
        </is>
      </c>
      <c r="B109" s="37" t="inlineStr">
        <is>
          <t>CJ Entertainment Inc.</t>
        </is>
      </c>
      <c r="C109" s="36" t="inlineStr">
        <is>
          <t>인수 후</t>
        </is>
      </c>
      <c r="D109" s="36" t="inlineStr">
        <is>
          <t>2011-02-28</t>
        </is>
      </c>
      <c r="E109" s="37" t="inlineStr">
        <is>
          <t>어닝콜</t>
        </is>
      </c>
      <c r="F109" s="37"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7" t="inlineStr">
        <is>
          <t>언론 보도</t>
        </is>
      </c>
      <c r="H109" s="36" t="inlineStr">
        <is>
          <t>2011-02-28</t>
        </is>
      </c>
      <c r="I109" s="36" t="n"/>
      <c r="J109" s="39" t="inlineStr">
        <is>
          <t>https://newstomato.com/ReadNews.aspx?no=142226</t>
        </is>
      </c>
      <c r="K109" s="37" t="inlineStr">
        <is>
          <t>earnings_call_note</t>
        </is>
      </c>
    </row>
    <row r="110" ht="45" customHeight="1">
      <c r="A110" s="36" t="inlineStr">
        <is>
          <t>C005</t>
        </is>
      </c>
      <c r="B110" s="37" t="inlineStr">
        <is>
          <t>CJ Entertainment Inc.</t>
        </is>
      </c>
      <c r="C110" s="36" t="inlineStr">
        <is>
          <t>인수 후</t>
        </is>
      </c>
      <c r="D110" s="36" t="inlineStr">
        <is>
          <t>2013-02-06</t>
        </is>
      </c>
      <c r="E110" s="37" t="inlineStr">
        <is>
          <t>실적</t>
        </is>
      </c>
      <c r="F110" s="37"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7" t="inlineStr">
        <is>
          <t>언론 보도</t>
        </is>
      </c>
      <c r="H110" s="36" t="inlineStr">
        <is>
          <t>2013-02-06</t>
        </is>
      </c>
      <c r="I110" s="36" t="n"/>
      <c r="J110" s="39" t="inlineStr">
        <is>
          <t>https://www.inews24.com/view/722636</t>
        </is>
      </c>
      <c r="K110" s="37" t="inlineStr">
        <is>
          <t>earnings_call_note,post_events_summary</t>
        </is>
      </c>
    </row>
    <row r="111" ht="45" customHeight="1">
      <c r="A111" s="36" t="inlineStr">
        <is>
          <t>C005</t>
        </is>
      </c>
      <c r="B111" s="37" t="inlineStr">
        <is>
          <t>CJ Entertainment Inc.</t>
        </is>
      </c>
      <c r="C111" s="36" t="inlineStr">
        <is>
          <t>인수 후</t>
        </is>
      </c>
      <c r="D111" s="36" t="inlineStr">
        <is>
          <t>2018-07-01</t>
        </is>
      </c>
      <c r="E111" s="37" t="inlineStr">
        <is>
          <t>합병</t>
        </is>
      </c>
      <c r="F111" s="37"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7" t="inlineStr">
        <is>
          <t>DART 사업보고서</t>
        </is>
      </c>
      <c r="H111" s="36" t="inlineStr">
        <is>
          <t>2019-04-01</t>
        </is>
      </c>
      <c r="I111" s="36" t="inlineStr">
        <is>
          <t>20190401005034</t>
        </is>
      </c>
      <c r="J111" s="39" t="inlineStr">
        <is>
          <t>https://dart.fss.or.kr/dsaf001/main.do?rcpNo=20190401005034</t>
        </is>
      </c>
      <c r="K111" s="37" t="inlineStr">
        <is>
          <t>post_events_summary,pre_incorp_chk</t>
        </is>
      </c>
    </row>
    <row r="112" ht="45" customHeight="1">
      <c r="A112" s="36" t="inlineStr">
        <is>
          <t>C005</t>
        </is>
      </c>
      <c r="B112" s="37" t="inlineStr">
        <is>
          <t>CJ Entertainment Inc.</t>
        </is>
      </c>
      <c r="C112" s="36" t="inlineStr">
        <is>
          <t>인수 후</t>
        </is>
      </c>
      <c r="D112" s="36" t="inlineStr">
        <is>
          <t>2018-07-02</t>
        </is>
      </c>
      <c r="E112" s="37" t="inlineStr">
        <is>
          <t>합병</t>
        </is>
      </c>
      <c r="F112" s="37" t="inlineStr">
        <is>
          <t>CJ오쇼핑 증권발행실적보고서(합병등): 합병기일 2018-07-01, 피합병회사 씨제이이앤엠 보통주 1주당 ㈜씨제이오쇼핑 보통주 0.4104397주 교부, 합병 후 회사명 '(주) 씨제이이엔엠 (CJ ENM)', CJ㈜ 지분 40.08%.</t>
        </is>
      </c>
      <c r="G112" s="37" t="inlineStr">
        <is>
          <t>DART 기타공시</t>
        </is>
      </c>
      <c r="H112" s="36" t="inlineStr">
        <is>
          <t>2018-07-02</t>
        </is>
      </c>
      <c r="I112" s="36" t="inlineStr">
        <is>
          <t>20180702000188</t>
        </is>
      </c>
      <c r="J112" s="39" t="inlineStr">
        <is>
          <t>https://dart.fss.or.kr/dsaf001/main.do?rcpNo=20180702000188</t>
        </is>
      </c>
      <c r="K112" s="37" t="inlineStr">
        <is>
          <t>post_events_summary,pre_incorp_chk</t>
        </is>
      </c>
    </row>
    <row r="113" ht="45" customHeight="1">
      <c r="A113" s="36" t="inlineStr">
        <is>
          <t>C005</t>
        </is>
      </c>
      <c r="B113" s="37" t="inlineStr">
        <is>
          <t>CJ Entertainment Inc.</t>
        </is>
      </c>
      <c r="C113" s="36" t="inlineStr">
        <is>
          <t>발표</t>
        </is>
      </c>
      <c r="D113" s="36" t="inlineStr">
        <is>
          <t>2010-11-16</t>
        </is>
      </c>
      <c r="E113" s="37" t="inlineStr">
        <is>
          <t>기타</t>
        </is>
      </c>
      <c r="F113" s="37" t="inlineStr">
        <is>
          <t>Yahoo Finance KRW=X 일별 종가: 2010-11-16 1,138.10원/달러(2010-11-15 1,126.60원).</t>
        </is>
      </c>
      <c r="G113" s="37" t="inlineStr">
        <is>
          <t>기타</t>
        </is>
      </c>
      <c r="H113" s="36" t="inlineStr">
        <is>
          <t>2026-10-26</t>
        </is>
      </c>
      <c r="I113" s="36" t="n"/>
      <c r="J113" s="39" t="inlineStr">
        <is>
          <t>https://query1.finance.yahoo.com/v8/finance/chart/KRW=X?period1=1289347200&amp;period2=1290124800&amp;interval=1d</t>
        </is>
      </c>
      <c r="K113" s="37" t="inlineStr">
        <is>
          <t>value_chk_usdmm</t>
        </is>
      </c>
    </row>
    <row r="114" ht="45" customHeight="1">
      <c r="A114" s="36" t="inlineStr">
        <is>
          <t>C005</t>
        </is>
      </c>
      <c r="B114" s="37" t="inlineStr">
        <is>
          <t>CJ Entertainment Inc.</t>
        </is>
      </c>
      <c r="C114" s="36" t="inlineStr">
        <is>
          <t>발표</t>
        </is>
      </c>
      <c r="D114" s="36" t="inlineStr">
        <is>
          <t>2010-11-16</t>
        </is>
      </c>
      <c r="E114" s="37" t="inlineStr">
        <is>
          <t>발표</t>
        </is>
      </c>
      <c r="F114" s="37" t="inlineStr">
        <is>
          <t>씨제이엔터테인먼트 회사합병결정(대상회사 공시).</t>
        </is>
      </c>
      <c r="G114" s="37" t="inlineStr">
        <is>
          <t>DART 기타공시</t>
        </is>
      </c>
      <c r="H114" s="36" t="inlineStr">
        <is>
          <t>2010-11-16</t>
        </is>
      </c>
      <c r="I114" s="36" t="inlineStr">
        <is>
          <t>20101116000187</t>
        </is>
      </c>
      <c r="J114" s="39" t="inlineStr">
        <is>
          <t>https://dart.fss.or.kr/dsaf001/main.do?rcpNo=20101116000187</t>
        </is>
      </c>
      <c r="K114" s="37" t="inlineStr">
        <is>
          <t>value_chk_local,subtype_chk,chk_note,notes</t>
        </is>
      </c>
    </row>
    <row r="115" ht="45" customHeight="1">
      <c r="A115" s="36" t="inlineStr">
        <is>
          <t>C005</t>
        </is>
      </c>
      <c r="B115" s="37" t="inlineStr">
        <is>
          <t>CJ Entertainment Inc.</t>
        </is>
      </c>
      <c r="C115" s="36" t="inlineStr">
        <is>
          <t>발표</t>
        </is>
      </c>
      <c r="D115" s="36" t="inlineStr">
        <is>
          <t>2010-12-02</t>
        </is>
      </c>
      <c r="E115" s="37" t="inlineStr">
        <is>
          <t>발표</t>
        </is>
      </c>
      <c r="F115" s="37"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7" t="inlineStr">
        <is>
          <t>DART 기타공시</t>
        </is>
      </c>
      <c r="H115" s="36" t="inlineStr">
        <is>
          <t>2010-12-02</t>
        </is>
      </c>
      <c r="I115" s="36" t="inlineStr">
        <is>
          <t>20101202000223</t>
        </is>
      </c>
      <c r="J115" s="39" t="inlineStr">
        <is>
          <t>https://dart.fss.or.kr/dsaf001/main.do?rcpNo=20101202000223</t>
        </is>
      </c>
      <c r="K115" s="37" t="inlineStr">
        <is>
          <t>value_chk_local,notes,subtype_chk</t>
        </is>
      </c>
    </row>
    <row r="116" ht="45" customHeight="1">
      <c r="A116" s="36" t="inlineStr">
        <is>
          <t>C005</t>
        </is>
      </c>
      <c r="B116" s="37" t="inlineStr">
        <is>
          <t>CJ Entertainment Inc.</t>
        </is>
      </c>
      <c r="C116" s="36" t="inlineStr">
        <is>
          <t>인수 전</t>
        </is>
      </c>
      <c r="D116" s="36" t="inlineStr">
        <is>
          <t>2010-12-31</t>
        </is>
      </c>
      <c r="E116" s="37" t="inlineStr">
        <is>
          <t>실적</t>
        </is>
      </c>
      <c r="F116" s="37" t="inlineStr">
        <is>
          <t>씨제이엔터테인먼트 2010 감사보고서 손익계산서: 제5기(2010) 매출액 163,080,002,913원·영업이익 8,329,368,008원; 제4기(2009) 166,147,408,998원·9,721,771,839원.</t>
        </is>
      </c>
      <c r="G116" s="37" t="inlineStr">
        <is>
          <t>DART 감사보고서</t>
        </is>
      </c>
      <c r="H116" s="36" t="inlineStr">
        <is>
          <t>2011-03-31</t>
        </is>
      </c>
      <c r="I116" s="36" t="inlineStr">
        <is>
          <t>20110331003203</t>
        </is>
      </c>
      <c r="J116" s="39" t="inlineStr">
        <is>
          <t>https://dart.fss.or.kr/dsaf001/main.do?rcpNo=20110331003203</t>
        </is>
      </c>
      <c r="K116" s="37" t="inlineStr">
        <is>
          <t>target_rev_pre,target_op_pre,pre_events_summary</t>
        </is>
      </c>
    </row>
    <row r="117" ht="45" customHeight="1">
      <c r="A117" s="36" t="inlineStr">
        <is>
          <t>C005</t>
        </is>
      </c>
      <c r="B117" s="37" t="inlineStr">
        <is>
          <t>CJ Entertainment Inc.</t>
        </is>
      </c>
      <c r="C117" s="36" t="inlineStr">
        <is>
          <t>인수 후</t>
        </is>
      </c>
      <c r="D117" s="36" t="inlineStr">
        <is>
          <t>2011-12-31</t>
        </is>
      </c>
      <c r="E117" s="37" t="inlineStr">
        <is>
          <t>실적</t>
        </is>
      </c>
      <c r="F117" s="37"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7" t="inlineStr">
        <is>
          <t>DART 사업보고서</t>
        </is>
      </c>
      <c r="H117" s="36" t="inlineStr">
        <is>
          <t>2012-03-30</t>
        </is>
      </c>
      <c r="I117" s="36" t="inlineStr">
        <is>
          <t>20120330002738</t>
        </is>
      </c>
      <c r="J117" s="39" t="inlineStr">
        <is>
          <t>https://dart.fss.or.kr/dsaf001/main.do?rcpNo=20120330002738</t>
        </is>
      </c>
      <c r="K117" s="37" t="inlineStr">
        <is>
          <t>target_rev_post,target_op_post,earnings_call_note</t>
        </is>
      </c>
    </row>
    <row r="118" ht="45" customHeight="1">
      <c r="A118" s="36" t="inlineStr">
        <is>
          <t>C005</t>
        </is>
      </c>
      <c r="B118" s="37" t="inlineStr">
        <is>
          <t>CJ Entertainment Inc.</t>
        </is>
      </c>
      <c r="C118" s="36" t="inlineStr">
        <is>
          <t>인수 후</t>
        </is>
      </c>
      <c r="D118" s="36" t="inlineStr">
        <is>
          <t>2012-12-31</t>
        </is>
      </c>
      <c r="E118" s="37" t="inlineStr">
        <is>
          <t>실적</t>
        </is>
      </c>
      <c r="F118" s="37" t="inlineStr">
        <is>
          <t>CJ E&amp;M 2012 사업보고서 사업부문별 요약 연결재무현황: 영화부문 매출 218,960백만원·영업이익 9,220백만원.</t>
        </is>
      </c>
      <c r="G118" s="37" t="inlineStr">
        <is>
          <t>DART 사업보고서</t>
        </is>
      </c>
      <c r="H118" s="36" t="inlineStr">
        <is>
          <t>2013-04-01</t>
        </is>
      </c>
      <c r="I118" s="36" t="inlineStr">
        <is>
          <t>20130401001853</t>
        </is>
      </c>
      <c r="J118" s="39" t="inlineStr">
        <is>
          <t>https://dart.fss.or.kr/dsaf001/main.do?rcpNo=20130401001853</t>
        </is>
      </c>
      <c r="K118" s="37" t="inlineStr">
        <is>
          <t>target_rev_post,target_op_post</t>
        </is>
      </c>
    </row>
    <row r="119" ht="45" customHeight="1">
      <c r="A119" s="36" t="inlineStr">
        <is>
          <t>C005</t>
        </is>
      </c>
      <c r="B119" s="37" t="inlineStr">
        <is>
          <t>CJ Entertainment Inc.</t>
        </is>
      </c>
      <c r="C119" s="36" t="inlineStr">
        <is>
          <t>인수 후</t>
        </is>
      </c>
      <c r="D119" s="36" t="inlineStr">
        <is>
          <t>2014-12-31</t>
        </is>
      </c>
      <c r="E119" s="37" t="inlineStr">
        <is>
          <t>실적</t>
        </is>
      </c>
      <c r="F119" s="37" t="inlineStr">
        <is>
          <t>CJ E&amp;M 2014 사업보고서: 게임 분할로 공연부문 별도 공시, 영화부문 매출 211,318백만원·영업손실 3,975백만원.</t>
        </is>
      </c>
      <c r="G119" s="37" t="inlineStr">
        <is>
          <t>DART 사업보고서</t>
        </is>
      </c>
      <c r="H119" s="36" t="inlineStr">
        <is>
          <t>2015-03-31</t>
        </is>
      </c>
      <c r="I119" s="36" t="inlineStr">
        <is>
          <t>20150331004213</t>
        </is>
      </c>
      <c r="J119" s="39" t="inlineStr">
        <is>
          <t>https://dart.fss.or.kr/dsaf001/main.do?rcpNo=20150331004213</t>
        </is>
      </c>
      <c r="K119" s="37" t="inlineStr">
        <is>
          <t>post_events_summary</t>
        </is>
      </c>
    </row>
    <row r="120" ht="45" customHeight="1">
      <c r="A120" s="36" t="inlineStr">
        <is>
          <t>C005</t>
        </is>
      </c>
      <c r="B120" s="37" t="inlineStr">
        <is>
          <t>CJ Entertainment Inc.</t>
        </is>
      </c>
      <c r="C120" s="36" t="inlineStr">
        <is>
          <t>인수 후</t>
        </is>
      </c>
      <c r="D120" s="36" t="inlineStr">
        <is>
          <t>2015-12-31</t>
        </is>
      </c>
      <c r="E120" s="37" t="inlineStr">
        <is>
          <t>손상차손</t>
        </is>
      </c>
      <c r="F120" s="37"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7" t="inlineStr">
        <is>
          <t>DART 사업보고서</t>
        </is>
      </c>
      <c r="H120" s="36" t="inlineStr">
        <is>
          <t>2016-03-30</t>
        </is>
      </c>
      <c r="I120" s="36" t="inlineStr">
        <is>
          <t>20160330003711</t>
        </is>
      </c>
      <c r="J120" s="39" t="inlineStr">
        <is>
          <t>https://dart.fss.or.kr/dsaf001/main.do?rcpNo=20160330003711</t>
        </is>
      </c>
      <c r="K120" s="37" t="inlineStr">
        <is>
          <t>impairment,post_events_summary</t>
        </is>
      </c>
    </row>
    <row r="121" ht="45" customHeight="1">
      <c r="A121" s="36" t="inlineStr">
        <is>
          <t>C005</t>
        </is>
      </c>
      <c r="B121" s="37" t="inlineStr">
        <is>
          <t>CJ Entertainment Inc.</t>
        </is>
      </c>
      <c r="C121" s="36" t="inlineStr">
        <is>
          <t>인수 후</t>
        </is>
      </c>
      <c r="D121" s="36" t="inlineStr">
        <is>
          <t>2014-12-31</t>
        </is>
      </c>
      <c r="E121" s="37" t="inlineStr">
        <is>
          <t>손상차손</t>
        </is>
      </c>
      <c r="F121" s="37" t="inlineStr">
        <is>
          <t>CJ E&amp;M 2014 사업보고서 주석 15: '회수가능가액이 장부금액에 미달하는 ImaginAsian Entertainment, Inc.의 영업권에 대하여 손상차손 3,072백만원'.</t>
        </is>
      </c>
      <c r="G121" s="37" t="inlineStr">
        <is>
          <t>DART 사업보고서</t>
        </is>
      </c>
      <c r="H121" s="36" t="inlineStr">
        <is>
          <t>2015-03-31</t>
        </is>
      </c>
      <c r="I121" s="36" t="inlineStr">
        <is>
          <t>20150331004213</t>
        </is>
      </c>
      <c r="J121" s="39" t="inlineStr">
        <is>
          <t>https://dart.fss.or.kr/dsaf001/main.do?rcpNo=20150331004213</t>
        </is>
      </c>
      <c r="K121" s="37" t="inlineStr">
        <is>
          <t>impairment</t>
        </is>
      </c>
    </row>
    <row r="122" ht="45" customHeight="1">
      <c r="A122" s="36" t="inlineStr">
        <is>
          <t>C005</t>
        </is>
      </c>
      <c r="B122" s="37" t="inlineStr">
        <is>
          <t>CJ Entertainment Inc.</t>
        </is>
      </c>
      <c r="C122" s="36" t="inlineStr">
        <is>
          <t>인수 후</t>
        </is>
      </c>
      <c r="D122" s="36" t="inlineStr">
        <is>
          <t>2017-12-31</t>
        </is>
      </c>
      <c r="E122" s="37" t="inlineStr">
        <is>
          <t>실적</t>
        </is>
      </c>
      <c r="F122" s="37" t="inlineStr">
        <is>
          <t>CJ E&amp;M 2017 사업보고서: 영화부문 매출 198,667백만원·영업손실 9,044백만원 (2016 사업보고서 20170331004920: 189,551·-23,874백만원).</t>
        </is>
      </c>
      <c r="G122" s="37" t="inlineStr">
        <is>
          <t>DART 사업보고서</t>
        </is>
      </c>
      <c r="H122" s="36" t="inlineStr">
        <is>
          <t>2018-04-02</t>
        </is>
      </c>
      <c r="I122" s="36" t="inlineStr">
        <is>
          <t>20180330004046</t>
        </is>
      </c>
      <c r="J122" s="39" t="inlineStr">
        <is>
          <t>https://dart.fss.or.kr/dsaf001/main.do?rcpNo=20180330004046</t>
        </is>
      </c>
      <c r="K122" s="37" t="inlineStr">
        <is>
          <t>post_events_summary,target_rev_post,target_op_post</t>
        </is>
      </c>
    </row>
    <row r="123" ht="45" customHeight="1">
      <c r="A123" s="36" t="inlineStr">
        <is>
          <t>C005</t>
        </is>
      </c>
      <c r="B123" s="37" t="inlineStr">
        <is>
          <t>CJ Entertainment Inc.</t>
        </is>
      </c>
      <c r="C123" s="36" t="inlineStr">
        <is>
          <t>인수 후</t>
        </is>
      </c>
      <c r="D123" s="36" t="inlineStr">
        <is>
          <t>2024-12-31</t>
        </is>
      </c>
      <c r="E123" s="37" t="inlineStr">
        <is>
          <t>실적</t>
        </is>
      </c>
      <c r="F123" s="37" t="inlineStr">
        <is>
          <t>CJ ENM 2024 사업보고서 영업부문 주석: 영화드라마사업 영업수익 1,704,683,156천원·영업손실 26,924,539천원.</t>
        </is>
      </c>
      <c r="G123" s="37" t="inlineStr">
        <is>
          <t>DART 사업보고서</t>
        </is>
      </c>
      <c r="H123" s="36" t="inlineStr">
        <is>
          <t>2025-03-19</t>
        </is>
      </c>
      <c r="I123" s="36" t="inlineStr">
        <is>
          <t>20250319000884</t>
        </is>
      </c>
      <c r="J123" s="39" t="inlineStr">
        <is>
          <t>https://dart.fss.or.kr/dsaf001/main.do?rcpNo=20250319000884</t>
        </is>
      </c>
      <c r="K123" s="37" t="inlineStr">
        <is>
          <t>target_rev_post,target_op_post,post_events_summary</t>
        </is>
      </c>
    </row>
    <row r="124" ht="45" customHeight="1">
      <c r="A124" s="36" t="inlineStr">
        <is>
          <t>C005</t>
        </is>
      </c>
      <c r="B124" s="37" t="inlineStr">
        <is>
          <t>CJ Entertainment Inc.</t>
        </is>
      </c>
      <c r="C124" s="36" t="inlineStr">
        <is>
          <t>발표</t>
        </is>
      </c>
      <c r="D124" s="36" t="inlineStr">
        <is>
          <t>2010-11-30</t>
        </is>
      </c>
      <c r="E124" s="37" t="inlineStr">
        <is>
          <t>기타</t>
        </is>
      </c>
      <c r="F124" s="37"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7" t="inlineStr">
        <is>
          <t>DART 기타공시</t>
        </is>
      </c>
      <c r="H124" s="36" t="inlineStr">
        <is>
          <t>2010-12-02</t>
        </is>
      </c>
      <c r="I124" s="36" t="inlineStr">
        <is>
          <t>20101202000223</t>
        </is>
      </c>
      <c r="J124" s="39" t="inlineStr">
        <is>
          <t>https://dart.fss.or.kr/dsaf001/main.do?rcpNo=20101202000223</t>
        </is>
      </c>
      <c r="K124" s="37" t="inlineStr">
        <is>
          <t>is_core,core_basis,acquirer_core</t>
        </is>
      </c>
    </row>
    <row r="125" ht="45" customHeight="1">
      <c r="A125" s="36" t="inlineStr">
        <is>
          <t>C006</t>
        </is>
      </c>
      <c r="B125" s="37" t="inlineStr">
        <is>
          <t>CJ Internet Corp.</t>
        </is>
      </c>
      <c r="C125" s="36" t="inlineStr">
        <is>
          <t>발표</t>
        </is>
      </c>
      <c r="D125" s="36" t="inlineStr">
        <is>
          <t>2010-11-16</t>
        </is>
      </c>
      <c r="E125" s="37" t="inlineStr">
        <is>
          <t>발표</t>
        </is>
      </c>
      <c r="F125" s="37"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7" t="inlineStr">
        <is>
          <t>DART 기타공시</t>
        </is>
      </c>
      <c r="H125" s="36" t="inlineStr">
        <is>
          <t>2010-11-16</t>
        </is>
      </c>
      <c r="I125" s="36" t="inlineStr">
        <is>
          <t>20101116900247</t>
        </is>
      </c>
      <c r="J125" s="39" t="inlineStr">
        <is>
          <t>https://dart.fss.or.kr/dsaf001/main.do?rcpNo=20101116900247</t>
        </is>
      </c>
      <c r="K125" s="37" t="inlineStr">
        <is>
          <t>announce_date_chk,purpose_quote,value_chk_local,acquirer_entity</t>
        </is>
      </c>
    </row>
    <row r="126" ht="45" customHeight="1">
      <c r="A126" s="36" t="inlineStr">
        <is>
          <t>C006</t>
        </is>
      </c>
      <c r="B126" s="37" t="inlineStr">
        <is>
          <t>CJ Internet Corp.</t>
        </is>
      </c>
      <c r="C126" s="36" t="inlineStr">
        <is>
          <t>발표</t>
        </is>
      </c>
      <c r="D126" s="36" t="inlineStr">
        <is>
          <t>2010-11-16</t>
        </is>
      </c>
      <c r="E126" s="37" t="inlineStr">
        <is>
          <t>발표</t>
        </is>
      </c>
      <c r="F126" s="37"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7" t="inlineStr">
        <is>
          <t>DART 주요사항보고서</t>
        </is>
      </c>
      <c r="H126" s="36" t="inlineStr">
        <is>
          <t>2010-11-16</t>
        </is>
      </c>
      <c r="I126" s="36" t="inlineStr">
        <is>
          <t>20101116000288</t>
        </is>
      </c>
      <c r="J126" s="39" t="inlineStr">
        <is>
          <t>https://dart.fss.or.kr/dsaf001/main.do?rcpNo=20101116000288</t>
        </is>
      </c>
      <c r="K126" s="37" t="inlineStr">
        <is>
          <t>purpose_quote,status_chk,value_chk_local,acq_mktcap,pre_incorp_chk,chk_note</t>
        </is>
      </c>
    </row>
    <row r="127" ht="45" customHeight="1">
      <c r="A127" s="36" t="inlineStr">
        <is>
          <t>C006</t>
        </is>
      </c>
      <c r="B127" s="37" t="inlineStr">
        <is>
          <t>CJ Internet Corp.</t>
        </is>
      </c>
      <c r="C127" s="36" t="inlineStr">
        <is>
          <t>발표</t>
        </is>
      </c>
      <c r="D127" s="36" t="inlineStr">
        <is>
          <t>2010-12-02</t>
        </is>
      </c>
      <c r="E127" s="37" t="inlineStr">
        <is>
          <t>발표</t>
        </is>
      </c>
      <c r="F127" s="37"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7" t="inlineStr">
        <is>
          <t>DART 기타공시</t>
        </is>
      </c>
      <c r="H127" s="36" t="inlineStr">
        <is>
          <t>2010-12-02</t>
        </is>
      </c>
      <c r="I127" s="36" t="inlineStr">
        <is>
          <t>20101202000223</t>
        </is>
      </c>
      <c r="J127" s="39" t="inlineStr">
        <is>
          <t>https://dart.fss.or.kr/dsaf001/main.do?rcpNo=20101202000223</t>
        </is>
      </c>
      <c r="K127" s="37" t="inlineStr">
        <is>
          <t>acquirer_entity,acquirer_core,acq_total_assets,apex_total_assets,size_basis,notes</t>
        </is>
      </c>
    </row>
    <row r="128" ht="45" customHeight="1">
      <c r="A128" s="36" t="inlineStr">
        <is>
          <t>C006</t>
        </is>
      </c>
      <c r="B128" s="37" t="inlineStr">
        <is>
          <t>CJ Internet Corp.</t>
        </is>
      </c>
      <c r="C128" s="36" t="inlineStr">
        <is>
          <t>인수 후</t>
        </is>
      </c>
      <c r="D128" s="36" t="inlineStr">
        <is>
          <t>2011-03-01</t>
        </is>
      </c>
      <c r="E128" s="37" t="inlineStr">
        <is>
          <t>완료</t>
        </is>
      </c>
      <c r="F128" s="37"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7" t="inlineStr">
        <is>
          <t>DART 기타공시</t>
        </is>
      </c>
      <c r="H128" s="36" t="inlineStr">
        <is>
          <t>2011-03-10</t>
        </is>
      </c>
      <c r="I128" s="36" t="inlineStr">
        <is>
          <t>20110310000585</t>
        </is>
      </c>
      <c r="J128" s="39" t="inlineStr">
        <is>
          <t>https://dart.fss.or.kr/dsaf001/main.do?rcpNo=20110310000585</t>
        </is>
      </c>
      <c r="K128" s="37" t="inlineStr">
        <is>
          <t>status_chk,value_chk_local,chk_note,notes,deal_to_assets_pct,deal_to_equity_pct</t>
        </is>
      </c>
    </row>
    <row r="129" ht="45" customHeight="1">
      <c r="A129" s="36" t="inlineStr">
        <is>
          <t>C006</t>
        </is>
      </c>
      <c r="B129" s="37" t="inlineStr">
        <is>
          <t>CJ Internet Corp.</t>
        </is>
      </c>
      <c r="C129" s="36" t="inlineStr">
        <is>
          <t>발표</t>
        </is>
      </c>
      <c r="D129" s="36" t="inlineStr">
        <is>
          <t>2010-11-16</t>
        </is>
      </c>
      <c r="E129" s="37" t="inlineStr">
        <is>
          <t>발표</t>
        </is>
      </c>
      <c r="F129" s="37" t="inlineStr">
        <is>
          <t>코스닥시장본부: (주)오미디어홀딩스 주권매매거래정지, 정지사유 '우회상장여부 및 요건충족확인', 정지일시 2010-11-16 16:24.</t>
        </is>
      </c>
      <c r="G129" s="37" t="inlineStr">
        <is>
          <t>DART 기타공시</t>
        </is>
      </c>
      <c r="H129" s="36" t="inlineStr">
        <is>
          <t>2010-11-16</t>
        </is>
      </c>
      <c r="I129" s="36" t="inlineStr">
        <is>
          <t>20101116900252</t>
        </is>
      </c>
      <c r="J129" s="39" t="inlineStr">
        <is>
          <t>https://dart.fss.or.kr/dsaf001/main.do?rcpNo=20101116900252</t>
        </is>
      </c>
      <c r="K129" s="37" t="inlineStr">
        <is>
          <t>first_filing_date,event_ticker,event_ticker_basis</t>
        </is>
      </c>
    </row>
    <row r="130" ht="45" customHeight="1">
      <c r="A130" s="36" t="inlineStr">
        <is>
          <t>C006</t>
        </is>
      </c>
      <c r="B130" s="37" t="inlineStr">
        <is>
          <t>CJ Internet Corp.</t>
        </is>
      </c>
      <c r="C130" s="36" t="inlineStr">
        <is>
          <t>발표</t>
        </is>
      </c>
      <c r="D130" s="36" t="inlineStr">
        <is>
          <t>2010-11-18</t>
        </is>
      </c>
      <c r="E130" s="37" t="inlineStr">
        <is>
          <t>발표</t>
        </is>
      </c>
      <c r="F130" s="37" t="inlineStr">
        <is>
          <t>코스닥시장본부: (주)오미디어홀딩스 주권매매거래정지해제, 해제사유 '주요사항보고서 제출(우회상장 미해당 - 합병)', 해제일시 2010-11-18.</t>
        </is>
      </c>
      <c r="G130" s="37" t="inlineStr">
        <is>
          <t>DART 기타공시</t>
        </is>
      </c>
      <c r="H130" s="36" t="inlineStr">
        <is>
          <t>2010-11-17</t>
        </is>
      </c>
      <c r="I130" s="36" t="inlineStr">
        <is>
          <t>20101117900402</t>
        </is>
      </c>
      <c r="J130" s="39" t="inlineStr">
        <is>
          <t>https://dart.fss.or.kr/dsaf001/main.do?rcpNo=20101117900402</t>
        </is>
      </c>
      <c r="K130" s="37" t="inlineStr">
        <is>
          <t>first_filing_date,event_ticker,event_ticker_basis</t>
        </is>
      </c>
    </row>
    <row r="131" ht="45" customHeight="1">
      <c r="A131" s="36" t="inlineStr">
        <is>
          <t>C006</t>
        </is>
      </c>
      <c r="B131" s="37" t="inlineStr">
        <is>
          <t>CJ Internet Corp.</t>
        </is>
      </c>
      <c r="C131" s="36" t="inlineStr">
        <is>
          <t>발표</t>
        </is>
      </c>
      <c r="D131" s="36" t="inlineStr">
        <is>
          <t>2010-11-16</t>
        </is>
      </c>
      <c r="E131" s="37" t="inlineStr">
        <is>
          <t>발표</t>
        </is>
      </c>
      <c r="F131" s="37"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7" t="inlineStr">
        <is>
          <t>언론 보도</t>
        </is>
      </c>
      <c r="H131" s="36" t="inlineStr">
        <is>
          <t>2010-11-16</t>
        </is>
      </c>
      <c r="I131" s="36" t="n"/>
      <c r="J131" s="39" t="inlineStr">
        <is>
          <t>https://www.etoday.co.kr/news/view/377690</t>
        </is>
      </c>
      <c r="K131" s="37" t="inlineStr">
        <is>
          <t>first_filing_date,purpose_quote</t>
        </is>
      </c>
    </row>
    <row r="132" ht="45" customHeight="1">
      <c r="A132" s="36" t="inlineStr">
        <is>
          <t>C006</t>
        </is>
      </c>
      <c r="B132" s="37" t="inlineStr">
        <is>
          <t>CJ Internet Corp.</t>
        </is>
      </c>
      <c r="C132" s="36" t="inlineStr">
        <is>
          <t>인수 후</t>
        </is>
      </c>
      <c r="D132" s="36" t="inlineStr">
        <is>
          <t>2011-01-31</t>
        </is>
      </c>
      <c r="E132" s="37" t="inlineStr">
        <is>
          <t>사명변경</t>
        </is>
      </c>
      <c r="F132" s="37"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7" t="inlineStr">
        <is>
          <t>DART 주요사항보고서</t>
        </is>
      </c>
      <c r="H132" s="36" t="inlineStr">
        <is>
          <t>2011-01-31</t>
        </is>
      </c>
      <c r="I132" s="36" t="inlineStr">
        <is>
          <t>20110131000353</t>
        </is>
      </c>
      <c r="J132" s="39" t="inlineStr">
        <is>
          <t>https://dart.fss.or.kr/dsaf001/main.do?rcpNo=20110131000353</t>
        </is>
      </c>
      <c r="K132" s="37" t="inlineStr">
        <is>
          <t>acquirer_entity,post_events_summary</t>
        </is>
      </c>
    </row>
    <row r="133" ht="45" customHeight="1">
      <c r="A133" s="36" t="inlineStr">
        <is>
          <t>C006</t>
        </is>
      </c>
      <c r="B133" s="37" t="inlineStr">
        <is>
          <t>CJ Internet Corp.</t>
        </is>
      </c>
      <c r="C133" s="36" t="inlineStr">
        <is>
          <t>인수 후</t>
        </is>
      </c>
      <c r="D133" s="36" t="inlineStr">
        <is>
          <t>2011-12-31</t>
        </is>
      </c>
      <c r="E133" s="37" t="inlineStr">
        <is>
          <t>통합</t>
        </is>
      </c>
      <c r="F133" s="37"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7" t="inlineStr">
        <is>
          <t>DART 사업보고서</t>
        </is>
      </c>
      <c r="H133" s="36" t="inlineStr">
        <is>
          <t>2012-03-30</t>
        </is>
      </c>
      <c r="I133" s="36" t="inlineStr">
        <is>
          <t>20120330002738</t>
        </is>
      </c>
      <c r="J133" s="39" t="inlineStr">
        <is>
          <t>https://dart.fss.or.kr/dsaf001/main.do?rcpNo=20120330002738</t>
        </is>
      </c>
      <c r="K133" s="37" t="inlineStr">
        <is>
          <t>impairment,post_events_summary,earnings_call_note,pre_incorp_chk,perf_basis</t>
        </is>
      </c>
    </row>
    <row r="134" ht="45" customHeight="1">
      <c r="A134" s="36" t="inlineStr">
        <is>
          <t>C006</t>
        </is>
      </c>
      <c r="B134" s="37" t="inlineStr">
        <is>
          <t>CJ Internet Corp.</t>
        </is>
      </c>
      <c r="C134" s="36" t="inlineStr">
        <is>
          <t>인수 후</t>
        </is>
      </c>
      <c r="D134" s="36" t="inlineStr">
        <is>
          <t>2011-02-28</t>
        </is>
      </c>
      <c r="E134" s="37" t="inlineStr">
        <is>
          <t>어닝콜</t>
        </is>
      </c>
      <c r="F134" s="37"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7" t="inlineStr">
        <is>
          <t>언론 보도</t>
        </is>
      </c>
      <c r="H134" s="36" t="inlineStr">
        <is>
          <t>2011-02-28</t>
        </is>
      </c>
      <c r="I134" s="36" t="n"/>
      <c r="J134" s="39" t="inlineStr">
        <is>
          <t>https://newstomato.com/ReadNews.aspx?no=142226</t>
        </is>
      </c>
      <c r="K134" s="37" t="inlineStr">
        <is>
          <t>earnings_call_note</t>
        </is>
      </c>
    </row>
    <row r="135" ht="45" customHeight="1">
      <c r="A135" s="36" t="inlineStr">
        <is>
          <t>C006</t>
        </is>
      </c>
      <c r="B135" s="37" t="inlineStr">
        <is>
          <t>CJ Internet Corp.</t>
        </is>
      </c>
      <c r="C135" s="36" t="inlineStr">
        <is>
          <t>인수 후</t>
        </is>
      </c>
      <c r="D135" s="36" t="inlineStr">
        <is>
          <t>2013-02-06</t>
        </is>
      </c>
      <c r="E135" s="37" t="inlineStr">
        <is>
          <t>실적</t>
        </is>
      </c>
      <c r="F135" s="37"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7" t="inlineStr">
        <is>
          <t>언론 보도</t>
        </is>
      </c>
      <c r="H135" s="36" t="inlineStr">
        <is>
          <t>2013-02-06</t>
        </is>
      </c>
      <c r="I135" s="36" t="n"/>
      <c r="J135" s="39" t="inlineStr">
        <is>
          <t>https://www.inews24.com/view/722636</t>
        </is>
      </c>
      <c r="K135" s="37" t="inlineStr">
        <is>
          <t>earnings_call_note,post_events_summary</t>
        </is>
      </c>
    </row>
    <row r="136" ht="45" customHeight="1">
      <c r="A136" s="36" t="inlineStr">
        <is>
          <t>C006</t>
        </is>
      </c>
      <c r="B136" s="37" t="inlineStr">
        <is>
          <t>CJ Internet Corp.</t>
        </is>
      </c>
      <c r="C136" s="36" t="inlineStr">
        <is>
          <t>인수 후</t>
        </is>
      </c>
      <c r="D136" s="36" t="inlineStr">
        <is>
          <t>2018-07-01</t>
        </is>
      </c>
      <c r="E136" s="37" t="inlineStr">
        <is>
          <t>합병</t>
        </is>
      </c>
      <c r="F136" s="37"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7" t="inlineStr">
        <is>
          <t>DART 사업보고서</t>
        </is>
      </c>
      <c r="H136" s="36" t="inlineStr">
        <is>
          <t>2019-04-01</t>
        </is>
      </c>
      <c r="I136" s="36" t="inlineStr">
        <is>
          <t>20190401005034</t>
        </is>
      </c>
      <c r="J136" s="39" t="inlineStr">
        <is>
          <t>https://dart.fss.or.kr/dsaf001/main.do?rcpNo=20190401005034</t>
        </is>
      </c>
      <c r="K136" s="37" t="inlineStr">
        <is>
          <t>post_events_summary,pre_incorp_chk</t>
        </is>
      </c>
    </row>
    <row r="137" ht="45" customHeight="1">
      <c r="A137" s="36" t="inlineStr">
        <is>
          <t>C006</t>
        </is>
      </c>
      <c r="B137" s="37" t="inlineStr">
        <is>
          <t>CJ Internet Corp.</t>
        </is>
      </c>
      <c r="C137" s="36" t="inlineStr">
        <is>
          <t>인수 후</t>
        </is>
      </c>
      <c r="D137" s="36" t="inlineStr">
        <is>
          <t>2018-07-02</t>
        </is>
      </c>
      <c r="E137" s="37" t="inlineStr">
        <is>
          <t>합병</t>
        </is>
      </c>
      <c r="F137" s="37" t="inlineStr">
        <is>
          <t>CJ오쇼핑 증권발행실적보고서(합병등): 합병기일 2018-07-01, 피합병회사 씨제이이앤엠 보통주 1주당 ㈜씨제이오쇼핑 보통주 0.4104397주 교부, 합병 후 회사명 '(주) 씨제이이엔엠 (CJ ENM)', CJ㈜ 지분 40.08%.</t>
        </is>
      </c>
      <c r="G137" s="37" t="inlineStr">
        <is>
          <t>DART 기타공시</t>
        </is>
      </c>
      <c r="H137" s="36" t="inlineStr">
        <is>
          <t>2018-07-02</t>
        </is>
      </c>
      <c r="I137" s="36" t="inlineStr">
        <is>
          <t>20180702000188</t>
        </is>
      </c>
      <c r="J137" s="39" t="inlineStr">
        <is>
          <t>https://dart.fss.or.kr/dsaf001/main.do?rcpNo=20180702000188</t>
        </is>
      </c>
      <c r="K137" s="37" t="inlineStr">
        <is>
          <t>post_events_summary,pre_incorp_chk</t>
        </is>
      </c>
    </row>
    <row r="138" ht="45" customHeight="1">
      <c r="A138" s="36" t="inlineStr">
        <is>
          <t>C006</t>
        </is>
      </c>
      <c r="B138" s="37" t="inlineStr">
        <is>
          <t>CJ Internet Corp.</t>
        </is>
      </c>
      <c r="C138" s="36" t="inlineStr">
        <is>
          <t>발표</t>
        </is>
      </c>
      <c r="D138" s="36" t="inlineStr">
        <is>
          <t>2010-11-16</t>
        </is>
      </c>
      <c r="E138" s="37" t="inlineStr">
        <is>
          <t>기타</t>
        </is>
      </c>
      <c r="F138" s="37" t="inlineStr">
        <is>
          <t>Yahoo Finance KRW=X 일별 종가: 2010-11-16 1,138.10원/달러(2010-11-15 1,126.60원).</t>
        </is>
      </c>
      <c r="G138" s="37" t="inlineStr">
        <is>
          <t>기타</t>
        </is>
      </c>
      <c r="H138" s="36" t="inlineStr">
        <is>
          <t>2026-10-26</t>
        </is>
      </c>
      <c r="I138" s="36" t="n"/>
      <c r="J138" s="39" t="inlineStr">
        <is>
          <t>https://query1.finance.yahoo.com/v8/finance/chart/KRW=X?period1=1289347200&amp;period2=1290124800&amp;interval=1d</t>
        </is>
      </c>
      <c r="K138" s="37" t="inlineStr">
        <is>
          <t>value_chk_usdmm</t>
        </is>
      </c>
    </row>
    <row r="139" ht="45" customHeight="1">
      <c r="A139" s="36" t="inlineStr">
        <is>
          <t>C006</t>
        </is>
      </c>
      <c r="B139" s="37" t="inlineStr">
        <is>
          <t>CJ Internet Corp.</t>
        </is>
      </c>
      <c r="C139" s="36" t="inlineStr">
        <is>
          <t>발표</t>
        </is>
      </c>
      <c r="D139" s="36" t="inlineStr">
        <is>
          <t>2010-11-16</t>
        </is>
      </c>
      <c r="E139" s="37" t="inlineStr">
        <is>
          <t>발표</t>
        </is>
      </c>
      <c r="F139" s="37" t="inlineStr">
        <is>
          <t>CJ인터넷 회사합병결정(대상회사 거래소 공시) 및 같은 날 주요사항보고서(합병결정, 20101116000185).</t>
        </is>
      </c>
      <c r="G139" s="37" t="inlineStr">
        <is>
          <t>DART 기타공시</t>
        </is>
      </c>
      <c r="H139" s="36" t="inlineStr">
        <is>
          <t>2010-11-16</t>
        </is>
      </c>
      <c r="I139" s="36" t="inlineStr">
        <is>
          <t>20101116900234</t>
        </is>
      </c>
      <c r="J139" s="39" t="inlineStr">
        <is>
          <t>https://dart.fss.or.kr/dsaf001/main.do?rcpNo=20101116900234</t>
        </is>
      </c>
      <c r="K139" s="37" t="inlineStr">
        <is>
          <t>value_chk_local,subtype_chk</t>
        </is>
      </c>
    </row>
    <row r="140" ht="45" customHeight="1">
      <c r="A140" s="36" t="inlineStr">
        <is>
          <t>C006</t>
        </is>
      </c>
      <c r="B140" s="37" t="inlineStr">
        <is>
          <t>CJ Internet Corp.</t>
        </is>
      </c>
      <c r="C140" s="36" t="inlineStr">
        <is>
          <t>발표</t>
        </is>
      </c>
      <c r="D140" s="36" t="inlineStr">
        <is>
          <t>2010-11-16</t>
        </is>
      </c>
      <c r="E140" s="37" t="inlineStr">
        <is>
          <t>발표</t>
        </is>
      </c>
      <c r="F140" s="37" t="inlineStr">
        <is>
          <t>코스닥시장본부: 씨제이인터넷(주) 주권매매거래정지, 사유 '합병', 2010-11-16 16:20부터 '장종료시까지'.</t>
        </is>
      </c>
      <c r="G140" s="37" t="inlineStr">
        <is>
          <t>DART 기타공시</t>
        </is>
      </c>
      <c r="H140" s="36" t="inlineStr">
        <is>
          <t>2010-11-16</t>
        </is>
      </c>
      <c r="I140" s="36" t="inlineStr">
        <is>
          <t>20101116900240</t>
        </is>
      </c>
      <c r="J140" s="39" t="inlineStr">
        <is>
          <t>https://dart.fss.or.kr/dsaf001/main.do?rcpNo=20101116900240</t>
        </is>
      </c>
      <c r="K140" s="37" t="inlineStr">
        <is>
          <t>first_filing_date,event_ticker_basis</t>
        </is>
      </c>
    </row>
    <row r="141" ht="45" customHeight="1">
      <c r="A141" s="36" t="inlineStr">
        <is>
          <t>C006</t>
        </is>
      </c>
      <c r="B141" s="37" t="inlineStr">
        <is>
          <t>CJ Internet Corp.</t>
        </is>
      </c>
      <c r="C141" s="36" t="inlineStr">
        <is>
          <t>발표</t>
        </is>
      </c>
      <c r="D141" s="36" t="inlineStr">
        <is>
          <t>2010-11-16</t>
        </is>
      </c>
      <c r="E141" s="37" t="inlineStr">
        <is>
          <t>발표</t>
        </is>
      </c>
      <c r="F141" s="37" t="inlineStr">
        <is>
          <t>주요사항보고서(합병결정) 합병가액 산정: CJ인터넷 최근일(2010-11-15) 종가 13,950원, 1개월 가중평균 13,927원, 1주일 13,817원, 합병가액 13,898원.</t>
        </is>
      </c>
      <c r="G141" s="37" t="inlineStr">
        <is>
          <t>DART 주요사항보고서</t>
        </is>
      </c>
      <c r="H141" s="36" t="inlineStr">
        <is>
          <t>2010-11-16</t>
        </is>
      </c>
      <c r="I141" s="36" t="inlineStr">
        <is>
          <t>20101116000288</t>
        </is>
      </c>
      <c r="J141" s="39" t="inlineStr">
        <is>
          <t>https://dart.fss.or.kr/dsaf001/main.do?rcpNo=20101116000288</t>
        </is>
      </c>
      <c r="K141" s="37" t="inlineStr">
        <is>
          <t>value_chk_local,event_ticker_basis,chk_note</t>
        </is>
      </c>
    </row>
    <row r="142" ht="45" customHeight="1">
      <c r="A142" s="36" t="inlineStr">
        <is>
          <t>C006</t>
        </is>
      </c>
      <c r="B142" s="37" t="inlineStr">
        <is>
          <t>CJ Internet Corp.</t>
        </is>
      </c>
      <c r="C142" s="36" t="inlineStr">
        <is>
          <t>발표</t>
        </is>
      </c>
      <c r="D142" s="36" t="inlineStr">
        <is>
          <t>2010-12-02</t>
        </is>
      </c>
      <c r="E142" s="37" t="inlineStr">
        <is>
          <t>발표</t>
        </is>
      </c>
      <c r="F142" s="37"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7" t="inlineStr">
        <is>
          <t>DART 기타공시</t>
        </is>
      </c>
      <c r="H142" s="36" t="inlineStr">
        <is>
          <t>2010-12-02</t>
        </is>
      </c>
      <c r="I142" s="36" t="inlineStr">
        <is>
          <t>20101202000223</t>
        </is>
      </c>
      <c r="J142" s="39" t="inlineStr">
        <is>
          <t>https://dart.fss.or.kr/dsaf001/main.do?rcpNo=20101202000223</t>
        </is>
      </c>
      <c r="K142" s="37" t="inlineStr">
        <is>
          <t>notes,pre_events_summary,chk_note,value_chk_local</t>
        </is>
      </c>
    </row>
    <row r="143" ht="45" customHeight="1">
      <c r="A143" s="36" t="inlineStr">
        <is>
          <t>C006</t>
        </is>
      </c>
      <c r="B143" s="37" t="inlineStr">
        <is>
          <t>CJ Internet Corp.</t>
        </is>
      </c>
      <c r="C143" s="36" t="inlineStr">
        <is>
          <t>인수 전</t>
        </is>
      </c>
      <c r="D143" s="36" t="inlineStr">
        <is>
          <t>2010-05-26</t>
        </is>
      </c>
      <c r="E143" s="37" t="inlineStr">
        <is>
          <t>기타</t>
        </is>
      </c>
      <c r="F143" s="37" t="inlineStr">
        <is>
          <t>CJ인터넷 조회공시 답변(부인): 게임하이 인수설 관련 '게임하이(주)가 2010년 5월 26일 (주)넥슨에 피인수됨에 따라 당사 게임하이(주)인수 진행 종료'.</t>
        </is>
      </c>
      <c r="G143" s="37" t="inlineStr">
        <is>
          <t>DART 기타공시</t>
        </is>
      </c>
      <c r="H143" s="36" t="inlineStr">
        <is>
          <t>2010-05-26</t>
        </is>
      </c>
      <c r="I143" s="36" t="inlineStr">
        <is>
          <t>20100526900263</t>
        </is>
      </c>
      <c r="J143" s="39" t="inlineStr">
        <is>
          <t>https://dart.fss.or.kr/dsaf001/main.do?rcpNo=20100526900263</t>
        </is>
      </c>
      <c r="K143" s="37" t="inlineStr">
        <is>
          <t>pre_events_summary,notes</t>
        </is>
      </c>
    </row>
    <row r="144" ht="45" customHeight="1">
      <c r="A144" s="36" t="inlineStr">
        <is>
          <t>C006</t>
        </is>
      </c>
      <c r="B144" s="37" t="inlineStr">
        <is>
          <t>CJ Internet Corp.</t>
        </is>
      </c>
      <c r="C144" s="36" t="inlineStr">
        <is>
          <t>인수 전</t>
        </is>
      </c>
      <c r="D144" s="36" t="inlineStr">
        <is>
          <t>2010-12-31</t>
        </is>
      </c>
      <c r="E144" s="37" t="inlineStr">
        <is>
          <t>실적</t>
        </is>
      </c>
      <c r="F144" s="37" t="inlineStr">
        <is>
          <t>CJ인터넷 2010 감사보고서 손익계산서: 제29기(2010) 매출액 227,454,036,533원·영업이익 36,639,427,514원; 제28기(2009) 220,575,264,120원·47,164,554,291원.</t>
        </is>
      </c>
      <c r="G144" s="37" t="inlineStr">
        <is>
          <t>DART 감사보고서</t>
        </is>
      </c>
      <c r="H144" s="36" t="inlineStr">
        <is>
          <t>2011-03-31</t>
        </is>
      </c>
      <c r="I144" s="36" t="inlineStr">
        <is>
          <t>20110331003138</t>
        </is>
      </c>
      <c r="J144" s="39" t="inlineStr">
        <is>
          <t>https://dart.fss.or.kr/dsaf001/main.do?rcpNo=20110331003138</t>
        </is>
      </c>
      <c r="K144" s="37" t="inlineStr">
        <is>
          <t>target_rev_pre,target_op_pre,pre_events_summary</t>
        </is>
      </c>
    </row>
    <row r="145" ht="45" customHeight="1">
      <c r="A145" s="36" t="inlineStr">
        <is>
          <t>C006</t>
        </is>
      </c>
      <c r="B145" s="37" t="inlineStr">
        <is>
          <t>CJ Internet Corp.</t>
        </is>
      </c>
      <c r="C145" s="36" t="inlineStr">
        <is>
          <t>인수 후</t>
        </is>
      </c>
      <c r="D145" s="36" t="inlineStr">
        <is>
          <t>2011-03-10</t>
        </is>
      </c>
      <c r="E145" s="37" t="inlineStr">
        <is>
          <t>완료</t>
        </is>
      </c>
      <c r="F145" s="37" t="inlineStr">
        <is>
          <t>증권발행실적보고서 대주주 지분: CJ인터넷 합병 전 CJ(주) 7,458,307주(32.71%), 이재현 837,652주(3.67%), 남궁훈 등 임원, 자기주식 4,420주, 계 8,432,860주(36.98%); 주식매수청구 개인 4명 762주·부산은행 3,658주(13,674원).</t>
        </is>
      </c>
      <c r="G145" s="37" t="inlineStr">
        <is>
          <t>DART 기타공시</t>
        </is>
      </c>
      <c r="H145" s="36" t="inlineStr">
        <is>
          <t>2011-03-10</t>
        </is>
      </c>
      <c r="I145" s="36" t="inlineStr">
        <is>
          <t>20110310000585</t>
        </is>
      </c>
      <c r="J145" s="39" t="inlineStr">
        <is>
          <t>https://dart.fss.or.kr/dsaf001/main.do?rcpNo=20110310000585</t>
        </is>
      </c>
      <c r="K145" s="37" t="inlineStr">
        <is>
          <t>value_chk_local,chk_note</t>
        </is>
      </c>
    </row>
    <row r="146" ht="45" customHeight="1">
      <c r="A146" s="36" t="inlineStr">
        <is>
          <t>C006</t>
        </is>
      </c>
      <c r="B146" s="37" t="inlineStr">
        <is>
          <t>CJ Internet Corp.</t>
        </is>
      </c>
      <c r="C146" s="36" t="inlineStr">
        <is>
          <t>인수 후</t>
        </is>
      </c>
      <c r="D146" s="36" t="inlineStr">
        <is>
          <t>2011-12-31</t>
        </is>
      </c>
      <c r="E146" s="37" t="inlineStr">
        <is>
          <t>실적</t>
        </is>
      </c>
      <c r="F146" s="37"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7" t="inlineStr">
        <is>
          <t>DART 사업보고서</t>
        </is>
      </c>
      <c r="H146" s="36" t="inlineStr">
        <is>
          <t>2012-03-30</t>
        </is>
      </c>
      <c r="I146" s="36" t="inlineStr">
        <is>
          <t>20120330002738</t>
        </is>
      </c>
      <c r="J146" s="39" t="inlineStr">
        <is>
          <t>https://dart.fss.or.kr/dsaf001/main.do?rcpNo=20120330002738</t>
        </is>
      </c>
      <c r="K146" s="37" t="inlineStr">
        <is>
          <t>target_rev_post,target_op_post,earnings_call_note,post_events_summary</t>
        </is>
      </c>
    </row>
    <row r="147" ht="45" customHeight="1">
      <c r="A147" s="36" t="inlineStr">
        <is>
          <t>C006</t>
        </is>
      </c>
      <c r="B147" s="37" t="inlineStr">
        <is>
          <t>CJ Internet Corp.</t>
        </is>
      </c>
      <c r="C147" s="36" t="inlineStr">
        <is>
          <t>인수 후</t>
        </is>
      </c>
      <c r="D147" s="36" t="inlineStr">
        <is>
          <t>2011-08-26</t>
        </is>
      </c>
      <c r="E147" s="37" t="inlineStr">
        <is>
          <t>기타</t>
        </is>
      </c>
      <c r="F147" s="37" t="inlineStr">
        <is>
          <t>CJ E&amp;M 회사분할결정: '게임개발 자회사의 주식 보유 및 게임개발 자회사 관리사업부문을 분할하여 신설회사(씨제이게임홀딩스 가칭)를 설립', 단순물적분할, 분할기일 2011-11-13.</t>
        </is>
      </c>
      <c r="G147" s="37" t="inlineStr">
        <is>
          <t>DART 주요사항보고서</t>
        </is>
      </c>
      <c r="H147" s="36" t="inlineStr">
        <is>
          <t>2011-08-26</t>
        </is>
      </c>
      <c r="I147" s="36" t="inlineStr">
        <is>
          <t>20110826900262</t>
        </is>
      </c>
      <c r="J147" s="39" t="inlineStr">
        <is>
          <t>https://dart.fss.or.kr/dsaf001/main.do?rcpNo=20110826900262</t>
        </is>
      </c>
      <c r="K147" s="37" t="inlineStr">
        <is>
          <t>post_events_summary</t>
        </is>
      </c>
    </row>
    <row r="148" ht="45" customHeight="1">
      <c r="A148" s="36" t="inlineStr">
        <is>
          <t>C006</t>
        </is>
      </c>
      <c r="B148" s="37" t="inlineStr">
        <is>
          <t>CJ Internet Corp.</t>
        </is>
      </c>
      <c r="C148" s="36" t="inlineStr">
        <is>
          <t>인수 후</t>
        </is>
      </c>
      <c r="D148" s="36" t="inlineStr">
        <is>
          <t>2012-12-31</t>
        </is>
      </c>
      <c r="E148" s="37" t="inlineStr">
        <is>
          <t>실적</t>
        </is>
      </c>
      <c r="F148" s="37" t="inlineStr">
        <is>
          <t>CJ E&amp;M 2012 사업보고서 사업부문별 요약 연결재무현황: 게임부문 매출 212,084백만원·영업손실 6,497백만원.</t>
        </is>
      </c>
      <c r="G148" s="37" t="inlineStr">
        <is>
          <t>DART 사업보고서</t>
        </is>
      </c>
      <c r="H148" s="36" t="inlineStr">
        <is>
          <t>2013-04-01</t>
        </is>
      </c>
      <c r="I148" s="36" t="inlineStr">
        <is>
          <t>20130401001853</t>
        </is>
      </c>
      <c r="J148" s="39" t="inlineStr">
        <is>
          <t>https://dart.fss.or.kr/dsaf001/main.do?rcpNo=20130401001853</t>
        </is>
      </c>
      <c r="K148" s="37" t="inlineStr">
        <is>
          <t>target_rev_post,target_op_post,post_events_summary</t>
        </is>
      </c>
    </row>
    <row r="149" ht="45" customHeight="1">
      <c r="A149" s="36" t="inlineStr">
        <is>
          <t>C006</t>
        </is>
      </c>
      <c r="B149" s="37" t="inlineStr">
        <is>
          <t>CJ Internet Corp.</t>
        </is>
      </c>
      <c r="C149" s="36" t="inlineStr">
        <is>
          <t>인수 후</t>
        </is>
      </c>
      <c r="D149" s="36" t="inlineStr">
        <is>
          <t>2013-12-31</t>
        </is>
      </c>
      <c r="E149" s="37" t="inlineStr">
        <is>
          <t>실적</t>
        </is>
      </c>
      <c r="F149" s="37" t="inlineStr">
        <is>
          <t>CJ E&amp;M 2013 사업보고서 사업부문별 요약 연결재무현황: 게임부문 매출 496,789백만원·영업이익 66,678백만원.</t>
        </is>
      </c>
      <c r="G149" s="37" t="inlineStr">
        <is>
          <t>DART 사업보고서</t>
        </is>
      </c>
      <c r="H149" s="36" t="inlineStr">
        <is>
          <t>2014-03-31</t>
        </is>
      </c>
      <c r="I149" s="36" t="inlineStr">
        <is>
          <t>20140331003132</t>
        </is>
      </c>
      <c r="J149" s="39" t="inlineStr">
        <is>
          <t>https://dart.fss.or.kr/dsaf001/main.do?rcpNo=20140331003132</t>
        </is>
      </c>
      <c r="K149" s="37" t="inlineStr">
        <is>
          <t>target_rev_post,target_op_post,post_events_summary</t>
        </is>
      </c>
    </row>
    <row r="150" ht="45" customHeight="1">
      <c r="A150" s="36" t="inlineStr">
        <is>
          <t>C006</t>
        </is>
      </c>
      <c r="B150" s="37" t="inlineStr">
        <is>
          <t>CJ Internet Corp.</t>
        </is>
      </c>
      <c r="C150" s="36" t="inlineStr">
        <is>
          <t>인수 후</t>
        </is>
      </c>
      <c r="D150" s="36" t="inlineStr">
        <is>
          <t>2013-11-11</t>
        </is>
      </c>
      <c r="E150" s="37" t="inlineStr">
        <is>
          <t>기타</t>
        </is>
      </c>
      <c r="F150" s="37"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7" t="inlineStr">
        <is>
          <t>DART 기타공시</t>
        </is>
      </c>
      <c r="H150" s="36" t="inlineStr">
        <is>
          <t>2013-11-11</t>
        </is>
      </c>
      <c r="I150" s="36" t="inlineStr">
        <is>
          <t>20131111900150</t>
        </is>
      </c>
      <c r="J150" s="39" t="inlineStr">
        <is>
          <t>https://dart.fss.or.kr/dsaf001/main.do?rcpNo=20131111900150</t>
        </is>
      </c>
      <c r="K150" s="37" t="inlineStr">
        <is>
          <t>post_events_summary,earnings_call_note</t>
        </is>
      </c>
    </row>
    <row r="151" ht="45" customHeight="1">
      <c r="A151" s="36" t="inlineStr">
        <is>
          <t>C006</t>
        </is>
      </c>
      <c r="B151" s="37" t="inlineStr">
        <is>
          <t>CJ Internet Corp.</t>
        </is>
      </c>
      <c r="C151" s="36" t="inlineStr">
        <is>
          <t>인수 후</t>
        </is>
      </c>
      <c r="D151" s="36" t="inlineStr">
        <is>
          <t>2014-05-15</t>
        </is>
      </c>
      <c r="E151" s="37" t="inlineStr">
        <is>
          <t>사업철수</t>
        </is>
      </c>
      <c r="F151" s="37"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7" t="inlineStr">
        <is>
          <t>DART 주요사항보고서</t>
        </is>
      </c>
      <c r="H151" s="36" t="inlineStr">
        <is>
          <t>2014-05-15</t>
        </is>
      </c>
      <c r="I151" s="36" t="inlineStr">
        <is>
          <t>20140515901208</t>
        </is>
      </c>
      <c r="J151" s="39" t="inlineStr">
        <is>
          <t>https://dart.fss.or.kr/dsaf001/main.do?rcpNo=20140515901208</t>
        </is>
      </c>
      <c r="K151" s="37" t="inlineStr">
        <is>
          <t>post_events_summary,earnings_call_note</t>
        </is>
      </c>
    </row>
    <row r="152" ht="45" customHeight="1">
      <c r="A152" s="36" t="inlineStr">
        <is>
          <t>C006</t>
        </is>
      </c>
      <c r="B152" s="37" t="inlineStr">
        <is>
          <t>CJ Internet Corp.</t>
        </is>
      </c>
      <c r="C152" s="36" t="inlineStr">
        <is>
          <t>인수 후</t>
        </is>
      </c>
      <c r="D152" s="36" t="inlineStr">
        <is>
          <t>2014-07-08</t>
        </is>
      </c>
      <c r="E152" s="37" t="inlineStr">
        <is>
          <t>매각</t>
        </is>
      </c>
      <c r="F152" s="37"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7" t="inlineStr">
        <is>
          <t>DART 기타공시</t>
        </is>
      </c>
      <c r="H152" s="36" t="inlineStr">
        <is>
          <t>2014-07-08</t>
        </is>
      </c>
      <c r="I152" s="36" t="inlineStr">
        <is>
          <t>20140708900285</t>
        </is>
      </c>
      <c r="J152" s="39" t="inlineStr">
        <is>
          <t>https://dart.fss.or.kr/dsaf001/main.do?rcpNo=20140708900285</t>
        </is>
      </c>
      <c r="K152" s="37" t="inlineStr">
        <is>
          <t>post_events_summary,impairment</t>
        </is>
      </c>
    </row>
    <row r="153" ht="45" customHeight="1">
      <c r="A153" s="36" t="inlineStr">
        <is>
          <t>C006</t>
        </is>
      </c>
      <c r="B153" s="37" t="inlineStr">
        <is>
          <t>CJ Internet Corp.</t>
        </is>
      </c>
      <c r="C153" s="36" t="inlineStr">
        <is>
          <t>인수 후</t>
        </is>
      </c>
      <c r="D153" s="36" t="inlineStr">
        <is>
          <t>2014-12-31</t>
        </is>
      </c>
      <c r="E153" s="37" t="inlineStr">
        <is>
          <t>손상차손</t>
        </is>
      </c>
      <c r="F153" s="37" t="inlineStr">
        <is>
          <t>CJ E&amp;M 2014 사업보고서 무형자산 주석 전기(2013) 표: 손상차손 영업권 957,306천원·개발비 22,546,905천원 등 합계 30,617,039천원; 사업부문 요약에 '게임사업부문 손익은 중단사업손익으로 반영'.</t>
        </is>
      </c>
      <c r="G153" s="37" t="inlineStr">
        <is>
          <t>DART 사업보고서</t>
        </is>
      </c>
      <c r="H153" s="36" t="inlineStr">
        <is>
          <t>2015-03-31</t>
        </is>
      </c>
      <c r="I153" s="36" t="inlineStr">
        <is>
          <t>20150331004213</t>
        </is>
      </c>
      <c r="J153" s="39" t="inlineStr">
        <is>
          <t>https://dart.fss.or.kr/dsaf001/main.do?rcpNo=20150331004213</t>
        </is>
      </c>
      <c r="K153" s="37" t="inlineStr">
        <is>
          <t>impairment,post_events_summary</t>
        </is>
      </c>
    </row>
    <row r="154" ht="45" customHeight="1">
      <c r="A154" s="36" t="inlineStr">
        <is>
          <t>C006</t>
        </is>
      </c>
      <c r="B154" s="37" t="inlineStr">
        <is>
          <t>CJ Internet Corp.</t>
        </is>
      </c>
      <c r="C154" s="36" t="inlineStr">
        <is>
          <t>인수 후</t>
        </is>
      </c>
      <c r="D154" s="36" t="inlineStr">
        <is>
          <t>2024-12-31</t>
        </is>
      </c>
      <c r="E154" s="37" t="inlineStr">
        <is>
          <t>실적</t>
        </is>
      </c>
      <c r="F154" s="37" t="inlineStr">
        <is>
          <t>CJ ENM 2024 사업보고서 관계기업 주석: 넷마블(주) 지분율 17.60%(전기 22.85%), 장부금액 1,018,862,616천원; 넷마블 당기 매출 2,663,783,170천원·영업손익 215,627,215천원, 전기 매출 2,502,055,600천원·영업손익 -69,000,730천원.</t>
        </is>
      </c>
      <c r="G154" s="37" t="inlineStr">
        <is>
          <t>DART 사업보고서</t>
        </is>
      </c>
      <c r="H154" s="36" t="inlineStr">
        <is>
          <t>2025-03-19</t>
        </is>
      </c>
      <c r="I154" s="36" t="inlineStr">
        <is>
          <t>20250319000884</t>
        </is>
      </c>
      <c r="J154" s="39" t="inlineStr">
        <is>
          <t>https://dart.fss.or.kr/dsaf001/main.do?rcpNo=20250319000884</t>
        </is>
      </c>
      <c r="K154" s="37" t="inlineStr">
        <is>
          <t>target_rev_post,target_op_post,post_events_summary,core_basis</t>
        </is>
      </c>
    </row>
    <row r="155" ht="45" customHeight="1">
      <c r="A155" s="36" t="inlineStr">
        <is>
          <t>C006</t>
        </is>
      </c>
      <c r="B155" s="37" t="inlineStr">
        <is>
          <t>CJ Internet Corp.</t>
        </is>
      </c>
      <c r="C155" s="36" t="inlineStr">
        <is>
          <t>발표</t>
        </is>
      </c>
      <c r="D155" s="36" t="inlineStr">
        <is>
          <t>2010-11-16</t>
        </is>
      </c>
      <c r="E155" s="37" t="inlineStr">
        <is>
          <t>발표</t>
        </is>
      </c>
      <c r="F155" s="37" t="inlineStr">
        <is>
          <t>거래소 회사합병결정 공시 13항: CJ인터넷 주요사업 '게임소프트웨어 개발 및 공급', 회사와의 관계 '계열회사'; 합병상대 온미디어 주요사업 '지주회사/방송사업'.</t>
        </is>
      </c>
      <c r="G155" s="37" t="inlineStr">
        <is>
          <t>DART 기타공시</t>
        </is>
      </c>
      <c r="H155" s="36" t="inlineStr">
        <is>
          <t>2010-11-16</t>
        </is>
      </c>
      <c r="I155" s="36" t="inlineStr">
        <is>
          <t>20101116900247</t>
        </is>
      </c>
      <c r="J155" s="39" t="inlineStr">
        <is>
          <t>https://dart.fss.or.kr/dsaf001/main.do?rcpNo=20101116900247</t>
        </is>
      </c>
      <c r="K155" s="37" t="inlineStr">
        <is>
          <t>is_core,core_basis,acquirer_core</t>
        </is>
      </c>
    </row>
    <row r="156" ht="45" customHeight="1">
      <c r="A156" s="36" t="inlineStr">
        <is>
          <t>C007</t>
        </is>
      </c>
      <c r="B156" s="37" t="inlineStr">
        <is>
          <t>CJ Media Inc.</t>
        </is>
      </c>
      <c r="C156" s="36" t="inlineStr">
        <is>
          <t>발표</t>
        </is>
      </c>
      <c r="D156" s="36" t="inlineStr">
        <is>
          <t>2010-11-16</t>
        </is>
      </c>
      <c r="E156" s="37" t="inlineStr">
        <is>
          <t>발표</t>
        </is>
      </c>
      <c r="F156" s="37"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7" t="inlineStr">
        <is>
          <t>DART 기타공시</t>
        </is>
      </c>
      <c r="H156" s="36" t="inlineStr">
        <is>
          <t>2010-11-16</t>
        </is>
      </c>
      <c r="I156" s="36" t="inlineStr">
        <is>
          <t>20101116900247</t>
        </is>
      </c>
      <c r="J156" s="39" t="inlineStr">
        <is>
          <t>https://dart.fss.or.kr/dsaf001/main.do?rcpNo=20101116900247</t>
        </is>
      </c>
      <c r="K156" s="37" t="inlineStr">
        <is>
          <t>announce_date_chk,purpose_quote,value_chk_local,acquirer_entity</t>
        </is>
      </c>
    </row>
    <row r="157" ht="45" customHeight="1">
      <c r="A157" s="36" t="inlineStr">
        <is>
          <t>C007</t>
        </is>
      </c>
      <c r="B157" s="37" t="inlineStr">
        <is>
          <t>CJ Media Inc.</t>
        </is>
      </c>
      <c r="C157" s="36" t="inlineStr">
        <is>
          <t>발표</t>
        </is>
      </c>
      <c r="D157" s="36" t="inlineStr">
        <is>
          <t>2010-11-16</t>
        </is>
      </c>
      <c r="E157" s="37" t="inlineStr">
        <is>
          <t>발표</t>
        </is>
      </c>
      <c r="F157" s="37"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7" t="inlineStr">
        <is>
          <t>DART 주요사항보고서</t>
        </is>
      </c>
      <c r="H157" s="36" t="inlineStr">
        <is>
          <t>2010-11-16</t>
        </is>
      </c>
      <c r="I157" s="36" t="inlineStr">
        <is>
          <t>20101116000288</t>
        </is>
      </c>
      <c r="J157" s="39" t="inlineStr">
        <is>
          <t>https://dart.fss.or.kr/dsaf001/main.do?rcpNo=20101116000288</t>
        </is>
      </c>
      <c r="K157" s="37" t="inlineStr">
        <is>
          <t>purpose_quote,status_chk,value_chk_local,acq_mktcap,pre_incorp_chk,chk_note</t>
        </is>
      </c>
    </row>
    <row r="158" ht="45" customHeight="1">
      <c r="A158" s="36" t="inlineStr">
        <is>
          <t>C007</t>
        </is>
      </c>
      <c r="B158" s="37" t="inlineStr">
        <is>
          <t>CJ Media Inc.</t>
        </is>
      </c>
      <c r="C158" s="36" t="inlineStr">
        <is>
          <t>발표</t>
        </is>
      </c>
      <c r="D158" s="36" t="inlineStr">
        <is>
          <t>2010-12-02</t>
        </is>
      </c>
      <c r="E158" s="37" t="inlineStr">
        <is>
          <t>발표</t>
        </is>
      </c>
      <c r="F158" s="37"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7" t="inlineStr">
        <is>
          <t>DART 기타공시</t>
        </is>
      </c>
      <c r="H158" s="36" t="inlineStr">
        <is>
          <t>2010-12-02</t>
        </is>
      </c>
      <c r="I158" s="36" t="inlineStr">
        <is>
          <t>20101202000223</t>
        </is>
      </c>
      <c r="J158" s="39" t="inlineStr">
        <is>
          <t>https://dart.fss.or.kr/dsaf001/main.do?rcpNo=20101202000223</t>
        </is>
      </c>
      <c r="K158" s="37" t="inlineStr">
        <is>
          <t>acquirer_entity,acquirer_core,acq_total_assets,apex_total_assets,size_basis,notes</t>
        </is>
      </c>
    </row>
    <row r="159" ht="45" customHeight="1">
      <c r="A159" s="36" t="inlineStr">
        <is>
          <t>C007</t>
        </is>
      </c>
      <c r="B159" s="37" t="inlineStr">
        <is>
          <t>CJ Media Inc.</t>
        </is>
      </c>
      <c r="C159" s="36" t="inlineStr">
        <is>
          <t>인수 후</t>
        </is>
      </c>
      <c r="D159" s="36" t="inlineStr">
        <is>
          <t>2011-03-01</t>
        </is>
      </c>
      <c r="E159" s="37" t="inlineStr">
        <is>
          <t>완료</t>
        </is>
      </c>
      <c r="F159" s="37"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7" t="inlineStr">
        <is>
          <t>DART 기타공시</t>
        </is>
      </c>
      <c r="H159" s="36" t="inlineStr">
        <is>
          <t>2011-03-10</t>
        </is>
      </c>
      <c r="I159" s="36" t="inlineStr">
        <is>
          <t>20110310000585</t>
        </is>
      </c>
      <c r="J159" s="39" t="inlineStr">
        <is>
          <t>https://dart.fss.or.kr/dsaf001/main.do?rcpNo=20110310000585</t>
        </is>
      </c>
      <c r="K159" s="37" t="inlineStr">
        <is>
          <t>status_chk,value_chk_local,chk_note,notes,deal_to_assets_pct,deal_to_equity_pct</t>
        </is>
      </c>
    </row>
    <row r="160" ht="45" customHeight="1">
      <c r="A160" s="36" t="inlineStr">
        <is>
          <t>C007</t>
        </is>
      </c>
      <c r="B160" s="37" t="inlineStr">
        <is>
          <t>CJ Media Inc.</t>
        </is>
      </c>
      <c r="C160" s="36" t="inlineStr">
        <is>
          <t>발표</t>
        </is>
      </c>
      <c r="D160" s="36" t="inlineStr">
        <is>
          <t>2010-11-16</t>
        </is>
      </c>
      <c r="E160" s="37" t="inlineStr">
        <is>
          <t>발표</t>
        </is>
      </c>
      <c r="F160" s="37" t="inlineStr">
        <is>
          <t>코스닥시장본부: (주)오미디어홀딩스 주권매매거래정지, 정지사유 '우회상장여부 및 요건충족확인', 정지일시 2010-11-16 16:24.</t>
        </is>
      </c>
      <c r="G160" s="37" t="inlineStr">
        <is>
          <t>DART 기타공시</t>
        </is>
      </c>
      <c r="H160" s="36" t="inlineStr">
        <is>
          <t>2010-11-16</t>
        </is>
      </c>
      <c r="I160" s="36" t="inlineStr">
        <is>
          <t>20101116900252</t>
        </is>
      </c>
      <c r="J160" s="39" t="inlineStr">
        <is>
          <t>https://dart.fss.or.kr/dsaf001/main.do?rcpNo=20101116900252</t>
        </is>
      </c>
      <c r="K160" s="37" t="inlineStr">
        <is>
          <t>first_filing_date,event_ticker,event_ticker_basis</t>
        </is>
      </c>
    </row>
    <row r="161" ht="45" customHeight="1">
      <c r="A161" s="36" t="inlineStr">
        <is>
          <t>C007</t>
        </is>
      </c>
      <c r="B161" s="37" t="inlineStr">
        <is>
          <t>CJ Media Inc.</t>
        </is>
      </c>
      <c r="C161" s="36" t="inlineStr">
        <is>
          <t>발표</t>
        </is>
      </c>
      <c r="D161" s="36" t="inlineStr">
        <is>
          <t>2010-11-18</t>
        </is>
      </c>
      <c r="E161" s="37" t="inlineStr">
        <is>
          <t>발표</t>
        </is>
      </c>
      <c r="F161" s="37" t="inlineStr">
        <is>
          <t>코스닥시장본부: (주)오미디어홀딩스 주권매매거래정지해제, 해제사유 '주요사항보고서 제출(우회상장 미해당 - 합병)', 해제일시 2010-11-18.</t>
        </is>
      </c>
      <c r="G161" s="37" t="inlineStr">
        <is>
          <t>DART 기타공시</t>
        </is>
      </c>
      <c r="H161" s="36" t="inlineStr">
        <is>
          <t>2010-11-17</t>
        </is>
      </c>
      <c r="I161" s="36" t="inlineStr">
        <is>
          <t>20101117900402</t>
        </is>
      </c>
      <c r="J161" s="39" t="inlineStr">
        <is>
          <t>https://dart.fss.or.kr/dsaf001/main.do?rcpNo=20101117900402</t>
        </is>
      </c>
      <c r="K161" s="37" t="inlineStr">
        <is>
          <t>first_filing_date,event_ticker,event_ticker_basis</t>
        </is>
      </c>
    </row>
    <row r="162" ht="45" customHeight="1">
      <c r="A162" s="36" t="inlineStr">
        <is>
          <t>C007</t>
        </is>
      </c>
      <c r="B162" s="37" t="inlineStr">
        <is>
          <t>CJ Media Inc.</t>
        </is>
      </c>
      <c r="C162" s="36" t="inlineStr">
        <is>
          <t>발표</t>
        </is>
      </c>
      <c r="D162" s="36" t="inlineStr">
        <is>
          <t>2010-11-16</t>
        </is>
      </c>
      <c r="E162" s="37" t="inlineStr">
        <is>
          <t>발표</t>
        </is>
      </c>
      <c r="F162" s="37"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7" t="inlineStr">
        <is>
          <t>언론 보도</t>
        </is>
      </c>
      <c r="H162" s="36" t="inlineStr">
        <is>
          <t>2010-11-16</t>
        </is>
      </c>
      <c r="I162" s="36" t="n"/>
      <c r="J162" s="39" t="inlineStr">
        <is>
          <t>https://www.etoday.co.kr/news/view/377690</t>
        </is>
      </c>
      <c r="K162" s="37" t="inlineStr">
        <is>
          <t>first_filing_date,purpose_quote</t>
        </is>
      </c>
    </row>
    <row r="163" ht="45" customHeight="1">
      <c r="A163" s="36" t="inlineStr">
        <is>
          <t>C007</t>
        </is>
      </c>
      <c r="B163" s="37" t="inlineStr">
        <is>
          <t>CJ Media Inc.</t>
        </is>
      </c>
      <c r="C163" s="36" t="inlineStr">
        <is>
          <t>인수 후</t>
        </is>
      </c>
      <c r="D163" s="36" t="inlineStr">
        <is>
          <t>2011-01-31</t>
        </is>
      </c>
      <c r="E163" s="37" t="inlineStr">
        <is>
          <t>사명변경</t>
        </is>
      </c>
      <c r="F163" s="37"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7" t="inlineStr">
        <is>
          <t>DART 주요사항보고서</t>
        </is>
      </c>
      <c r="H163" s="36" t="inlineStr">
        <is>
          <t>2011-01-31</t>
        </is>
      </c>
      <c r="I163" s="36" t="inlineStr">
        <is>
          <t>20110131000353</t>
        </is>
      </c>
      <c r="J163" s="39" t="inlineStr">
        <is>
          <t>https://dart.fss.or.kr/dsaf001/main.do?rcpNo=20110131000353</t>
        </is>
      </c>
      <c r="K163" s="37" t="inlineStr">
        <is>
          <t>acquirer_entity,post_events_summary</t>
        </is>
      </c>
    </row>
    <row r="164" ht="45" customHeight="1">
      <c r="A164" s="36" t="inlineStr">
        <is>
          <t>C007</t>
        </is>
      </c>
      <c r="B164" s="37" t="inlineStr">
        <is>
          <t>CJ Media Inc.</t>
        </is>
      </c>
      <c r="C164" s="36" t="inlineStr">
        <is>
          <t>인수 후</t>
        </is>
      </c>
      <c r="D164" s="36" t="inlineStr">
        <is>
          <t>2011-12-31</t>
        </is>
      </c>
      <c r="E164" s="37" t="inlineStr">
        <is>
          <t>통합</t>
        </is>
      </c>
      <c r="F164" s="37"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7" t="inlineStr">
        <is>
          <t>DART 사업보고서</t>
        </is>
      </c>
      <c r="H164" s="36" t="inlineStr">
        <is>
          <t>2012-03-30</t>
        </is>
      </c>
      <c r="I164" s="36" t="inlineStr">
        <is>
          <t>20120330002738</t>
        </is>
      </c>
      <c r="J164" s="39" t="inlineStr">
        <is>
          <t>https://dart.fss.or.kr/dsaf001/main.do?rcpNo=20120330002738</t>
        </is>
      </c>
      <c r="K164" s="37" t="inlineStr">
        <is>
          <t>impairment,post_events_summary,earnings_call_note,pre_incorp_chk,perf_basis</t>
        </is>
      </c>
    </row>
    <row r="165" ht="45" customHeight="1">
      <c r="A165" s="36" t="inlineStr">
        <is>
          <t>C007</t>
        </is>
      </c>
      <c r="B165" s="37" t="inlineStr">
        <is>
          <t>CJ Media Inc.</t>
        </is>
      </c>
      <c r="C165" s="36" t="inlineStr">
        <is>
          <t>인수 후</t>
        </is>
      </c>
      <c r="D165" s="36" t="inlineStr">
        <is>
          <t>2011-02-28</t>
        </is>
      </c>
      <c r="E165" s="37" t="inlineStr">
        <is>
          <t>어닝콜</t>
        </is>
      </c>
      <c r="F165" s="37"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7" t="inlineStr">
        <is>
          <t>언론 보도</t>
        </is>
      </c>
      <c r="H165" s="36" t="inlineStr">
        <is>
          <t>2011-02-28</t>
        </is>
      </c>
      <c r="I165" s="36" t="n"/>
      <c r="J165" s="39" t="inlineStr">
        <is>
          <t>https://newstomato.com/ReadNews.aspx?no=142226</t>
        </is>
      </c>
      <c r="K165" s="37" t="inlineStr">
        <is>
          <t>earnings_call_note</t>
        </is>
      </c>
    </row>
    <row r="166" ht="45" customHeight="1">
      <c r="A166" s="36" t="inlineStr">
        <is>
          <t>C007</t>
        </is>
      </c>
      <c r="B166" s="37" t="inlineStr">
        <is>
          <t>CJ Media Inc.</t>
        </is>
      </c>
      <c r="C166" s="36" t="inlineStr">
        <is>
          <t>인수 후</t>
        </is>
      </c>
      <c r="D166" s="36" t="inlineStr">
        <is>
          <t>2013-02-06</t>
        </is>
      </c>
      <c r="E166" s="37" t="inlineStr">
        <is>
          <t>실적</t>
        </is>
      </c>
      <c r="F166" s="37"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7" t="inlineStr">
        <is>
          <t>언론 보도</t>
        </is>
      </c>
      <c r="H166" s="36" t="inlineStr">
        <is>
          <t>2013-02-06</t>
        </is>
      </c>
      <c r="I166" s="36" t="n"/>
      <c r="J166" s="39" t="inlineStr">
        <is>
          <t>https://www.inews24.com/view/722636</t>
        </is>
      </c>
      <c r="K166" s="37" t="inlineStr">
        <is>
          <t>earnings_call_note,post_events_summary</t>
        </is>
      </c>
    </row>
    <row r="167" ht="45" customHeight="1">
      <c r="A167" s="36" t="inlineStr">
        <is>
          <t>C007</t>
        </is>
      </c>
      <c r="B167" s="37" t="inlineStr">
        <is>
          <t>CJ Media Inc.</t>
        </is>
      </c>
      <c r="C167" s="36" t="inlineStr">
        <is>
          <t>인수 후</t>
        </is>
      </c>
      <c r="D167" s="36" t="inlineStr">
        <is>
          <t>2018-07-01</t>
        </is>
      </c>
      <c r="E167" s="37" t="inlineStr">
        <is>
          <t>합병</t>
        </is>
      </c>
      <c r="F167" s="37"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7" t="inlineStr">
        <is>
          <t>DART 사업보고서</t>
        </is>
      </c>
      <c r="H167" s="36" t="inlineStr">
        <is>
          <t>2019-04-01</t>
        </is>
      </c>
      <c r="I167" s="36" t="inlineStr">
        <is>
          <t>20190401005034</t>
        </is>
      </c>
      <c r="J167" s="39" t="inlineStr">
        <is>
          <t>https://dart.fss.or.kr/dsaf001/main.do?rcpNo=20190401005034</t>
        </is>
      </c>
      <c r="K167" s="37" t="inlineStr">
        <is>
          <t>post_events_summary,pre_incorp_chk</t>
        </is>
      </c>
    </row>
    <row r="168" ht="45" customHeight="1">
      <c r="A168" s="36" t="inlineStr">
        <is>
          <t>C007</t>
        </is>
      </c>
      <c r="B168" s="37" t="inlineStr">
        <is>
          <t>CJ Media Inc.</t>
        </is>
      </c>
      <c r="C168" s="36" t="inlineStr">
        <is>
          <t>인수 후</t>
        </is>
      </c>
      <c r="D168" s="36" t="inlineStr">
        <is>
          <t>2018-07-02</t>
        </is>
      </c>
      <c r="E168" s="37" t="inlineStr">
        <is>
          <t>합병</t>
        </is>
      </c>
      <c r="F168" s="37" t="inlineStr">
        <is>
          <t>CJ오쇼핑 증권발행실적보고서(합병등): 합병기일 2018-07-01, 피합병회사 씨제이이앤엠 보통주 1주당 ㈜씨제이오쇼핑 보통주 0.4104397주 교부, 합병 후 회사명 '(주) 씨제이이엔엠 (CJ ENM)', CJ㈜ 지분 40.08%.</t>
        </is>
      </c>
      <c r="G168" s="37" t="inlineStr">
        <is>
          <t>DART 기타공시</t>
        </is>
      </c>
      <c r="H168" s="36" t="inlineStr">
        <is>
          <t>2018-07-02</t>
        </is>
      </c>
      <c r="I168" s="36" t="inlineStr">
        <is>
          <t>20180702000188</t>
        </is>
      </c>
      <c r="J168" s="39" t="inlineStr">
        <is>
          <t>https://dart.fss.or.kr/dsaf001/main.do?rcpNo=20180702000188</t>
        </is>
      </c>
      <c r="K168" s="37" t="inlineStr">
        <is>
          <t>post_events_summary,pre_incorp_chk</t>
        </is>
      </c>
    </row>
    <row r="169" ht="45" customHeight="1">
      <c r="A169" s="36" t="inlineStr">
        <is>
          <t>C007</t>
        </is>
      </c>
      <c r="B169" s="37" t="inlineStr">
        <is>
          <t>CJ Media Inc.</t>
        </is>
      </c>
      <c r="C169" s="36" t="inlineStr">
        <is>
          <t>발표</t>
        </is>
      </c>
      <c r="D169" s="36" t="inlineStr">
        <is>
          <t>2010-11-16</t>
        </is>
      </c>
      <c r="E169" s="37" t="inlineStr">
        <is>
          <t>기타</t>
        </is>
      </c>
      <c r="F169" s="37" t="inlineStr">
        <is>
          <t>Yahoo Finance KRW=X 일별 종가: 2010-11-16 1,138.10원/달러(2010-11-15 1,126.60원).</t>
        </is>
      </c>
      <c r="G169" s="37" t="inlineStr">
        <is>
          <t>기타</t>
        </is>
      </c>
      <c r="H169" s="36" t="inlineStr">
        <is>
          <t>2026-10-26</t>
        </is>
      </c>
      <c r="I169" s="36" t="n"/>
      <c r="J169" s="39" t="inlineStr">
        <is>
          <t>https://query1.finance.yahoo.com/v8/finance/chart/KRW=X?period1=1289347200&amp;period2=1290124800&amp;interval=1d</t>
        </is>
      </c>
      <c r="K169" s="37" t="inlineStr">
        <is>
          <t>value_chk_usdmm</t>
        </is>
      </c>
    </row>
    <row r="170" ht="45" customHeight="1">
      <c r="A170" s="36" t="inlineStr">
        <is>
          <t>C007</t>
        </is>
      </c>
      <c r="B170" s="37" t="inlineStr">
        <is>
          <t>CJ Media Inc.</t>
        </is>
      </c>
      <c r="C170" s="36" t="inlineStr">
        <is>
          <t>발표</t>
        </is>
      </c>
      <c r="D170" s="36" t="inlineStr">
        <is>
          <t>2010-11-16</t>
        </is>
      </c>
      <c r="E170" s="37" t="inlineStr">
        <is>
          <t>발표</t>
        </is>
      </c>
      <c r="F170" s="37" t="inlineStr">
        <is>
          <t>씨제이미디어 회사합병결정(대상회사 공시).</t>
        </is>
      </c>
      <c r="G170" s="37" t="inlineStr">
        <is>
          <t>DART 기타공시</t>
        </is>
      </c>
      <c r="H170" s="36" t="inlineStr">
        <is>
          <t>2010-11-16</t>
        </is>
      </c>
      <c r="I170" s="36" t="inlineStr">
        <is>
          <t>20101116000183</t>
        </is>
      </c>
      <c r="J170" s="39" t="inlineStr">
        <is>
          <t>https://dart.fss.or.kr/dsaf001/main.do?rcpNo=20101116000183</t>
        </is>
      </c>
      <c r="K170" s="37" t="inlineStr">
        <is>
          <t>value_chk_local,subtype_chk</t>
        </is>
      </c>
    </row>
    <row r="171" ht="45" customHeight="1">
      <c r="A171" s="36" t="inlineStr">
        <is>
          <t>C007</t>
        </is>
      </c>
      <c r="B171" s="37" t="inlineStr">
        <is>
          <t>CJ Media Inc.</t>
        </is>
      </c>
      <c r="C171" s="36" t="inlineStr">
        <is>
          <t>인수 전</t>
        </is>
      </c>
      <c r="D171" s="36" t="inlineStr">
        <is>
          <t>2010-08-02</t>
        </is>
      </c>
      <c r="E171" s="37" t="inlineStr">
        <is>
          <t>기타</t>
        </is>
      </c>
      <c r="F171" s="37"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7" t="inlineStr">
        <is>
          <t>DART 기타공시</t>
        </is>
      </c>
      <c r="H171" s="36" t="inlineStr">
        <is>
          <t>2010-08-02</t>
        </is>
      </c>
      <c r="I171" s="36" t="inlineStr">
        <is>
          <t>20100802000215</t>
        </is>
      </c>
      <c r="J171" s="39" t="inlineStr">
        <is>
          <t>https://dart.fss.or.kr/dsaf001/main.do?rcpNo=20100802000215</t>
        </is>
      </c>
      <c r="K171" s="37" t="inlineStr">
        <is>
          <t>notes,pre_events_summary,chk_note</t>
        </is>
      </c>
    </row>
    <row r="172" ht="45" customHeight="1">
      <c r="A172" s="36" t="inlineStr">
        <is>
          <t>C007</t>
        </is>
      </c>
      <c r="B172" s="37" t="inlineStr">
        <is>
          <t>CJ Media Inc.</t>
        </is>
      </c>
      <c r="C172" s="36" t="inlineStr">
        <is>
          <t>인수 전</t>
        </is>
      </c>
      <c r="D172" s="36" t="inlineStr">
        <is>
          <t>2010-09-30</t>
        </is>
      </c>
      <c r="E172" s="37" t="inlineStr">
        <is>
          <t>실적</t>
        </is>
      </c>
      <c r="F172" s="37"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7" t="inlineStr">
        <is>
          <t>DART 감사보고서</t>
        </is>
      </c>
      <c r="H172" s="36" t="inlineStr">
        <is>
          <t>2011-03-23</t>
        </is>
      </c>
      <c r="I172" s="36" t="inlineStr">
        <is>
          <t>20110323000442</t>
        </is>
      </c>
      <c r="J172" s="39" t="inlineStr">
        <is>
          <t>https://dart.fss.or.kr/dsaf001/main.do?rcpNo=20110323000442</t>
        </is>
      </c>
      <c r="K172" s="37" t="inlineStr">
        <is>
          <t>target_rev_pre,target_op_pre,perf_basis,chk_note,pre_events_summary</t>
        </is>
      </c>
    </row>
    <row r="173" ht="45" customHeight="1">
      <c r="A173" s="36" t="inlineStr">
        <is>
          <t>C007</t>
        </is>
      </c>
      <c r="B173" s="37" t="inlineStr">
        <is>
          <t>CJ Media Inc.</t>
        </is>
      </c>
      <c r="C173" s="36" t="inlineStr">
        <is>
          <t>인수 전</t>
        </is>
      </c>
      <c r="D173" s="36" t="inlineStr">
        <is>
          <t>2010-12-31</t>
        </is>
      </c>
      <c r="E173" s="37" t="inlineStr">
        <is>
          <t>실적</t>
        </is>
      </c>
      <c r="F173" s="37" t="inlineStr">
        <is>
          <t>씨제이미디어 2010 감사보고서 손익계산서: 제1기(2010-10-01~12-31) 매출액 64,941,739,043원(수신료 11,418,490,834·광고 46,898,310,139·사업 6,624,938,070원), 영업이익 7,851,462,936원.</t>
        </is>
      </c>
      <c r="G173" s="37" t="inlineStr">
        <is>
          <t>DART 감사보고서</t>
        </is>
      </c>
      <c r="H173" s="36" t="inlineStr">
        <is>
          <t>2011-04-01</t>
        </is>
      </c>
      <c r="I173" s="36" t="inlineStr">
        <is>
          <t>20110401000217</t>
        </is>
      </c>
      <c r="J173" s="39" t="inlineStr">
        <is>
          <t>https://dart.fss.or.kr/dsaf001/main.do?rcpNo=20110401000217</t>
        </is>
      </c>
      <c r="K173" s="37" t="inlineStr">
        <is>
          <t>target_rev_pre,target_op_pre,perf_basis</t>
        </is>
      </c>
    </row>
    <row r="174" ht="45" customHeight="1">
      <c r="A174" s="36" t="inlineStr">
        <is>
          <t>C007</t>
        </is>
      </c>
      <c r="B174" s="37" t="inlineStr">
        <is>
          <t>CJ Media Inc.</t>
        </is>
      </c>
      <c r="C174" s="36" t="inlineStr">
        <is>
          <t>발표</t>
        </is>
      </c>
      <c r="D174" s="36" t="inlineStr">
        <is>
          <t>2010-12-02</t>
        </is>
      </c>
      <c r="E174" s="37" t="inlineStr">
        <is>
          <t>발표</t>
        </is>
      </c>
      <c r="F174" s="37"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7" t="inlineStr">
        <is>
          <t>DART 기타공시</t>
        </is>
      </c>
      <c r="H174" s="36" t="inlineStr">
        <is>
          <t>2010-12-02</t>
        </is>
      </c>
      <c r="I174" s="36" t="inlineStr">
        <is>
          <t>20101202000223</t>
        </is>
      </c>
      <c r="J174" s="39" t="inlineStr">
        <is>
          <t>https://dart.fss.or.kr/dsaf001/main.do?rcpNo=20101202000223</t>
        </is>
      </c>
      <c r="K174" s="37" t="inlineStr">
        <is>
          <t>value_chk_local,notes,pre_events_summary,chk_note,target_op_pre</t>
        </is>
      </c>
    </row>
    <row r="175" ht="45" customHeight="1">
      <c r="A175" s="36" t="inlineStr">
        <is>
          <t>C007</t>
        </is>
      </c>
      <c r="B175" s="37" t="inlineStr">
        <is>
          <t>CJ Media Inc.</t>
        </is>
      </c>
      <c r="C175" s="36" t="inlineStr">
        <is>
          <t>인수 후</t>
        </is>
      </c>
      <c r="D175" s="36" t="inlineStr">
        <is>
          <t>2011-03-10</t>
        </is>
      </c>
      <c r="E175" s="37" t="inlineStr">
        <is>
          <t>완료</t>
        </is>
      </c>
      <c r="F175" s="37"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7" t="inlineStr">
        <is>
          <t>DART 기타공시</t>
        </is>
      </c>
      <c r="H175" s="36" t="inlineStr">
        <is>
          <t>2011-03-10</t>
        </is>
      </c>
      <c r="I175" s="36" t="inlineStr">
        <is>
          <t>20110310000585</t>
        </is>
      </c>
      <c r="J175" s="39" t="inlineStr">
        <is>
          <t>https://dart.fss.or.kr/dsaf001/main.do?rcpNo=20110310000585</t>
        </is>
      </c>
      <c r="K175" s="37" t="inlineStr">
        <is>
          <t>value_chk_local,chk_note</t>
        </is>
      </c>
    </row>
    <row r="176" ht="45" customHeight="1">
      <c r="A176" s="36" t="inlineStr">
        <is>
          <t>C007</t>
        </is>
      </c>
      <c r="B176" s="37" t="inlineStr">
        <is>
          <t>CJ Media Inc.</t>
        </is>
      </c>
      <c r="C176" s="36" t="inlineStr">
        <is>
          <t>인수 후</t>
        </is>
      </c>
      <c r="D176" s="36" t="inlineStr">
        <is>
          <t>2011-12-31</t>
        </is>
      </c>
      <c r="E176" s="37" t="inlineStr">
        <is>
          <t>실적</t>
        </is>
      </c>
      <c r="F176" s="37"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7" t="inlineStr">
        <is>
          <t>DART 사업보고서</t>
        </is>
      </c>
      <c r="H176" s="36" t="inlineStr">
        <is>
          <t>2012-03-30</t>
        </is>
      </c>
      <c r="I176" s="36" t="inlineStr">
        <is>
          <t>20120330002738</t>
        </is>
      </c>
      <c r="J176" s="39" t="inlineStr">
        <is>
          <t>https://dart.fss.or.kr/dsaf001/main.do?rcpNo=20120330002738</t>
        </is>
      </c>
      <c r="K176" s="37" t="inlineStr">
        <is>
          <t>target_rev_post,target_op_post,earnings_call_note,post_events_summary</t>
        </is>
      </c>
    </row>
    <row r="177" ht="45" customHeight="1">
      <c r="A177" s="36" t="inlineStr">
        <is>
          <t>C007</t>
        </is>
      </c>
      <c r="B177" s="37" t="inlineStr">
        <is>
          <t>CJ Media Inc.</t>
        </is>
      </c>
      <c r="C177" s="36" t="inlineStr">
        <is>
          <t>인수 후</t>
        </is>
      </c>
      <c r="D177" s="36" t="inlineStr">
        <is>
          <t>2012-12-31</t>
        </is>
      </c>
      <c r="E177" s="37" t="inlineStr">
        <is>
          <t>실적</t>
        </is>
      </c>
      <c r="F177" s="37" t="inlineStr">
        <is>
          <t>CJ E&amp;M 2012 사업보고서 사업부문별 요약 연결재무현황: 방송부문 매출 764,151백만원·영업이익 44,554백만원.</t>
        </is>
      </c>
      <c r="G177" s="37" t="inlineStr">
        <is>
          <t>DART 사업보고서</t>
        </is>
      </c>
      <c r="H177" s="36" t="inlineStr">
        <is>
          <t>2013-04-01</t>
        </is>
      </c>
      <c r="I177" s="36" t="inlineStr">
        <is>
          <t>20130401001853</t>
        </is>
      </c>
      <c r="J177" s="39" t="inlineStr">
        <is>
          <t>https://dart.fss.or.kr/dsaf001/main.do?rcpNo=20130401001853</t>
        </is>
      </c>
      <c r="K177" s="37" t="inlineStr">
        <is>
          <t>target_rev_post,target_op_post</t>
        </is>
      </c>
    </row>
    <row r="178" ht="45" customHeight="1">
      <c r="A178" s="36" t="inlineStr">
        <is>
          <t>C007</t>
        </is>
      </c>
      <c r="B178" s="37" t="inlineStr">
        <is>
          <t>CJ Media Inc.</t>
        </is>
      </c>
      <c r="C178" s="36" t="inlineStr">
        <is>
          <t>인수 후</t>
        </is>
      </c>
      <c r="D178" s="36" t="inlineStr">
        <is>
          <t>2013-12-31</t>
        </is>
      </c>
      <c r="E178" s="37" t="inlineStr">
        <is>
          <t>실적</t>
        </is>
      </c>
      <c r="F178" s="37" t="inlineStr">
        <is>
          <t>CJ E&amp;M 2013 사업보고서 사업부문별 요약 연결재무현황: 방송부문 매출 770,754백만원·영업이익 2,002백만원.</t>
        </is>
      </c>
      <c r="G178" s="37" t="inlineStr">
        <is>
          <t>DART 사업보고서</t>
        </is>
      </c>
      <c r="H178" s="36" t="inlineStr">
        <is>
          <t>2014-03-31</t>
        </is>
      </c>
      <c r="I178" s="36" t="inlineStr">
        <is>
          <t>20140331003132</t>
        </is>
      </c>
      <c r="J178" s="39" t="inlineStr">
        <is>
          <t>https://dart.fss.or.kr/dsaf001/main.do?rcpNo=20140331003132</t>
        </is>
      </c>
      <c r="K178" s="37" t="inlineStr">
        <is>
          <t>post_events_summary</t>
        </is>
      </c>
    </row>
    <row r="179" ht="45" customHeight="1">
      <c r="A179" s="36" t="inlineStr">
        <is>
          <t>C007</t>
        </is>
      </c>
      <c r="B179" s="37" t="inlineStr">
        <is>
          <t>CJ Media Inc.</t>
        </is>
      </c>
      <c r="C179" s="36" t="inlineStr">
        <is>
          <t>인수 후</t>
        </is>
      </c>
      <c r="D179" s="36" t="inlineStr">
        <is>
          <t>2015-12-31</t>
        </is>
      </c>
      <c r="E179" s="37" t="inlineStr">
        <is>
          <t>손상차손</t>
        </is>
      </c>
      <c r="F179" s="37" t="inlineStr">
        <is>
          <t>CJ E&amp;M 2015 사업보고서 주석 15: 판권 손상차손 95,154백만원; 영업권 손상검사 CGU '씨제이이앤엠(주) 방송사업부문'(할인율 7.20%) 등.</t>
        </is>
      </c>
      <c r="G179" s="37" t="inlineStr">
        <is>
          <t>DART 사업보고서</t>
        </is>
      </c>
      <c r="H179" s="36" t="inlineStr">
        <is>
          <t>2016-03-30</t>
        </is>
      </c>
      <c r="I179" s="36" t="inlineStr">
        <is>
          <t>20160330003711</t>
        </is>
      </c>
      <c r="J179" s="39" t="inlineStr">
        <is>
          <t>https://dart.fss.or.kr/dsaf001/main.do?rcpNo=20160330003711</t>
        </is>
      </c>
      <c r="K179" s="37" t="inlineStr">
        <is>
          <t>impairment,post_events_summary</t>
        </is>
      </c>
    </row>
    <row r="180" ht="45" customHeight="1">
      <c r="A180" s="36" t="inlineStr">
        <is>
          <t>C007</t>
        </is>
      </c>
      <c r="B180" s="37" t="inlineStr">
        <is>
          <t>CJ Media Inc.</t>
        </is>
      </c>
      <c r="C180" s="36" t="inlineStr">
        <is>
          <t>인수 후</t>
        </is>
      </c>
      <c r="D180" s="36" t="inlineStr">
        <is>
          <t>2016-02-04</t>
        </is>
      </c>
      <c r="E180" s="37" t="inlineStr">
        <is>
          <t>기타</t>
        </is>
      </c>
      <c r="F180" s="37" t="inlineStr">
        <is>
          <t>CJ E&amp;M 주요사항보고서(회사분할결정): 드라마사업부문의 일부를 단순·물적분할해 신설회사 설립(분할기일 2016-05-01), 신설회사는 비상장.</t>
        </is>
      </c>
      <c r="G180" s="37" t="inlineStr">
        <is>
          <t>DART 주요사항보고서</t>
        </is>
      </c>
      <c r="H180" s="36" t="inlineStr">
        <is>
          <t>2016-02-04</t>
        </is>
      </c>
      <c r="I180" s="36" t="inlineStr">
        <is>
          <t>20160204000321</t>
        </is>
      </c>
      <c r="J180" s="39" t="inlineStr">
        <is>
          <t>https://dart.fss.or.kr/dsaf001/main.do?rcpNo=20160204000321</t>
        </is>
      </c>
      <c r="K180" s="37" t="inlineStr">
        <is>
          <t>post_events_summary</t>
        </is>
      </c>
    </row>
    <row r="181" ht="45" customHeight="1">
      <c r="A181" s="36" t="inlineStr">
        <is>
          <t>C007</t>
        </is>
      </c>
      <c r="B181" s="37" t="inlineStr">
        <is>
          <t>CJ Media Inc.</t>
        </is>
      </c>
      <c r="C181" s="36" t="inlineStr">
        <is>
          <t>인수 후</t>
        </is>
      </c>
      <c r="D181" s="36" t="inlineStr">
        <is>
          <t>2017-12-31</t>
        </is>
      </c>
      <c r="E181" s="37" t="inlineStr">
        <is>
          <t>실적</t>
        </is>
      </c>
      <c r="F181" s="37" t="inlineStr">
        <is>
          <t>CJ E&amp;M 2017 사업보고서 사업부문별 요약 연결재무현황: 방송부문 매출 1,294,153백만원·영업이익 61,822백만원.</t>
        </is>
      </c>
      <c r="G181" s="37" t="inlineStr">
        <is>
          <t>DART 사업보고서</t>
        </is>
      </c>
      <c r="H181" s="36" t="inlineStr">
        <is>
          <t>2018-04-02</t>
        </is>
      </c>
      <c r="I181" s="36" t="inlineStr">
        <is>
          <t>20180330004046</t>
        </is>
      </c>
      <c r="J181" s="39" t="inlineStr">
        <is>
          <t>https://dart.fss.or.kr/dsaf001/main.do?rcpNo=20180330004046</t>
        </is>
      </c>
      <c r="K181" s="37" t="inlineStr">
        <is>
          <t>post_events_summary,target_rev_post,target_op_post</t>
        </is>
      </c>
    </row>
    <row r="182" ht="45" customHeight="1">
      <c r="A182" s="36" t="inlineStr">
        <is>
          <t>C007</t>
        </is>
      </c>
      <c r="B182" s="37" t="inlineStr">
        <is>
          <t>CJ Media Inc.</t>
        </is>
      </c>
      <c r="C182" s="36" t="inlineStr">
        <is>
          <t>인수 후</t>
        </is>
      </c>
      <c r="D182" s="36" t="inlineStr">
        <is>
          <t>2017-11-01</t>
        </is>
      </c>
      <c r="E182" s="37" t="inlineStr">
        <is>
          <t>상장</t>
        </is>
      </c>
      <c r="F182" s="37" t="inlineStr">
        <is>
          <t>CJ ENM 2018 사업보고서 연혁: 2015-11 (주)씨제이헬로의 OTT 서비스 티빙 영업양수 체결, 2016-05 드라마 부문 물적분할 및 스튜디오드래곤(주) 설립, 2017-11 종속회사 스튜디오드래곤(주) 코스닥시장 상장.</t>
        </is>
      </c>
      <c r="G182" s="37" t="inlineStr">
        <is>
          <t>DART 사업보고서</t>
        </is>
      </c>
      <c r="H182" s="36" t="inlineStr">
        <is>
          <t>2019-04-01</t>
        </is>
      </c>
      <c r="I182" s="36" t="inlineStr">
        <is>
          <t>20190401005034</t>
        </is>
      </c>
      <c r="J182" s="39" t="inlineStr">
        <is>
          <t>https://dart.fss.or.kr/dsaf001/main.do?rcpNo=20190401005034</t>
        </is>
      </c>
      <c r="K182" s="37" t="inlineStr">
        <is>
          <t>post_events_summary</t>
        </is>
      </c>
    </row>
    <row r="183" ht="45" customHeight="1">
      <c r="A183" s="36" t="inlineStr">
        <is>
          <t>C007</t>
        </is>
      </c>
      <c r="B183" s="37" t="inlineStr">
        <is>
          <t>CJ Media Inc.</t>
        </is>
      </c>
      <c r="C183" s="36" t="inlineStr">
        <is>
          <t>인수 후</t>
        </is>
      </c>
      <c r="D183" s="36" t="inlineStr">
        <is>
          <t>2024-12-31</t>
        </is>
      </c>
      <c r="E183" s="37" t="inlineStr">
        <is>
          <t>실적</t>
        </is>
      </c>
      <c r="F183" s="37" t="inlineStr">
        <is>
          <t>CJ ENM 2024 사업보고서: 미디어플랫폼사업(TV채널, OTT 플랫폼, 콘텐츠 유통, 광고) 영업수익 1,373,168,542천원·영업이익 25,977,564천원; 영업권 CGU 미디어플랫폼사업부문 376,778,468천원.</t>
        </is>
      </c>
      <c r="G183" s="37" t="inlineStr">
        <is>
          <t>DART 사업보고서</t>
        </is>
      </c>
      <c r="H183" s="36" t="inlineStr">
        <is>
          <t>2025-03-19</t>
        </is>
      </c>
      <c r="I183" s="36" t="inlineStr">
        <is>
          <t>20250319000884</t>
        </is>
      </c>
      <c r="J183" s="39" t="inlineStr">
        <is>
          <t>https://dart.fss.or.kr/dsaf001/main.do?rcpNo=20250319000884</t>
        </is>
      </c>
      <c r="K183" s="37" t="inlineStr">
        <is>
          <t>target_rev_post,target_op_post,post_events_summary,impairment</t>
        </is>
      </c>
    </row>
    <row r="184" ht="45" customHeight="1">
      <c r="A184" s="36" t="inlineStr">
        <is>
          <t>C007</t>
        </is>
      </c>
      <c r="B184" s="37" t="inlineStr">
        <is>
          <t>CJ Media Inc.</t>
        </is>
      </c>
      <c r="C184" s="36" t="inlineStr">
        <is>
          <t>인수 후</t>
        </is>
      </c>
      <c r="D184" s="36" t="inlineStr">
        <is>
          <t>2012-09-06</t>
        </is>
      </c>
      <c r="E184" s="37" t="inlineStr">
        <is>
          <t>청산</t>
        </is>
      </c>
      <c r="F184" s="37" t="inlineStr">
        <is>
          <t>에스에이관리 해산사유 발생(공정거래법 공시): 주주총회 결의에 의한 해산, 청산인 선임을 통한 청산, 해산결의 주총 2012-09-20, 청산종결등기 2012-12-17 예정.</t>
        </is>
      </c>
      <c r="G184" s="37" t="inlineStr">
        <is>
          <t>DART 기타공시</t>
        </is>
      </c>
      <c r="H184" s="36" t="inlineStr">
        <is>
          <t>2012-09-06</t>
        </is>
      </c>
      <c r="I184" s="36" t="inlineStr">
        <is>
          <t>20120906000033</t>
        </is>
      </c>
      <c r="J184" s="39" t="inlineStr">
        <is>
          <t>https://dart.fss.or.kr/dsaf001/main.do?rcpNo=20120906000033</t>
        </is>
      </c>
      <c r="K184" s="37" t="inlineStr">
        <is>
          <t>notes</t>
        </is>
      </c>
    </row>
    <row r="185" ht="45" customHeight="1">
      <c r="A185" s="36" t="inlineStr">
        <is>
          <t>C007</t>
        </is>
      </c>
      <c r="B185" s="37" t="inlineStr">
        <is>
          <t>CJ Media Inc.</t>
        </is>
      </c>
      <c r="C185" s="36" t="inlineStr">
        <is>
          <t>발표</t>
        </is>
      </c>
      <c r="D185" s="36" t="inlineStr">
        <is>
          <t>2010-11-16</t>
        </is>
      </c>
      <c r="E185" s="37" t="inlineStr">
        <is>
          <t>발표</t>
        </is>
      </c>
      <c r="F185" s="37" t="inlineStr">
        <is>
          <t>거래소 회사합병결정 13항: 씨제이미디어 주요사업 '방송사업', 회사와의 관계 '계열회사'; 합병상대 온미디어 주요사업 '지주회사/방송사업'.</t>
        </is>
      </c>
      <c r="G185" s="37" t="inlineStr">
        <is>
          <t>DART 기타공시</t>
        </is>
      </c>
      <c r="H185" s="36" t="inlineStr">
        <is>
          <t>2010-11-16</t>
        </is>
      </c>
      <c r="I185" s="36" t="inlineStr">
        <is>
          <t>20101116900247</t>
        </is>
      </c>
      <c r="J185" s="39" t="inlineStr">
        <is>
          <t>https://dart.fss.or.kr/dsaf001/main.do?rcpNo=20101116900247</t>
        </is>
      </c>
      <c r="K185" s="37" t="inlineStr">
        <is>
          <t>is_core,core_basis,acquirer_core</t>
        </is>
      </c>
    </row>
    <row r="186" ht="45" customHeight="1">
      <c r="A186" s="36" t="inlineStr">
        <is>
          <t>C008</t>
        </is>
      </c>
      <c r="B186" s="37" t="inlineStr">
        <is>
          <t>M-net Media Corp</t>
        </is>
      </c>
      <c r="C186" s="36" t="inlineStr">
        <is>
          <t>발표</t>
        </is>
      </c>
      <c r="D186" s="36" t="inlineStr">
        <is>
          <t>2010-11-16</t>
        </is>
      </c>
      <c r="E186" s="37" t="inlineStr">
        <is>
          <t>발표</t>
        </is>
      </c>
      <c r="F186" s="37"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7" t="inlineStr">
        <is>
          <t>DART 기타공시</t>
        </is>
      </c>
      <c r="H186" s="36" t="inlineStr">
        <is>
          <t>2010-11-16</t>
        </is>
      </c>
      <c r="I186" s="36" t="inlineStr">
        <is>
          <t>20101116900247</t>
        </is>
      </c>
      <c r="J186" s="39" t="inlineStr">
        <is>
          <t>https://dart.fss.or.kr/dsaf001/main.do?rcpNo=20101116900247</t>
        </is>
      </c>
      <c r="K186" s="37" t="inlineStr">
        <is>
          <t>announce_date_chk,purpose_quote,value_chk_local,acquirer_entity</t>
        </is>
      </c>
    </row>
    <row r="187" ht="45" customHeight="1">
      <c r="A187" s="36" t="inlineStr">
        <is>
          <t>C008</t>
        </is>
      </c>
      <c r="B187" s="37" t="inlineStr">
        <is>
          <t>M-net Media Corp</t>
        </is>
      </c>
      <c r="C187" s="36" t="inlineStr">
        <is>
          <t>발표</t>
        </is>
      </c>
      <c r="D187" s="36" t="inlineStr">
        <is>
          <t>2010-11-16</t>
        </is>
      </c>
      <c r="E187" s="37" t="inlineStr">
        <is>
          <t>발표</t>
        </is>
      </c>
      <c r="F187" s="37"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7" t="inlineStr">
        <is>
          <t>DART 주요사항보고서</t>
        </is>
      </c>
      <c r="H187" s="36" t="inlineStr">
        <is>
          <t>2010-11-16</t>
        </is>
      </c>
      <c r="I187" s="36" t="inlineStr">
        <is>
          <t>20101116000288</t>
        </is>
      </c>
      <c r="J187" s="39" t="inlineStr">
        <is>
          <t>https://dart.fss.or.kr/dsaf001/main.do?rcpNo=20101116000288</t>
        </is>
      </c>
      <c r="K187" s="37" t="inlineStr">
        <is>
          <t>purpose_quote,status_chk,value_chk_local,acq_mktcap,pre_incorp_chk,chk_note</t>
        </is>
      </c>
    </row>
    <row r="188" ht="45" customHeight="1">
      <c r="A188" s="36" t="inlineStr">
        <is>
          <t>C008</t>
        </is>
      </c>
      <c r="B188" s="37" t="inlineStr">
        <is>
          <t>M-net Media Corp</t>
        </is>
      </c>
      <c r="C188" s="36" t="inlineStr">
        <is>
          <t>발표</t>
        </is>
      </c>
      <c r="D188" s="36" t="inlineStr">
        <is>
          <t>2010-12-02</t>
        </is>
      </c>
      <c r="E188" s="37" t="inlineStr">
        <is>
          <t>발표</t>
        </is>
      </c>
      <c r="F188" s="37"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7" t="inlineStr">
        <is>
          <t>DART 기타공시</t>
        </is>
      </c>
      <c r="H188" s="36" t="inlineStr">
        <is>
          <t>2010-12-02</t>
        </is>
      </c>
      <c r="I188" s="36" t="inlineStr">
        <is>
          <t>20101202000223</t>
        </is>
      </c>
      <c r="J188" s="39" t="inlineStr">
        <is>
          <t>https://dart.fss.or.kr/dsaf001/main.do?rcpNo=20101202000223</t>
        </is>
      </c>
      <c r="K188" s="37" t="inlineStr">
        <is>
          <t>acquirer_entity,acquirer_core,acq_total_assets,apex_total_assets,size_basis,notes</t>
        </is>
      </c>
    </row>
    <row r="189" ht="45" customHeight="1">
      <c r="A189" s="36" t="inlineStr">
        <is>
          <t>C008</t>
        </is>
      </c>
      <c r="B189" s="37" t="inlineStr">
        <is>
          <t>M-net Media Corp</t>
        </is>
      </c>
      <c r="C189" s="36" t="inlineStr">
        <is>
          <t>인수 후</t>
        </is>
      </c>
      <c r="D189" s="36" t="inlineStr">
        <is>
          <t>2011-03-01</t>
        </is>
      </c>
      <c r="E189" s="37" t="inlineStr">
        <is>
          <t>완료</t>
        </is>
      </c>
      <c r="F189" s="37"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7" t="inlineStr">
        <is>
          <t>DART 기타공시</t>
        </is>
      </c>
      <c r="H189" s="36" t="inlineStr">
        <is>
          <t>2011-03-10</t>
        </is>
      </c>
      <c r="I189" s="36" t="inlineStr">
        <is>
          <t>20110310000585</t>
        </is>
      </c>
      <c r="J189" s="39" t="inlineStr">
        <is>
          <t>https://dart.fss.or.kr/dsaf001/main.do?rcpNo=20110310000585</t>
        </is>
      </c>
      <c r="K189" s="37" t="inlineStr">
        <is>
          <t>status_chk,value_chk_local,chk_note,notes,deal_to_assets_pct,deal_to_equity_pct</t>
        </is>
      </c>
    </row>
    <row r="190" ht="45" customHeight="1">
      <c r="A190" s="36" t="inlineStr">
        <is>
          <t>C008</t>
        </is>
      </c>
      <c r="B190" s="37" t="inlineStr">
        <is>
          <t>M-net Media Corp</t>
        </is>
      </c>
      <c r="C190" s="36" t="inlineStr">
        <is>
          <t>발표</t>
        </is>
      </c>
      <c r="D190" s="36" t="inlineStr">
        <is>
          <t>2010-11-16</t>
        </is>
      </c>
      <c r="E190" s="37" t="inlineStr">
        <is>
          <t>발표</t>
        </is>
      </c>
      <c r="F190" s="37" t="inlineStr">
        <is>
          <t>코스닥시장본부: (주)오미디어홀딩스 주권매매거래정지, 정지사유 '우회상장여부 및 요건충족확인', 정지일시 2010-11-16 16:24.</t>
        </is>
      </c>
      <c r="G190" s="37" t="inlineStr">
        <is>
          <t>DART 기타공시</t>
        </is>
      </c>
      <c r="H190" s="36" t="inlineStr">
        <is>
          <t>2010-11-16</t>
        </is>
      </c>
      <c r="I190" s="36" t="inlineStr">
        <is>
          <t>20101116900252</t>
        </is>
      </c>
      <c r="J190" s="39" t="inlineStr">
        <is>
          <t>https://dart.fss.or.kr/dsaf001/main.do?rcpNo=20101116900252</t>
        </is>
      </c>
      <c r="K190" s="37" t="inlineStr">
        <is>
          <t>first_filing_date,event_ticker,event_ticker_basis</t>
        </is>
      </c>
    </row>
    <row r="191" ht="45" customHeight="1">
      <c r="A191" s="36" t="inlineStr">
        <is>
          <t>C008</t>
        </is>
      </c>
      <c r="B191" s="37" t="inlineStr">
        <is>
          <t>M-net Media Corp</t>
        </is>
      </c>
      <c r="C191" s="36" t="inlineStr">
        <is>
          <t>발표</t>
        </is>
      </c>
      <c r="D191" s="36" t="inlineStr">
        <is>
          <t>2010-11-18</t>
        </is>
      </c>
      <c r="E191" s="37" t="inlineStr">
        <is>
          <t>발표</t>
        </is>
      </c>
      <c r="F191" s="37" t="inlineStr">
        <is>
          <t>코스닥시장본부: (주)오미디어홀딩스 주권매매거래정지해제, 해제사유 '주요사항보고서 제출(우회상장 미해당 - 합병)', 해제일시 2010-11-18.</t>
        </is>
      </c>
      <c r="G191" s="37" t="inlineStr">
        <is>
          <t>DART 기타공시</t>
        </is>
      </c>
      <c r="H191" s="36" t="inlineStr">
        <is>
          <t>2010-11-17</t>
        </is>
      </c>
      <c r="I191" s="36" t="inlineStr">
        <is>
          <t>20101117900402</t>
        </is>
      </c>
      <c r="J191" s="39" t="inlineStr">
        <is>
          <t>https://dart.fss.or.kr/dsaf001/main.do?rcpNo=20101117900402</t>
        </is>
      </c>
      <c r="K191" s="37" t="inlineStr">
        <is>
          <t>first_filing_date,event_ticker,event_ticker_basis</t>
        </is>
      </c>
    </row>
    <row r="192" ht="45" customHeight="1">
      <c r="A192" s="36" t="inlineStr">
        <is>
          <t>C008</t>
        </is>
      </c>
      <c r="B192" s="37" t="inlineStr">
        <is>
          <t>M-net Media Corp</t>
        </is>
      </c>
      <c r="C192" s="36" t="inlineStr">
        <is>
          <t>발표</t>
        </is>
      </c>
      <c r="D192" s="36" t="inlineStr">
        <is>
          <t>2010-11-16</t>
        </is>
      </c>
      <c r="E192" s="37" t="inlineStr">
        <is>
          <t>발표</t>
        </is>
      </c>
      <c r="F192" s="37"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7" t="inlineStr">
        <is>
          <t>언론 보도</t>
        </is>
      </c>
      <c r="H192" s="36" t="inlineStr">
        <is>
          <t>2010-11-16</t>
        </is>
      </c>
      <c r="I192" s="36" t="n"/>
      <c r="J192" s="39" t="inlineStr">
        <is>
          <t>https://www.etoday.co.kr/news/view/377690</t>
        </is>
      </c>
      <c r="K192" s="37" t="inlineStr">
        <is>
          <t>first_filing_date,purpose_quote</t>
        </is>
      </c>
    </row>
    <row r="193" ht="45" customHeight="1">
      <c r="A193" s="36" t="inlineStr">
        <is>
          <t>C008</t>
        </is>
      </c>
      <c r="B193" s="37" t="inlineStr">
        <is>
          <t>M-net Media Corp</t>
        </is>
      </c>
      <c r="C193" s="36" t="inlineStr">
        <is>
          <t>인수 후</t>
        </is>
      </c>
      <c r="D193" s="36" t="inlineStr">
        <is>
          <t>2011-01-31</t>
        </is>
      </c>
      <c r="E193" s="37" t="inlineStr">
        <is>
          <t>사명변경</t>
        </is>
      </c>
      <c r="F193" s="37"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7" t="inlineStr">
        <is>
          <t>DART 주요사항보고서</t>
        </is>
      </c>
      <c r="H193" s="36" t="inlineStr">
        <is>
          <t>2011-01-31</t>
        </is>
      </c>
      <c r="I193" s="36" t="inlineStr">
        <is>
          <t>20110131000353</t>
        </is>
      </c>
      <c r="J193" s="39" t="inlineStr">
        <is>
          <t>https://dart.fss.or.kr/dsaf001/main.do?rcpNo=20110131000353</t>
        </is>
      </c>
      <c r="K193" s="37" t="inlineStr">
        <is>
          <t>acquirer_entity,post_events_summary</t>
        </is>
      </c>
    </row>
    <row r="194" ht="45" customHeight="1">
      <c r="A194" s="36" t="inlineStr">
        <is>
          <t>C008</t>
        </is>
      </c>
      <c r="B194" s="37" t="inlineStr">
        <is>
          <t>M-net Media Corp</t>
        </is>
      </c>
      <c r="C194" s="36" t="inlineStr">
        <is>
          <t>인수 후</t>
        </is>
      </c>
      <c r="D194" s="36" t="inlineStr">
        <is>
          <t>2011-12-31</t>
        </is>
      </c>
      <c r="E194" s="37" t="inlineStr">
        <is>
          <t>통합</t>
        </is>
      </c>
      <c r="F194" s="37"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7" t="inlineStr">
        <is>
          <t>DART 사업보고서</t>
        </is>
      </c>
      <c r="H194" s="36" t="inlineStr">
        <is>
          <t>2012-03-30</t>
        </is>
      </c>
      <c r="I194" s="36" t="inlineStr">
        <is>
          <t>20120330002738</t>
        </is>
      </c>
      <c r="J194" s="39" t="inlineStr">
        <is>
          <t>https://dart.fss.or.kr/dsaf001/main.do?rcpNo=20120330002738</t>
        </is>
      </c>
      <c r="K194" s="37" t="inlineStr">
        <is>
          <t>impairment,post_events_summary,earnings_call_note,pre_incorp_chk,perf_basis</t>
        </is>
      </c>
    </row>
    <row r="195" ht="45" customHeight="1">
      <c r="A195" s="36" t="inlineStr">
        <is>
          <t>C008</t>
        </is>
      </c>
      <c r="B195" s="37" t="inlineStr">
        <is>
          <t>M-net Media Corp</t>
        </is>
      </c>
      <c r="C195" s="36" t="inlineStr">
        <is>
          <t>인수 후</t>
        </is>
      </c>
      <c r="D195" s="36" t="inlineStr">
        <is>
          <t>2011-02-28</t>
        </is>
      </c>
      <c r="E195" s="37" t="inlineStr">
        <is>
          <t>어닝콜</t>
        </is>
      </c>
      <c r="F195" s="37"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7" t="inlineStr">
        <is>
          <t>언론 보도</t>
        </is>
      </c>
      <c r="H195" s="36" t="inlineStr">
        <is>
          <t>2011-02-28</t>
        </is>
      </c>
      <c r="I195" s="36" t="n"/>
      <c r="J195" s="39" t="inlineStr">
        <is>
          <t>https://newstomato.com/ReadNews.aspx?no=142226</t>
        </is>
      </c>
      <c r="K195" s="37" t="inlineStr">
        <is>
          <t>earnings_call_note</t>
        </is>
      </c>
    </row>
    <row r="196" ht="45" customHeight="1">
      <c r="A196" s="36" t="inlineStr">
        <is>
          <t>C008</t>
        </is>
      </c>
      <c r="B196" s="37" t="inlineStr">
        <is>
          <t>M-net Media Corp</t>
        </is>
      </c>
      <c r="C196" s="36" t="inlineStr">
        <is>
          <t>인수 후</t>
        </is>
      </c>
      <c r="D196" s="36" t="inlineStr">
        <is>
          <t>2013-02-06</t>
        </is>
      </c>
      <c r="E196" s="37" t="inlineStr">
        <is>
          <t>실적</t>
        </is>
      </c>
      <c r="F196" s="37"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7" t="inlineStr">
        <is>
          <t>언론 보도</t>
        </is>
      </c>
      <c r="H196" s="36" t="inlineStr">
        <is>
          <t>2013-02-06</t>
        </is>
      </c>
      <c r="I196" s="36" t="n"/>
      <c r="J196" s="39" t="inlineStr">
        <is>
          <t>https://www.inews24.com/view/722636</t>
        </is>
      </c>
      <c r="K196" s="37" t="inlineStr">
        <is>
          <t>earnings_call_note,post_events_summary</t>
        </is>
      </c>
    </row>
    <row r="197" ht="45" customHeight="1">
      <c r="A197" s="36" t="inlineStr">
        <is>
          <t>C008</t>
        </is>
      </c>
      <c r="B197" s="37" t="inlineStr">
        <is>
          <t>M-net Media Corp</t>
        </is>
      </c>
      <c r="C197" s="36" t="inlineStr">
        <is>
          <t>인수 후</t>
        </is>
      </c>
      <c r="D197" s="36" t="inlineStr">
        <is>
          <t>2018-07-01</t>
        </is>
      </c>
      <c r="E197" s="37" t="inlineStr">
        <is>
          <t>합병</t>
        </is>
      </c>
      <c r="F197" s="37"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7" t="inlineStr">
        <is>
          <t>DART 사업보고서</t>
        </is>
      </c>
      <c r="H197" s="36" t="inlineStr">
        <is>
          <t>2019-04-01</t>
        </is>
      </c>
      <c r="I197" s="36" t="inlineStr">
        <is>
          <t>20190401005034</t>
        </is>
      </c>
      <c r="J197" s="39" t="inlineStr">
        <is>
          <t>https://dart.fss.or.kr/dsaf001/main.do?rcpNo=20190401005034</t>
        </is>
      </c>
      <c r="K197" s="37" t="inlineStr">
        <is>
          <t>post_events_summary,pre_incorp_chk</t>
        </is>
      </c>
    </row>
    <row r="198" ht="45" customHeight="1">
      <c r="A198" s="36" t="inlineStr">
        <is>
          <t>C008</t>
        </is>
      </c>
      <c r="B198" s="37" t="inlineStr">
        <is>
          <t>M-net Media Corp</t>
        </is>
      </c>
      <c r="C198" s="36" t="inlineStr">
        <is>
          <t>인수 후</t>
        </is>
      </c>
      <c r="D198" s="36" t="inlineStr">
        <is>
          <t>2018-07-02</t>
        </is>
      </c>
      <c r="E198" s="37" t="inlineStr">
        <is>
          <t>합병</t>
        </is>
      </c>
      <c r="F198" s="37" t="inlineStr">
        <is>
          <t>CJ오쇼핑 증권발행실적보고서(합병등): 합병기일 2018-07-01, 피합병회사 씨제이이앤엠 보통주 1주당 ㈜씨제이오쇼핑 보통주 0.4104397주 교부, 합병 후 회사명 '(주) 씨제이이엔엠 (CJ ENM)', CJ㈜ 지분 40.08%.</t>
        </is>
      </c>
      <c r="G198" s="37" t="inlineStr">
        <is>
          <t>DART 기타공시</t>
        </is>
      </c>
      <c r="H198" s="36" t="inlineStr">
        <is>
          <t>2018-07-02</t>
        </is>
      </c>
      <c r="I198" s="36" t="inlineStr">
        <is>
          <t>20180702000188</t>
        </is>
      </c>
      <c r="J198" s="39" t="inlineStr">
        <is>
          <t>https://dart.fss.or.kr/dsaf001/main.do?rcpNo=20180702000188</t>
        </is>
      </c>
      <c r="K198" s="37" t="inlineStr">
        <is>
          <t>post_events_summary,pre_incorp_chk</t>
        </is>
      </c>
    </row>
    <row r="199" ht="45" customHeight="1">
      <c r="A199" s="36" t="inlineStr">
        <is>
          <t>C008</t>
        </is>
      </c>
      <c r="B199" s="37" t="inlineStr">
        <is>
          <t>M-net Media Corp</t>
        </is>
      </c>
      <c r="C199" s="36" t="inlineStr">
        <is>
          <t>발표</t>
        </is>
      </c>
      <c r="D199" s="36" t="inlineStr">
        <is>
          <t>2010-11-16</t>
        </is>
      </c>
      <c r="E199" s="37" t="inlineStr">
        <is>
          <t>기타</t>
        </is>
      </c>
      <c r="F199" s="37" t="inlineStr">
        <is>
          <t>Yahoo Finance KRW=X 일별 종가: 2010-11-16 1,138.10원/달러(2010-11-15 1,126.60원).</t>
        </is>
      </c>
      <c r="G199" s="37" t="inlineStr">
        <is>
          <t>기타</t>
        </is>
      </c>
      <c r="H199" s="36" t="inlineStr">
        <is>
          <t>2026-10-26</t>
        </is>
      </c>
      <c r="I199" s="36" t="n"/>
      <c r="J199" s="39" t="inlineStr">
        <is>
          <t>https://query1.finance.yahoo.com/v8/finance/chart/KRW=X?period1=1289347200&amp;period2=1290124800&amp;interval=1d</t>
        </is>
      </c>
      <c r="K199" s="37" t="inlineStr">
        <is>
          <t>value_chk_usdmm</t>
        </is>
      </c>
    </row>
    <row r="200" ht="45" customHeight="1">
      <c r="A200" s="36" t="inlineStr">
        <is>
          <t>C008</t>
        </is>
      </c>
      <c r="B200" s="37" t="inlineStr">
        <is>
          <t>M-net Media Corp</t>
        </is>
      </c>
      <c r="C200" s="36" t="inlineStr">
        <is>
          <t>발표</t>
        </is>
      </c>
      <c r="D200" s="36" t="inlineStr">
        <is>
          <t>2010-11-16</t>
        </is>
      </c>
      <c r="E200" s="37" t="inlineStr">
        <is>
          <t>발표</t>
        </is>
      </c>
      <c r="F200" s="37" t="inlineStr">
        <is>
          <t>엠넷미디어 회사합병결정(대상회사 거래소 공시) 및 같은 날 주요사항보고서(합병결정, 20101116000267).</t>
        </is>
      </c>
      <c r="G200" s="37" t="inlineStr">
        <is>
          <t>DART 기타공시</t>
        </is>
      </c>
      <c r="H200" s="36" t="inlineStr">
        <is>
          <t>2010-11-16</t>
        </is>
      </c>
      <c r="I200" s="36" t="inlineStr">
        <is>
          <t>20101116900242</t>
        </is>
      </c>
      <c r="J200" s="39" t="inlineStr">
        <is>
          <t>https://dart.fss.or.kr/dsaf001/main.do?rcpNo=20101116900242</t>
        </is>
      </c>
      <c r="K200" s="37" t="inlineStr">
        <is>
          <t>value_chk_local,subtype_chk</t>
        </is>
      </c>
    </row>
    <row r="201" ht="45" customHeight="1">
      <c r="A201" s="36" t="inlineStr">
        <is>
          <t>C008</t>
        </is>
      </c>
      <c r="B201" s="37" t="inlineStr">
        <is>
          <t>M-net Media Corp</t>
        </is>
      </c>
      <c r="C201" s="36" t="inlineStr">
        <is>
          <t>발표</t>
        </is>
      </c>
      <c r="D201" s="36" t="inlineStr">
        <is>
          <t>2010-11-16</t>
        </is>
      </c>
      <c r="E201" s="37" t="inlineStr">
        <is>
          <t>발표</t>
        </is>
      </c>
      <c r="F201" s="37" t="inlineStr">
        <is>
          <t>코스닥시장본부: 엠넷미디어(주) 주권매매거래정지, 사유 '합병', 2010-11-16 16:22부터 '장종료시까지'.</t>
        </is>
      </c>
      <c r="G201" s="37" t="inlineStr">
        <is>
          <t>DART 기타공시</t>
        </is>
      </c>
      <c r="H201" s="36" t="inlineStr">
        <is>
          <t>2010-11-16</t>
        </is>
      </c>
      <c r="I201" s="36" t="inlineStr">
        <is>
          <t>20101116900246</t>
        </is>
      </c>
      <c r="J201" s="39" t="inlineStr">
        <is>
          <t>https://dart.fss.or.kr/dsaf001/main.do?rcpNo=20101116900246</t>
        </is>
      </c>
      <c r="K201" s="37" t="inlineStr">
        <is>
          <t>first_filing_date,event_ticker_basis</t>
        </is>
      </c>
    </row>
    <row r="202" ht="45" customHeight="1">
      <c r="A202" s="36" t="inlineStr">
        <is>
          <t>C008</t>
        </is>
      </c>
      <c r="B202" s="37" t="inlineStr">
        <is>
          <t>M-net Media Corp</t>
        </is>
      </c>
      <c r="C202" s="36" t="inlineStr">
        <is>
          <t>발표</t>
        </is>
      </c>
      <c r="D202" s="36" t="inlineStr">
        <is>
          <t>2010-11-16</t>
        </is>
      </c>
      <c r="E202" s="37" t="inlineStr">
        <is>
          <t>발표</t>
        </is>
      </c>
      <c r="F202" s="37" t="inlineStr">
        <is>
          <t>주요사항보고서(합병결정) 합병가액 산정: 엠넷미디어 최근일(2010-11-15) 종가 2,850원, 1개월 가중평균 3,028원, 1주일 3,113원, 산술평균 2,997원, 합병가액 2,850원.</t>
        </is>
      </c>
      <c r="G202" s="37" t="inlineStr">
        <is>
          <t>DART 주요사항보고서</t>
        </is>
      </c>
      <c r="H202" s="36" t="inlineStr">
        <is>
          <t>2010-11-16</t>
        </is>
      </c>
      <c r="I202" s="36" t="inlineStr">
        <is>
          <t>20101116000288</t>
        </is>
      </c>
      <c r="J202" s="39" t="inlineStr">
        <is>
          <t>https://dart.fss.or.kr/dsaf001/main.do?rcpNo=20101116000288</t>
        </is>
      </c>
      <c r="K202" s="37" t="inlineStr">
        <is>
          <t>value_chk_local,event_ticker_basis</t>
        </is>
      </c>
    </row>
    <row r="203" ht="45" customHeight="1">
      <c r="A203" s="36" t="inlineStr">
        <is>
          <t>C008</t>
        </is>
      </c>
      <c r="B203" s="37" t="inlineStr">
        <is>
          <t>M-net Media Corp</t>
        </is>
      </c>
      <c r="C203" s="36" t="inlineStr">
        <is>
          <t>발표</t>
        </is>
      </c>
      <c r="D203" s="36" t="inlineStr">
        <is>
          <t>2010-12-02</t>
        </is>
      </c>
      <c r="E203" s="37" t="inlineStr">
        <is>
          <t>발표</t>
        </is>
      </c>
      <c r="F203" s="37"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7" t="inlineStr">
        <is>
          <t>DART 기타공시</t>
        </is>
      </c>
      <c r="H203" s="36" t="inlineStr">
        <is>
          <t>2010-12-02</t>
        </is>
      </c>
      <c r="I203" s="36" t="inlineStr">
        <is>
          <t>20101202000223</t>
        </is>
      </c>
      <c r="J203" s="39" t="inlineStr">
        <is>
          <t>https://dart.fss.or.kr/dsaf001/main.do?rcpNo=20101202000223</t>
        </is>
      </c>
      <c r="K203" s="37" t="inlineStr">
        <is>
          <t>notes,pre_events_summary,chk_note,value_chk_local,core_basis</t>
        </is>
      </c>
    </row>
    <row r="204" ht="45" customHeight="1">
      <c r="A204" s="36" t="inlineStr">
        <is>
          <t>C008</t>
        </is>
      </c>
      <c r="B204" s="37" t="inlineStr">
        <is>
          <t>M-net Media Corp</t>
        </is>
      </c>
      <c r="C204" s="36" t="inlineStr">
        <is>
          <t>인수 후</t>
        </is>
      </c>
      <c r="D204" s="36" t="inlineStr">
        <is>
          <t>2010-12-01</t>
        </is>
      </c>
      <c r="E204" s="37" t="inlineStr">
        <is>
          <t>기타</t>
        </is>
      </c>
      <c r="F204" s="37" t="inlineStr">
        <is>
          <t>엠넷미디어 신주인수권행사: 제4회 BW(2009-10-15 발행) 행사 5,577,244주, 행사금액 100억원, 행사가액 1,793원, 발행주식총수 48,439,014주 대비 11.50%.</t>
        </is>
      </c>
      <c r="G204" s="37" t="inlineStr">
        <is>
          <t>DART 기타공시</t>
        </is>
      </c>
      <c r="H204" s="36" t="inlineStr">
        <is>
          <t>2010-12-01</t>
        </is>
      </c>
      <c r="I204" s="36" t="inlineStr">
        <is>
          <t>20101201900357</t>
        </is>
      </c>
      <c r="J204" s="39" t="inlineStr">
        <is>
          <t>https://dart.fss.or.kr/dsaf001/main.do?rcpNo=20101201900357</t>
        </is>
      </c>
      <c r="K204" s="37" t="inlineStr">
        <is>
          <t>value_chk_local,post_events_summary,chk_note</t>
        </is>
      </c>
    </row>
    <row r="205" ht="45" customHeight="1">
      <c r="A205" s="36" t="inlineStr">
        <is>
          <t>C008</t>
        </is>
      </c>
      <c r="B205" s="37" t="inlineStr">
        <is>
          <t>M-net Media Corp</t>
        </is>
      </c>
      <c r="C205" s="36" t="inlineStr">
        <is>
          <t>인수 후</t>
        </is>
      </c>
      <c r="D205" s="36" t="inlineStr">
        <is>
          <t>2010-12-30</t>
        </is>
      </c>
      <c r="E205" s="37" t="inlineStr">
        <is>
          <t>기타</t>
        </is>
      </c>
      <c r="F205" s="37" t="inlineStr">
        <is>
          <t>엠넷미디어 전환청구권행사: 제3회 사모 CB 100억원 전환 5,577,244주, 전환가액 1,793원, 미전환 잔액 100억원.</t>
        </is>
      </c>
      <c r="G205" s="37" t="inlineStr">
        <is>
          <t>DART 기타공시</t>
        </is>
      </c>
      <c r="H205" s="36" t="inlineStr">
        <is>
          <t>2010-12-30</t>
        </is>
      </c>
      <c r="I205" s="36" t="inlineStr">
        <is>
          <t>20101230900616</t>
        </is>
      </c>
      <c r="J205" s="39" t="inlineStr">
        <is>
          <t>https://dart.fss.or.kr/dsaf001/main.do?rcpNo=20101230900616</t>
        </is>
      </c>
      <c r="K205" s="37" t="inlineStr">
        <is>
          <t>value_chk_local,post_events_summary,notes</t>
        </is>
      </c>
    </row>
    <row r="206" ht="45" customHeight="1">
      <c r="A206" s="36" t="inlineStr">
        <is>
          <t>C008</t>
        </is>
      </c>
      <c r="B206" s="37" t="inlineStr">
        <is>
          <t>M-net Media Corp</t>
        </is>
      </c>
      <c r="C206" s="36" t="inlineStr">
        <is>
          <t>인수 후</t>
        </is>
      </c>
      <c r="D206" s="36" t="inlineStr">
        <is>
          <t>2011-02-22</t>
        </is>
      </c>
      <c r="E206" s="37" t="inlineStr">
        <is>
          <t>기타</t>
        </is>
      </c>
      <c r="F206" s="37" t="inlineStr">
        <is>
          <t>엠넷미디어 전환청구권행사: 제3회 사모 CB 100억원 전환 5,577,244주(청구일 2011-02-22, 전환가액 1,793원), 잔액 없음, 발행주식총수 59,593,502주 대비 9.36%.</t>
        </is>
      </c>
      <c r="G206" s="37" t="inlineStr">
        <is>
          <t>DART 기타공시</t>
        </is>
      </c>
      <c r="H206" s="36" t="inlineStr">
        <is>
          <t>2011-02-23</t>
        </is>
      </c>
      <c r="I206" s="36" t="inlineStr">
        <is>
          <t>20110223900319</t>
        </is>
      </c>
      <c r="J206" s="39" t="inlineStr">
        <is>
          <t>https://dart.fss.or.kr/dsaf001/main.do?rcpNo=20110223900319</t>
        </is>
      </c>
      <c r="K206" s="37" t="inlineStr">
        <is>
          <t>value_chk_local,post_events_summary,chk_note</t>
        </is>
      </c>
    </row>
    <row r="207" ht="45" customHeight="1">
      <c r="A207" s="36" t="inlineStr">
        <is>
          <t>C008</t>
        </is>
      </c>
      <c r="B207" s="37" t="inlineStr">
        <is>
          <t>M-net Media Corp</t>
        </is>
      </c>
      <c r="C207" s="36" t="inlineStr">
        <is>
          <t>인수 후</t>
        </is>
      </c>
      <c r="D207" s="36" t="inlineStr">
        <is>
          <t>2011-02-23</t>
        </is>
      </c>
      <c r="E207" s="37" t="inlineStr">
        <is>
          <t>기타</t>
        </is>
      </c>
      <c r="F207" s="37" t="inlineStr">
        <is>
          <t>주요사항보고서(합병결정) 정정: 합병 이사회 결의 이후 엠넷미디어 BW 행사·CB 전환으로 보통주 16,731,732주 추가 발행, 합병신주 총 32,971,307주 예상.</t>
        </is>
      </c>
      <c r="G207" s="37" t="inlineStr">
        <is>
          <t>DART 주요사항보고서</t>
        </is>
      </c>
      <c r="H207" s="36" t="inlineStr">
        <is>
          <t>2011-02-23</t>
        </is>
      </c>
      <c r="I207" s="36" t="inlineStr">
        <is>
          <t>20110223000239</t>
        </is>
      </c>
      <c r="J207" s="39" t="inlineStr">
        <is>
          <t>https://dart.fss.or.kr/dsaf001/main.do?rcpNo=20110223000239</t>
        </is>
      </c>
      <c r="K207" s="37" t="inlineStr">
        <is>
          <t>value_chk_local,chk_note,notes</t>
        </is>
      </c>
    </row>
    <row r="208" ht="45" customHeight="1">
      <c r="A208" s="36" t="inlineStr">
        <is>
          <t>C008</t>
        </is>
      </c>
      <c r="B208" s="37" t="inlineStr">
        <is>
          <t>M-net Media Corp</t>
        </is>
      </c>
      <c r="C208" s="36" t="inlineStr">
        <is>
          <t>인수 후</t>
        </is>
      </c>
      <c r="D208" s="36" t="inlineStr">
        <is>
          <t>2011-03-10</t>
        </is>
      </c>
      <c r="E208" s="37" t="inlineStr">
        <is>
          <t>완료</t>
        </is>
      </c>
      <c r="F208" s="37" t="inlineStr">
        <is>
          <t>증권발행실적보고서: 엠넷미디어 합병 전 CJ(주) 29,462,133주(45.21%), 박경철·박광원 등 임원, 자기주식 439,931주, 계 29,954,564주(45.97%); 주식매수청구 개인 2명 75주·국민은행 1,797주(2,966원).</t>
        </is>
      </c>
      <c r="G208" s="37" t="inlineStr">
        <is>
          <t>DART 기타공시</t>
        </is>
      </c>
      <c r="H208" s="36" t="inlineStr">
        <is>
          <t>2011-03-10</t>
        </is>
      </c>
      <c r="I208" s="36" t="inlineStr">
        <is>
          <t>20110310000585</t>
        </is>
      </c>
      <c r="J208" s="39" t="inlineStr">
        <is>
          <t>https://dart.fss.or.kr/dsaf001/main.do?rcpNo=20110310000585</t>
        </is>
      </c>
      <c r="K208" s="37" t="inlineStr">
        <is>
          <t>value_chk_local,chk_note,notes</t>
        </is>
      </c>
    </row>
    <row r="209" ht="45" customHeight="1">
      <c r="A209" s="36" t="inlineStr">
        <is>
          <t>C008</t>
        </is>
      </c>
      <c r="B209" s="37" t="inlineStr">
        <is>
          <t>M-net Media Corp</t>
        </is>
      </c>
      <c r="C209" s="36" t="inlineStr">
        <is>
          <t>인수 전</t>
        </is>
      </c>
      <c r="D209" s="36" t="inlineStr">
        <is>
          <t>2010-12-31</t>
        </is>
      </c>
      <c r="E209" s="37" t="inlineStr">
        <is>
          <t>실적</t>
        </is>
      </c>
      <c r="F209" s="37" t="inlineStr">
        <is>
          <t>엠넷미디어 2010 감사보고서 손익계산서: 제17기(2010) 매출액 146,925,601,938원(포털 44,037,182,863·음악 49,209,071,991·방송 40,207,704,716·기타 13,471,642,368원), 영업이익 1,577,740,895원; 제16기(2009) 128,772,807,476원·3,986,559,104원.</t>
        </is>
      </c>
      <c r="G209" s="37" t="inlineStr">
        <is>
          <t>DART 감사보고서</t>
        </is>
      </c>
      <c r="H209" s="36" t="inlineStr">
        <is>
          <t>2011-03-10</t>
        </is>
      </c>
      <c r="I209" s="36" t="inlineStr">
        <is>
          <t>20110310000462</t>
        </is>
      </c>
      <c r="J209" s="39" t="inlineStr">
        <is>
          <t>https://dart.fss.or.kr/dsaf001/main.do?rcpNo=20110310000462</t>
        </is>
      </c>
      <c r="K209" s="37" t="inlineStr">
        <is>
          <t>target_rev_pre,target_op_pre,core_basis</t>
        </is>
      </c>
    </row>
    <row r="210" ht="45" customHeight="1">
      <c r="A210" s="36" t="inlineStr">
        <is>
          <t>C008</t>
        </is>
      </c>
      <c r="B210" s="37" t="inlineStr">
        <is>
          <t>M-net Media Corp</t>
        </is>
      </c>
      <c r="C210" s="36" t="inlineStr">
        <is>
          <t>인수 후</t>
        </is>
      </c>
      <c r="D210" s="36" t="inlineStr">
        <is>
          <t>2011-12-31</t>
        </is>
      </c>
      <c r="E210" s="37" t="inlineStr">
        <is>
          <t>실적</t>
        </is>
      </c>
      <c r="F210" s="37"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7" t="inlineStr">
        <is>
          <t>DART 사업보고서</t>
        </is>
      </c>
      <c r="H210" s="36" t="inlineStr">
        <is>
          <t>2012-03-30</t>
        </is>
      </c>
      <c r="I210" s="36" t="inlineStr">
        <is>
          <t>20120330002738</t>
        </is>
      </c>
      <c r="J210" s="39" t="inlineStr">
        <is>
          <t>https://dart.fss.or.kr/dsaf001/main.do?rcpNo=20120330002738</t>
        </is>
      </c>
      <c r="K210" s="37" t="inlineStr">
        <is>
          <t>target_rev_post,target_op_post,earnings_call_note,post_events_summary</t>
        </is>
      </c>
    </row>
    <row r="211" ht="45" customHeight="1">
      <c r="A211" s="36" t="inlineStr">
        <is>
          <t>C008</t>
        </is>
      </c>
      <c r="B211" s="37" t="inlineStr">
        <is>
          <t>M-net Media Corp</t>
        </is>
      </c>
      <c r="C211" s="36" t="inlineStr">
        <is>
          <t>인수 후</t>
        </is>
      </c>
      <c r="D211" s="36" t="inlineStr">
        <is>
          <t>2012-12-31</t>
        </is>
      </c>
      <c r="E211" s="37" t="inlineStr">
        <is>
          <t>실적</t>
        </is>
      </c>
      <c r="F211" s="37" t="inlineStr">
        <is>
          <t>CJ E&amp;M 2012 사업보고서 사업부문별 요약 연결재무현황: 음악/공연/온라인부문 매출 199,390백만원·영업손실 8,330백만원.</t>
        </is>
      </c>
      <c r="G211" s="37" t="inlineStr">
        <is>
          <t>DART 사업보고서</t>
        </is>
      </c>
      <c r="H211" s="36" t="inlineStr">
        <is>
          <t>2013-04-01</t>
        </is>
      </c>
      <c r="I211" s="36" t="inlineStr">
        <is>
          <t>20130401001853</t>
        </is>
      </c>
      <c r="J211" s="39" t="inlineStr">
        <is>
          <t>https://dart.fss.or.kr/dsaf001/main.do?rcpNo=20130401001853</t>
        </is>
      </c>
      <c r="K211" s="37" t="inlineStr">
        <is>
          <t>target_rev_post,target_op_post</t>
        </is>
      </c>
    </row>
    <row r="212" ht="45" customHeight="1">
      <c r="A212" s="36" t="inlineStr">
        <is>
          <t>C008</t>
        </is>
      </c>
      <c r="B212" s="37" t="inlineStr">
        <is>
          <t>M-net Media Corp</t>
        </is>
      </c>
      <c r="C212" s="36" t="inlineStr">
        <is>
          <t>인수 후</t>
        </is>
      </c>
      <c r="D212" s="36" t="inlineStr">
        <is>
          <t>2014-12-31</t>
        </is>
      </c>
      <c r="E212" s="37" t="inlineStr">
        <is>
          <t>실적</t>
        </is>
      </c>
      <c r="F212" s="37" t="inlineStr">
        <is>
          <t>CJ E&amp;M 2014 사업보고서: '게임사업부문 분할에 따라 공연사업부문의 중요성이 커져 사업부문을 별도 공시', 음악부문 매출 180,703백만원·영업손실 887백만원.</t>
        </is>
      </c>
      <c r="G212" s="37" t="inlineStr">
        <is>
          <t>DART 사업보고서</t>
        </is>
      </c>
      <c r="H212" s="36" t="inlineStr">
        <is>
          <t>2015-03-31</t>
        </is>
      </c>
      <c r="I212" s="36" t="inlineStr">
        <is>
          <t>20150331004213</t>
        </is>
      </c>
      <c r="J212" s="39" t="inlineStr">
        <is>
          <t>https://dart.fss.or.kr/dsaf001/main.do?rcpNo=20150331004213</t>
        </is>
      </c>
      <c r="K212" s="37" t="inlineStr">
        <is>
          <t>post_events_summary</t>
        </is>
      </c>
    </row>
    <row r="213" ht="45" customHeight="1">
      <c r="A213" s="36" t="inlineStr">
        <is>
          <t>C008</t>
        </is>
      </c>
      <c r="B213" s="37" t="inlineStr">
        <is>
          <t>M-net Media Corp</t>
        </is>
      </c>
      <c r="C213" s="36" t="inlineStr">
        <is>
          <t>인수 후</t>
        </is>
      </c>
      <c r="D213" s="36" t="inlineStr">
        <is>
          <t>2016-09-07</t>
        </is>
      </c>
      <c r="E213" s="37" t="inlineStr">
        <is>
          <t>기타</t>
        </is>
      </c>
      <c r="F213" s="37" t="inlineStr">
        <is>
          <t>CJ E&amp;M 주요사항보고서(회사분할결정): 음악사업부문 DM사업본부의 음악플랫폼사업(Mnet.com), K-POP 글로벌사업(Mwave), SA사업과 유통사업부 뮤직디바이스 사업을 단순·물적분할, 분할기일 2016-12-01.</t>
        </is>
      </c>
      <c r="G213" s="37" t="inlineStr">
        <is>
          <t>DART 주요사항보고서</t>
        </is>
      </c>
      <c r="H213" s="36" t="inlineStr">
        <is>
          <t>2016-09-07</t>
        </is>
      </c>
      <c r="I213" s="36" t="inlineStr">
        <is>
          <t>20160907000243</t>
        </is>
      </c>
      <c r="J213" s="39" t="inlineStr">
        <is>
          <t>https://dart.fss.or.kr/dsaf001/main.do?rcpNo=20160907000243</t>
        </is>
      </c>
      <c r="K213" s="37" t="inlineStr">
        <is>
          <t>post_events_summary</t>
        </is>
      </c>
    </row>
    <row r="214" ht="45" customHeight="1">
      <c r="A214" s="36" t="inlineStr">
        <is>
          <t>C008</t>
        </is>
      </c>
      <c r="B214" s="37" t="inlineStr">
        <is>
          <t>M-net Media Corp</t>
        </is>
      </c>
      <c r="C214" s="36" t="inlineStr">
        <is>
          <t>인수 후</t>
        </is>
      </c>
      <c r="D214" s="36" t="inlineStr">
        <is>
          <t>2017-12-31</t>
        </is>
      </c>
      <c r="E214" s="37" t="inlineStr">
        <is>
          <t>기타</t>
        </is>
      </c>
      <c r="F214" s="37" t="inlineStr">
        <is>
          <t>CJ E&amp;M 2016·2017 사업보고서 연결재무제표 주석 15: 영업권 손상검사 CGU에 음악사업부문(할인율 2016년 13.01%, 2017년 9.9%) 포함, 손상 인식 기재 없음.</t>
        </is>
      </c>
      <c r="G214" s="37" t="inlineStr">
        <is>
          <t>DART 사업보고서</t>
        </is>
      </c>
      <c r="H214" s="36" t="inlineStr">
        <is>
          <t>2018-04-02</t>
        </is>
      </c>
      <c r="I214" s="36" t="inlineStr">
        <is>
          <t>20180330004046</t>
        </is>
      </c>
      <c r="J214" s="39" t="inlineStr">
        <is>
          <t>https://dart.fss.or.kr/dsaf001/main.do?rcpNo=20180330004046</t>
        </is>
      </c>
      <c r="K214" s="37" t="inlineStr">
        <is>
          <t>impairment</t>
        </is>
      </c>
    </row>
    <row r="215" ht="45" customHeight="1">
      <c r="A215" s="36" t="inlineStr">
        <is>
          <t>C008</t>
        </is>
      </c>
      <c r="B215" s="37" t="inlineStr">
        <is>
          <t>M-net Media Corp</t>
        </is>
      </c>
      <c r="C215" s="36" t="inlineStr">
        <is>
          <t>인수 후</t>
        </is>
      </c>
      <c r="D215" s="36" t="inlineStr">
        <is>
          <t>2017-12-31</t>
        </is>
      </c>
      <c r="E215" s="37" t="inlineStr">
        <is>
          <t>실적</t>
        </is>
      </c>
      <c r="F215" s="37" t="inlineStr">
        <is>
          <t>CJ E&amp;M 2017 사업보고서 사업부문별 요약 연결재무현황: 음악부문 매출 230,732백만원·영업이익 11,778백만원.</t>
        </is>
      </c>
      <c r="G215" s="37" t="inlineStr">
        <is>
          <t>DART 사업보고서</t>
        </is>
      </c>
      <c r="H215" s="36" t="inlineStr">
        <is>
          <t>2018-04-02</t>
        </is>
      </c>
      <c r="I215" s="36" t="inlineStr">
        <is>
          <t>20180330004046</t>
        </is>
      </c>
      <c r="J215" s="39" t="inlineStr">
        <is>
          <t>https://dart.fss.or.kr/dsaf001/main.do?rcpNo=20180330004046</t>
        </is>
      </c>
      <c r="K215" s="37" t="inlineStr">
        <is>
          <t>target_rev_post,target_op_post,post_events_summary</t>
        </is>
      </c>
    </row>
    <row r="216" ht="45" customHeight="1">
      <c r="A216" s="36" t="inlineStr">
        <is>
          <t>C008</t>
        </is>
      </c>
      <c r="B216" s="37" t="inlineStr">
        <is>
          <t>M-net Media Corp</t>
        </is>
      </c>
      <c r="C216" s="36" t="inlineStr">
        <is>
          <t>인수 전</t>
        </is>
      </c>
      <c r="D216" s="36" t="inlineStr">
        <is>
          <t>2008-12-31</t>
        </is>
      </c>
      <c r="E216" s="37" t="inlineStr">
        <is>
          <t>손상차손</t>
        </is>
      </c>
      <c r="F216" s="37" t="inlineStr">
        <is>
          <t>엠넷미디어 2008 감사보고서 주석 9 영업권: 손상차손 제15기(2008) 26,944,153천원·제14기(2007) 7,683,957천원.</t>
        </is>
      </c>
      <c r="G216" s="37" t="inlineStr">
        <is>
          <t>DART 감사보고서</t>
        </is>
      </c>
      <c r="H216" s="36" t="inlineStr">
        <is>
          <t>2009-04-08</t>
        </is>
      </c>
      <c r="I216" s="36" t="inlineStr">
        <is>
          <t>20090408000522</t>
        </is>
      </c>
      <c r="J216" s="39" t="inlineStr">
        <is>
          <t>https://dart.fss.or.kr/dsaf001/main.do?rcpNo=20090408000522</t>
        </is>
      </c>
      <c r="K216" s="37" t="inlineStr">
        <is>
          <t>impairment</t>
        </is>
      </c>
    </row>
    <row r="217" ht="45" customHeight="1">
      <c r="A217" s="36" t="inlineStr">
        <is>
          <t>C008</t>
        </is>
      </c>
      <c r="B217" s="37" t="inlineStr">
        <is>
          <t>M-net Media Corp</t>
        </is>
      </c>
      <c r="C217" s="36" t="inlineStr">
        <is>
          <t>인수 후</t>
        </is>
      </c>
      <c r="D217" s="36" t="inlineStr">
        <is>
          <t>2024-12-31</t>
        </is>
      </c>
      <c r="E217" s="37" t="inlineStr">
        <is>
          <t>실적</t>
        </is>
      </c>
      <c r="F217" s="37" t="inlineStr">
        <is>
          <t>CJ ENM 2024 사업보고서: 음악사업(음반·음원, 매니지먼트, 콘서트, 엠넷 채널 관련 사업) 영업수익 702,102,103천원·영업이익 30,882,579천원; 관계기업 (주)지니뮤직 지분율 15.35%.</t>
        </is>
      </c>
      <c r="G217" s="37" t="inlineStr">
        <is>
          <t>DART 사업보고서</t>
        </is>
      </c>
      <c r="H217" s="36" t="inlineStr">
        <is>
          <t>2025-03-19</t>
        </is>
      </c>
      <c r="I217" s="36" t="inlineStr">
        <is>
          <t>20250319000884</t>
        </is>
      </c>
      <c r="J217" s="39" t="inlineStr">
        <is>
          <t>https://dart.fss.or.kr/dsaf001/main.do?rcpNo=20250319000884</t>
        </is>
      </c>
      <c r="K217" s="37" t="inlineStr">
        <is>
          <t>target_rev_post,target_op_post,post_events_summary</t>
        </is>
      </c>
    </row>
    <row r="218" ht="45" customHeight="1">
      <c r="A218" s="36" t="inlineStr">
        <is>
          <t>C008</t>
        </is>
      </c>
      <c r="B218" s="37" t="inlineStr">
        <is>
          <t>M-net Media Corp</t>
        </is>
      </c>
      <c r="C218" s="36" t="inlineStr">
        <is>
          <t>발표</t>
        </is>
      </c>
      <c r="D218" s="36" t="inlineStr">
        <is>
          <t>2010-11-16</t>
        </is>
      </c>
      <c r="E218" s="37" t="inlineStr">
        <is>
          <t>발표</t>
        </is>
      </c>
      <c r="F218" s="37" t="inlineStr">
        <is>
          <t>거래소 회사합병결정 13항: 엠넷미디어 주요사업 '음악 기획, 제작, 판매', 회사와의 관계 '계열회사'; 합병상대 온미디어 주요사업 '지주회사/방송사업'.</t>
        </is>
      </c>
      <c r="G218" s="37" t="inlineStr">
        <is>
          <t>DART 기타공시</t>
        </is>
      </c>
      <c r="H218" s="36" t="inlineStr">
        <is>
          <t>2010-11-16</t>
        </is>
      </c>
      <c r="I218" s="36" t="inlineStr">
        <is>
          <t>20101116900247</t>
        </is>
      </c>
      <c r="J218" s="39" t="inlineStr">
        <is>
          <t>https://dart.fss.or.kr/dsaf001/main.do?rcpNo=20101116900247</t>
        </is>
      </c>
      <c r="K218" s="37" t="inlineStr">
        <is>
          <t>is_core,core_basis,acquirer_core</t>
        </is>
      </c>
    </row>
    <row r="219" ht="45" customHeight="1">
      <c r="A219" s="36" t="inlineStr">
        <is>
          <t>C009</t>
        </is>
      </c>
      <c r="B219" s="37" t="inlineStr">
        <is>
          <t>On Media Corp.</t>
        </is>
      </c>
      <c r="C219" s="36" t="inlineStr">
        <is>
          <t>발표</t>
        </is>
      </c>
      <c r="D219" s="36" t="inlineStr">
        <is>
          <t>2010-11-16</t>
        </is>
      </c>
      <c r="E219" s="37" t="inlineStr">
        <is>
          <t>발표</t>
        </is>
      </c>
      <c r="F219" s="37"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7" t="inlineStr">
        <is>
          <t>DART 기타공시</t>
        </is>
      </c>
      <c r="H219" s="36" t="inlineStr">
        <is>
          <t>2010-11-16</t>
        </is>
      </c>
      <c r="I219" s="36" t="inlineStr">
        <is>
          <t>20101116800253</t>
        </is>
      </c>
      <c r="J219" s="39" t="inlineStr">
        <is>
          <t>https://dart.fss.or.kr/dsaf001/main.do?rcpNo=20101116800253</t>
        </is>
      </c>
      <c r="K219" s="37" t="inlineStr">
        <is>
          <t>announce_date_chk,purpose_quote,value_chk_local,chk_note</t>
        </is>
      </c>
    </row>
    <row r="220" ht="45" customHeight="1">
      <c r="A220" s="36" t="inlineStr">
        <is>
          <t>C009</t>
        </is>
      </c>
      <c r="B220" s="37" t="inlineStr">
        <is>
          <t>On Media Corp.</t>
        </is>
      </c>
      <c r="C220" s="36" t="inlineStr">
        <is>
          <t>발표</t>
        </is>
      </c>
      <c r="D220" s="36" t="inlineStr">
        <is>
          <t>2011-02-23</t>
        </is>
      </c>
      <c r="E220" s="37" t="inlineStr">
        <is>
          <t>발표</t>
        </is>
      </c>
      <c r="F220" s="37"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7" t="inlineStr">
        <is>
          <t>DART 주요사항보고서</t>
        </is>
      </c>
      <c r="H220" s="36" t="inlineStr">
        <is>
          <t>2011-02-23</t>
        </is>
      </c>
      <c r="I220" s="36" t="inlineStr">
        <is>
          <t>20110223000249</t>
        </is>
      </c>
      <c r="J220" s="39" t="inlineStr">
        <is>
          <t>https://dart.fss.or.kr/dsaf001/main.do?rcpNo=20110223000249</t>
        </is>
      </c>
      <c r="K220" s="37" t="inlineStr">
        <is>
          <t>value_chk_local,acq_mktcap,size_basis,notes</t>
        </is>
      </c>
    </row>
    <row r="221" ht="45" customHeight="1">
      <c r="A221" s="36" t="inlineStr">
        <is>
          <t>C009</t>
        </is>
      </c>
      <c r="B221" s="37" t="inlineStr">
        <is>
          <t>On Media Corp.</t>
        </is>
      </c>
      <c r="C221" s="36" t="inlineStr">
        <is>
          <t>인수 후</t>
        </is>
      </c>
      <c r="D221" s="36" t="inlineStr">
        <is>
          <t>2011-03-10</t>
        </is>
      </c>
      <c r="E221" s="37" t="inlineStr">
        <is>
          <t>완료</t>
        </is>
      </c>
      <c r="F221" s="37"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7" t="inlineStr">
        <is>
          <t>DART 기타공시</t>
        </is>
      </c>
      <c r="H221" s="36" t="inlineStr">
        <is>
          <t>2011-03-10</t>
        </is>
      </c>
      <c r="I221" s="36" t="inlineStr">
        <is>
          <t>20110310000585</t>
        </is>
      </c>
      <c r="J221" s="39" t="inlineStr">
        <is>
          <t>https://dart.fss.or.kr/dsaf001/main.do?rcpNo=20110310000585</t>
        </is>
      </c>
      <c r="K221" s="37" t="inlineStr">
        <is>
          <t>status_chk,value_chk_local,notes,post_events_summary</t>
        </is>
      </c>
    </row>
    <row r="222" ht="45" customHeight="1">
      <c r="A222" s="36" t="inlineStr">
        <is>
          <t>C009</t>
        </is>
      </c>
      <c r="B222" s="37" t="inlineStr">
        <is>
          <t>On Media Corp.</t>
        </is>
      </c>
      <c r="C222" s="36" t="inlineStr">
        <is>
          <t>발표</t>
        </is>
      </c>
      <c r="D222" s="36" t="inlineStr">
        <is>
          <t>2010-11-16</t>
        </is>
      </c>
      <c r="E222" s="37" t="inlineStr">
        <is>
          <t>발표</t>
        </is>
      </c>
      <c r="F222" s="37"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7" t="inlineStr">
        <is>
          <t>언론 보도</t>
        </is>
      </c>
      <c r="H222" s="36" t="inlineStr">
        <is>
          <t>2010-11-16</t>
        </is>
      </c>
      <c r="I222" s="36" t="n"/>
      <c r="J222" s="39" t="inlineStr">
        <is>
          <t>https://www.etoday.co.kr/news/view/377690</t>
        </is>
      </c>
      <c r="K222" s="37" t="inlineStr">
        <is>
          <t>purpose_quote,first_filing_date,earnings_call_note</t>
        </is>
      </c>
    </row>
    <row r="223" ht="45" customHeight="1">
      <c r="A223" s="36" t="inlineStr">
        <is>
          <t>C009</t>
        </is>
      </c>
      <c r="B223" s="37" t="inlineStr">
        <is>
          <t>On Media Corp.</t>
        </is>
      </c>
      <c r="C223" s="36" t="inlineStr">
        <is>
          <t>발표</t>
        </is>
      </c>
      <c r="D223" s="36" t="inlineStr">
        <is>
          <t>2010-11-16</t>
        </is>
      </c>
      <c r="E223" s="37" t="inlineStr">
        <is>
          <t>기타</t>
        </is>
      </c>
      <c r="F223" s="37" t="inlineStr">
        <is>
          <t>유가증권시장본부: 온미디어 주권 매매거래정지 2010-11-16 16:28 ~ 해제 2010-11-17 09:00, 사유 '중요내용 공시(회사합병 결정)'.</t>
        </is>
      </c>
      <c r="G223" s="37" t="inlineStr">
        <is>
          <t>DART 기타공시</t>
        </is>
      </c>
      <c r="H223" s="36" t="inlineStr">
        <is>
          <t>2010-11-16</t>
        </is>
      </c>
      <c r="I223" s="36" t="inlineStr">
        <is>
          <t>20101116800266</t>
        </is>
      </c>
      <c r="J223" s="39" t="inlineStr">
        <is>
          <t>https://dart.fss.or.kr/dsaf001/main.do?rcpNo=20101116800266</t>
        </is>
      </c>
      <c r="K223" s="37" t="inlineStr">
        <is>
          <t>event_ticker_basis</t>
        </is>
      </c>
    </row>
    <row r="224" ht="45" customHeight="1">
      <c r="A224" s="36" t="inlineStr">
        <is>
          <t>C009</t>
        </is>
      </c>
      <c r="B224" s="37" t="inlineStr">
        <is>
          <t>On Media Corp.</t>
        </is>
      </c>
      <c r="C224" s="36" t="inlineStr">
        <is>
          <t>인수 후</t>
        </is>
      </c>
      <c r="D224" s="36" t="inlineStr">
        <is>
          <t>2011-02-08</t>
        </is>
      </c>
      <c r="E224" s="37" t="inlineStr">
        <is>
          <t>매각</t>
        </is>
      </c>
      <c r="F224" s="37"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7" t="inlineStr">
        <is>
          <t>DART 기타공시</t>
        </is>
      </c>
      <c r="H224" s="36" t="inlineStr">
        <is>
          <t>2011-02-08</t>
        </is>
      </c>
      <c r="I224" s="36" t="inlineStr">
        <is>
          <t>20110208800436</t>
        </is>
      </c>
      <c r="J224" s="39" t="inlineStr">
        <is>
          <t>https://dart.fss.or.kr/dsaf001/main.do?rcpNo=20110208800436</t>
        </is>
      </c>
      <c r="K224" s="37" t="inlineStr">
        <is>
          <t>chk_note,notes,post_events_summary</t>
        </is>
      </c>
    </row>
    <row r="225" ht="45" customHeight="1">
      <c r="A225" s="36" t="inlineStr">
        <is>
          <t>C009</t>
        </is>
      </c>
      <c r="B225" s="37" t="inlineStr">
        <is>
          <t>On Media Corp.</t>
        </is>
      </c>
      <c r="C225" s="36" t="inlineStr">
        <is>
          <t>인수 후</t>
        </is>
      </c>
      <c r="D225" s="36" t="inlineStr">
        <is>
          <t>2010-06-30</t>
        </is>
      </c>
      <c r="E225" s="37" t="inlineStr">
        <is>
          <t>기타</t>
        </is>
      </c>
      <c r="F225" s="37" t="inlineStr">
        <is>
          <t>Capital International(캐피탈인터내셔날 GEM PE Fund) 소유상황보고서: 10,360,000주(8.77%) → 2010-06-30 장외매도 7,392,882주(5,000원) → 2,967,118주(2.51%).</t>
        </is>
      </c>
      <c r="G225" s="37" t="inlineStr">
        <is>
          <t>DART 기타공시</t>
        </is>
      </c>
      <c r="H225" s="36" t="inlineStr">
        <is>
          <t>2010-06-30</t>
        </is>
      </c>
      <c r="I225" s="36" t="inlineStr">
        <is>
          <t>20100701000009</t>
        </is>
      </c>
      <c r="J225" s="39" t="inlineStr">
        <is>
          <t>https://dart.fss.or.kr/dsaf001/main.do?rcpNo=20100701000009</t>
        </is>
      </c>
      <c r="K225" s="37" t="inlineStr">
        <is>
          <t>chk_note</t>
        </is>
      </c>
    </row>
    <row r="226" ht="45" customHeight="1">
      <c r="A226" s="36" t="inlineStr">
        <is>
          <t>C009</t>
        </is>
      </c>
      <c r="B226" s="37" t="inlineStr">
        <is>
          <t>On Media Corp.</t>
        </is>
      </c>
      <c r="C226" s="36" t="inlineStr">
        <is>
          <t>인수 후</t>
        </is>
      </c>
      <c r="D226" s="36" t="inlineStr">
        <is>
          <t>2011-12-31</t>
        </is>
      </c>
      <c r="E226" s="37" t="inlineStr">
        <is>
          <t>합병</t>
        </is>
      </c>
      <c r="F226" s="37"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7" t="inlineStr">
        <is>
          <t>DART 감사보고서</t>
        </is>
      </c>
      <c r="H226" s="36" t="inlineStr">
        <is>
          <t>2012-03-30</t>
        </is>
      </c>
      <c r="I226" s="36" t="inlineStr">
        <is>
          <t>20120330002738</t>
        </is>
      </c>
      <c r="J226" s="39" t="inlineStr">
        <is>
          <t>https://dart.fss.or.kr/dsaf001/main.do?rcpNo=20120330002738</t>
        </is>
      </c>
      <c r="K226" s="37" t="inlineStr">
        <is>
          <t>impairment,notes</t>
        </is>
      </c>
    </row>
    <row r="227" ht="45" customHeight="1">
      <c r="A227" s="36" t="inlineStr">
        <is>
          <t>C009</t>
        </is>
      </c>
      <c r="B227" s="37" t="inlineStr">
        <is>
          <t>On Media Corp.</t>
        </is>
      </c>
      <c r="C227" s="36" t="inlineStr">
        <is>
          <t>발표</t>
        </is>
      </c>
      <c r="D227" s="36" t="inlineStr">
        <is>
          <t>2010-12-07</t>
        </is>
      </c>
      <c r="E227" s="37" t="inlineStr">
        <is>
          <t>어닝콜</t>
        </is>
      </c>
      <c r="F227" s="37" t="inlineStr">
        <is>
          <t>오미디어홀딩스 영업실적 등에 대한 전망(공정공시, CJ E&amp;M 합병 설명회): 2011 매출 13,970억·영업이익 1,550억원; 방송사업 2011 6,978억/703억·2012 7,523억/765억원; 2012~2015 통합 매출 16,610→31,070억원 전망.</t>
        </is>
      </c>
      <c r="G227" s="37" t="inlineStr">
        <is>
          <t>DART 기타공시</t>
        </is>
      </c>
      <c r="H227" s="36" t="inlineStr">
        <is>
          <t>2010-12-07</t>
        </is>
      </c>
      <c r="I227" s="36" t="inlineStr">
        <is>
          <t>20101207900213</t>
        </is>
      </c>
      <c r="J227" s="39" t="inlineStr">
        <is>
          <t>https://dart.fss.or.kr/dsaf001/main.do?rcpNo=20101207900213</t>
        </is>
      </c>
      <c r="K227" s="37" t="inlineStr">
        <is>
          <t>earnings_call_note,post_events_summary</t>
        </is>
      </c>
    </row>
    <row r="228" ht="45" customHeight="1">
      <c r="A228" s="36" t="inlineStr">
        <is>
          <t>C009</t>
        </is>
      </c>
      <c r="B228" s="37" t="inlineStr">
        <is>
          <t>On Media Corp.</t>
        </is>
      </c>
      <c r="C228" s="36" t="inlineStr">
        <is>
          <t>발표</t>
        </is>
      </c>
      <c r="D228" s="36" t="inlineStr">
        <is>
          <t>2010-12-07</t>
        </is>
      </c>
      <c r="E228" s="37" t="inlineStr">
        <is>
          <t>기타</t>
        </is>
      </c>
      <c r="F228" s="37" t="inlineStr">
        <is>
          <t>오미디어홀딩스 수시공시의무관련사항(공정공시): 온미디어 보통주 최대 약 15%(17,700,700주) 매각 계획, 약 5,000원/주(4,000원 미만이면 철회), 2011-02-25 이전, 기대효과 '재무구조 개선'.</t>
        </is>
      </c>
      <c r="G228" s="37" t="inlineStr">
        <is>
          <t>DART 기타공시</t>
        </is>
      </c>
      <c r="H228" s="36" t="inlineStr">
        <is>
          <t>2010-12-07</t>
        </is>
      </c>
      <c r="I228" s="36" t="inlineStr">
        <is>
          <t>20101207900215</t>
        </is>
      </c>
      <c r="J228" s="39" t="inlineStr">
        <is>
          <t>https://dart.fss.or.kr/dsaf001/main.do?rcpNo=20101207900215</t>
        </is>
      </c>
      <c r="K228" s="37" t="inlineStr">
        <is>
          <t>post_events_summary</t>
        </is>
      </c>
    </row>
    <row r="229" ht="45" customHeight="1">
      <c r="A229" s="36" t="inlineStr">
        <is>
          <t>C009</t>
        </is>
      </c>
      <c r="B229" s="37" t="inlineStr">
        <is>
          <t>On Media Corp.</t>
        </is>
      </c>
      <c r="C229" s="36" t="inlineStr">
        <is>
          <t>인수 후</t>
        </is>
      </c>
      <c r="D229" s="36" t="inlineStr">
        <is>
          <t>2010-12-30</t>
        </is>
      </c>
      <c r="E229" s="37" t="inlineStr">
        <is>
          <t>사명변경</t>
        </is>
      </c>
      <c r="F229" s="37" t="inlineStr">
        <is>
          <t>온미디어 임시주주총회 결과: 합병계약서 승인(원안 승인); 주요사항보고서 정정본: 오미디어홀딩스는 2010-12-30 주총에서 상호변경 결의, 씨제이이앤엠(주)로 변경.</t>
        </is>
      </c>
      <c r="G229" s="37" t="inlineStr">
        <is>
          <t>DART 기타공시</t>
        </is>
      </c>
      <c r="H229" s="36" t="inlineStr">
        <is>
          <t>2010-12-30</t>
        </is>
      </c>
      <c r="I229" s="36" t="inlineStr">
        <is>
          <t>20101230800232</t>
        </is>
      </c>
      <c r="J229" s="39" t="inlineStr">
        <is>
          <t>https://dart.fss.or.kr/dsaf001/main.do?rcpNo=20101230800232</t>
        </is>
      </c>
      <c r="K229" s="37" t="inlineStr">
        <is>
          <t>post_events_summary</t>
        </is>
      </c>
    </row>
    <row r="230" ht="45" customHeight="1">
      <c r="A230" s="36" t="inlineStr">
        <is>
          <t>C009</t>
        </is>
      </c>
      <c r="B230" s="37" t="inlineStr">
        <is>
          <t>On Media Corp.</t>
        </is>
      </c>
      <c r="C230" s="36" t="inlineStr">
        <is>
          <t>인수 전</t>
        </is>
      </c>
      <c r="D230" s="36" t="inlineStr">
        <is>
          <t>2010-12-31</t>
        </is>
      </c>
      <c r="E230" s="37" t="inlineStr">
        <is>
          <t>실적</t>
        </is>
      </c>
      <c r="F230" s="37" t="inlineStr">
        <is>
          <t>온미디어 2010 연결감사보고서: 매출액 2010 260,354,763,959원·2009 281,091,307,865원, 영업이익 21,799,200,936원·24,001,768,039원; 별도 감사보고서(20110331002850): 영업수익 73,556,536,273원·67,746,337,164원, 영업이익 15,701,866,969원.</t>
        </is>
      </c>
      <c r="G230" s="37" t="inlineStr">
        <is>
          <t>DART 감사보고서</t>
        </is>
      </c>
      <c r="H230" s="36" t="inlineStr">
        <is>
          <t>2011-04-26</t>
        </is>
      </c>
      <c r="I230" s="36" t="inlineStr">
        <is>
          <t>20110426000457</t>
        </is>
      </c>
      <c r="J230" s="39" t="inlineStr">
        <is>
          <t>https://dart.fss.or.kr/dsaf001/main.do?rcpNo=20110426000457</t>
        </is>
      </c>
      <c r="K230" s="37" t="inlineStr">
        <is>
          <t>target_rev_pre,target_op_pre</t>
        </is>
      </c>
    </row>
    <row r="231" ht="45" customHeight="1">
      <c r="A231" s="36" t="inlineStr">
        <is>
          <t>C009</t>
        </is>
      </c>
      <c r="B231" s="37" t="inlineStr">
        <is>
          <t>On Media Corp.</t>
        </is>
      </c>
      <c r="C231" s="36" t="inlineStr">
        <is>
          <t>인수 후</t>
        </is>
      </c>
      <c r="D231" s="36" t="inlineStr">
        <is>
          <t>2011-12-31</t>
        </is>
      </c>
      <c r="E231" s="37" t="inlineStr">
        <is>
          <t>실적</t>
        </is>
      </c>
      <c r="F231" s="37" t="inlineStr">
        <is>
          <t>CJ E&amp;M 2011 사업보고서 사업부문별 요약: 방송부문 매출 635,789·영업이익 47,394백만원(합병소멸법인 1~2월 실적 제외); 방송부문은 OCN·바둑TV·온게임네트워크 등 자회사 포함.</t>
        </is>
      </c>
      <c r="G231" s="37" t="inlineStr">
        <is>
          <t>DART 사업보고서</t>
        </is>
      </c>
      <c r="H231" s="36" t="inlineStr">
        <is>
          <t>2012-03-30</t>
        </is>
      </c>
      <c r="I231" s="36" t="inlineStr">
        <is>
          <t>20120330002738</t>
        </is>
      </c>
      <c r="J231" s="39" t="inlineStr">
        <is>
          <t>https://dart.fss.or.kr/dsaf001/main.do?rcpNo=20120330002738</t>
        </is>
      </c>
      <c r="K231" s="37" t="inlineStr">
        <is>
          <t>target_rev_post,target_op_post</t>
        </is>
      </c>
    </row>
    <row r="232" ht="45" customHeight="1">
      <c r="A232" s="36" t="inlineStr">
        <is>
          <t>C009</t>
        </is>
      </c>
      <c r="B232" s="37" t="inlineStr">
        <is>
          <t>On Media Corp.</t>
        </is>
      </c>
      <c r="C232" s="36" t="inlineStr">
        <is>
          <t>인수 후</t>
        </is>
      </c>
      <c r="D232" s="36" t="inlineStr">
        <is>
          <t>2012-12-31</t>
        </is>
      </c>
      <c r="E232" s="37" t="inlineStr">
        <is>
          <t>실적</t>
        </is>
      </c>
      <c r="F232" s="37" t="inlineStr">
        <is>
          <t>CJ E&amp;M 2012 사업보고서: 방송부문 매출 764,151·영업이익 44,554백만원.</t>
        </is>
      </c>
      <c r="G232" s="37" t="inlineStr">
        <is>
          <t>DART 사업보고서</t>
        </is>
      </c>
      <c r="H232" s="36" t="inlineStr">
        <is>
          <t>2013-04-01</t>
        </is>
      </c>
      <c r="I232" s="36" t="inlineStr">
        <is>
          <t>20130401001853</t>
        </is>
      </c>
      <c r="J232" s="39" t="inlineStr">
        <is>
          <t>https://dart.fss.or.kr/dsaf001/main.do?rcpNo=20130401001853</t>
        </is>
      </c>
      <c r="K232" s="37" t="inlineStr">
        <is>
          <t>target_rev_post,target_op_post</t>
        </is>
      </c>
    </row>
    <row r="233" ht="45" customHeight="1">
      <c r="A233" s="36" t="inlineStr">
        <is>
          <t>C009</t>
        </is>
      </c>
      <c r="B233" s="37" t="inlineStr">
        <is>
          <t>On Media Corp.</t>
        </is>
      </c>
      <c r="C233" s="36" t="inlineStr">
        <is>
          <t>인수 후</t>
        </is>
      </c>
      <c r="D233" s="36" t="inlineStr">
        <is>
          <t>2025-12-31</t>
        </is>
      </c>
      <c r="E233" s="37" t="inlineStr">
        <is>
          <t>실적</t>
        </is>
      </c>
      <c r="F233" s="37" t="inlineStr">
        <is>
          <t>CJ ENM 2025 사업보고서: 미디어플랫폼사업 외부매출 1,341,616,430천원, 영업이익 1,332,256천원; 영업권 미디어플랫폼사업부문 371,615,748천원.</t>
        </is>
      </c>
      <c r="G233" s="37" t="inlineStr">
        <is>
          <t>DART 사업보고서</t>
        </is>
      </c>
      <c r="H233" s="36" t="inlineStr">
        <is>
          <t>2026-03-18</t>
        </is>
      </c>
      <c r="I233" s="36" t="inlineStr">
        <is>
          <t>20260318001469</t>
        </is>
      </c>
      <c r="J233" s="39" t="inlineStr">
        <is>
          <t>https://dart.fss.or.kr/dsaf001/main.do?rcpNo=20260318001469</t>
        </is>
      </c>
      <c r="K233" s="37" t="inlineStr">
        <is>
          <t>target_rev_post,target_op_post,impairment</t>
        </is>
      </c>
    </row>
    <row r="234" ht="45" customHeight="1">
      <c r="A234" s="36" t="inlineStr">
        <is>
          <t>C009</t>
        </is>
      </c>
      <c r="B234" s="37" t="inlineStr">
        <is>
          <t>On Media Corp.</t>
        </is>
      </c>
      <c r="C234" s="36" t="inlineStr">
        <is>
          <t>인수 후</t>
        </is>
      </c>
      <c r="D234" s="36" t="inlineStr">
        <is>
          <t>2012-03-14</t>
        </is>
      </c>
      <c r="E234" s="37" t="inlineStr">
        <is>
          <t>매각</t>
        </is>
      </c>
      <c r="F234" s="37" t="inlineStr">
        <is>
          <t>CJ E&amp;M 타법인주식처분결정: 옛 온미디어 SO 4사(영동·대구수성·대구동구·아라방송) 지분 전량 169,700,000,000원에 ㈜씨제이헬로비전에 매각, '비핵심 사업에 대한 사업구조조정 및 재무구조 개선'.</t>
        </is>
      </c>
      <c r="G234" s="37" t="inlineStr">
        <is>
          <t>DART 기타공시</t>
        </is>
      </c>
      <c r="H234" s="36" t="inlineStr">
        <is>
          <t>2012-03-14</t>
        </is>
      </c>
      <c r="I234" s="36" t="inlineStr">
        <is>
          <t>20120314900866</t>
        </is>
      </c>
      <c r="J234" s="39" t="inlineStr">
        <is>
          <t>https://dart.fss.or.kr/dsaf001/main.do?rcpNo=20120314900866</t>
        </is>
      </c>
      <c r="K234" s="37" t="inlineStr">
        <is>
          <t>post_events_summary</t>
        </is>
      </c>
    </row>
    <row r="235" ht="45" customHeight="1">
      <c r="A235" s="36" t="inlineStr">
        <is>
          <t>C009</t>
        </is>
      </c>
      <c r="B235" s="37" t="inlineStr">
        <is>
          <t>On Media Corp.</t>
        </is>
      </c>
      <c r="C235" s="36" t="inlineStr">
        <is>
          <t>발표</t>
        </is>
      </c>
      <c r="D235" s="36" t="inlineStr">
        <is>
          <t>2010-11-16</t>
        </is>
      </c>
      <c r="E235" s="37" t="inlineStr">
        <is>
          <t>기타</t>
        </is>
      </c>
      <c r="F235" s="37" t="inlineStr">
        <is>
          <t>Fed H.10 원/달러: 2010-11-16 1,129.80, 2011-03-01 1,123.50.</t>
        </is>
      </c>
      <c r="G235" s="37" t="inlineStr">
        <is>
          <t>기타</t>
        </is>
      </c>
      <c r="H235" s="36" t="inlineStr">
        <is>
          <t>2010-11-16</t>
        </is>
      </c>
      <c r="I235" s="36" t="n"/>
      <c r="J235" s="39" t="inlineStr">
        <is>
          <t>https://www.federalreserve.gov/releases/h10/hist/dat00_ko.htm</t>
        </is>
      </c>
      <c r="K235" s="37" t="inlineStr">
        <is>
          <t>value_chk_usdmm</t>
        </is>
      </c>
    </row>
    <row r="236" ht="45" customHeight="1">
      <c r="A236" s="36" t="inlineStr">
        <is>
          <t>C009</t>
        </is>
      </c>
      <c r="B236" s="37" t="inlineStr">
        <is>
          <t>On Media Corp.</t>
        </is>
      </c>
      <c r="C236" s="36" t="inlineStr">
        <is>
          <t>인수 후</t>
        </is>
      </c>
      <c r="D236" s="36" t="inlineStr">
        <is>
          <t>2012-12-31</t>
        </is>
      </c>
      <c r="E236" s="37" t="inlineStr">
        <is>
          <t>어닝콜</t>
        </is>
      </c>
      <c r="F236" s="37"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7" t="inlineStr">
        <is>
          <t>DART 사업보고서</t>
        </is>
      </c>
      <c r="H236" s="36" t="inlineStr">
        <is>
          <t>2013-04-01</t>
        </is>
      </c>
      <c r="I236" s="36" t="inlineStr">
        <is>
          <t>20130401001853</t>
        </is>
      </c>
      <c r="J236" s="39" t="inlineStr">
        <is>
          <t>https://dart.fss.or.kr/dsaf001/main.do?rcpNo=20130401001853</t>
        </is>
      </c>
      <c r="K236" s="37" t="inlineStr">
        <is>
          <t>earnings_call_note</t>
        </is>
      </c>
    </row>
    <row r="237" ht="45" customHeight="1">
      <c r="A237" s="36" t="inlineStr">
        <is>
          <t>C010</t>
        </is>
      </c>
      <c r="B237" s="37" t="inlineStr">
        <is>
          <t>On Game Network Inc.</t>
        </is>
      </c>
      <c r="C237" s="36" t="inlineStr">
        <is>
          <t>발표</t>
        </is>
      </c>
      <c r="D237" s="36" t="inlineStr">
        <is>
          <t>2011-01-06</t>
        </is>
      </c>
      <c r="E237" s="37" t="inlineStr">
        <is>
          <t>발표</t>
        </is>
      </c>
      <c r="F237" s="37"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7" t="inlineStr">
        <is>
          <t>DART 기타공시</t>
        </is>
      </c>
      <c r="H237" s="36" t="inlineStr">
        <is>
          <t>2011-01-06</t>
        </is>
      </c>
      <c r="I237" s="36" t="inlineStr">
        <is>
          <t>20110106000071</t>
        </is>
      </c>
      <c r="J237" s="39" t="inlineStr">
        <is>
          <t>https://dart.fss.or.kr/dsaf001/main.do?rcpNo=20110106000071</t>
        </is>
      </c>
      <c r="K237" s="37" t="inlineStr">
        <is>
          <t>announce_date_chk,value_chk_local,first_filing_date,status_chk</t>
        </is>
      </c>
    </row>
    <row r="238" ht="45" customHeight="1">
      <c r="A238" s="36" t="inlineStr">
        <is>
          <t>C010</t>
        </is>
      </c>
      <c r="B238" s="37" t="inlineStr">
        <is>
          <t>On Game Network Inc.</t>
        </is>
      </c>
      <c r="C238" s="36" t="inlineStr">
        <is>
          <t>인수 후</t>
        </is>
      </c>
      <c r="D238" s="36" t="inlineStr">
        <is>
          <t>2011-03-11</t>
        </is>
      </c>
      <c r="E238" s="37" t="inlineStr">
        <is>
          <t>합병</t>
        </is>
      </c>
      <c r="F238" s="37" t="inlineStr">
        <is>
          <t>온게임네트워크 '최대주주 등의 주식보유 변동': 2011-03-03 최대주주 ㈜온미디어가 씨제이이앤엠(주)로 흡수합병됨에 따라 최대주주가 씨제이이앤엠(주)로 변경(2,967,808주, 86.7%).</t>
        </is>
      </c>
      <c r="G238" s="37" t="inlineStr">
        <is>
          <t>DART 기타공시</t>
        </is>
      </c>
      <c r="H238" s="36" t="inlineStr">
        <is>
          <t>2011-03-11</t>
        </is>
      </c>
      <c r="I238" s="36" t="inlineStr">
        <is>
          <t>20110309000011</t>
        </is>
      </c>
      <c r="J238" s="39" t="inlineStr">
        <is>
          <t>https://dart.fss.or.kr/dsaf001/main.do?rcpNo=20110309000011</t>
        </is>
      </c>
      <c r="K238" s="37" t="inlineStr">
        <is>
          <t>post_events_summary</t>
        </is>
      </c>
    </row>
    <row r="239" ht="45" customHeight="1">
      <c r="A239" s="36" t="inlineStr">
        <is>
          <t>C010</t>
        </is>
      </c>
      <c r="B239" s="37" t="inlineStr">
        <is>
          <t>On Game Network Inc.</t>
        </is>
      </c>
      <c r="C239" s="36" t="inlineStr">
        <is>
          <t>인수 후</t>
        </is>
      </c>
      <c r="D239" s="36" t="inlineStr">
        <is>
          <t>2011-12-31</t>
        </is>
      </c>
      <c r="E239" s="37" t="inlineStr">
        <is>
          <t>추가취득</t>
        </is>
      </c>
      <c r="F239" s="37" t="inlineStr">
        <is>
          <t>CJ E&amp;M 2011 연결감사보고서 주석 41 종속기업 지분 추가 취득(전기 2010): ㈜온게임네트워크 순자산 23,981,323천원, 지분율 79.74%→86.73%, 취득대가 971,996천원, 비지배지분감소액 1,677,862천원.</t>
        </is>
      </c>
      <c r="G239" s="37" t="inlineStr">
        <is>
          <t>DART 감사보고서</t>
        </is>
      </c>
      <c r="H239" s="36" t="inlineStr">
        <is>
          <t>2012-03-30</t>
        </is>
      </c>
      <c r="I239" s="36" t="inlineStr">
        <is>
          <t>20120330002738</t>
        </is>
      </c>
      <c r="J239" s="39" t="inlineStr">
        <is>
          <t>https://dart.fss.or.kr/dsaf001/main.do?rcpNo=20120330002738</t>
        </is>
      </c>
      <c r="K239" s="37" t="inlineStr">
        <is>
          <t>value_chk_local,impairment,notes</t>
        </is>
      </c>
    </row>
    <row r="240" ht="45" customHeight="1">
      <c r="A240" s="36" t="inlineStr">
        <is>
          <t>C010</t>
        </is>
      </c>
      <c r="B240" s="37" t="inlineStr">
        <is>
          <t>On Game Network Inc.</t>
        </is>
      </c>
      <c r="C240" s="36" t="inlineStr">
        <is>
          <t>인수 전</t>
        </is>
      </c>
      <c r="D240" s="36" t="inlineStr">
        <is>
          <t>2009-12-31</t>
        </is>
      </c>
      <c r="E240" s="37" t="inlineStr">
        <is>
          <t>실적</t>
        </is>
      </c>
      <c r="F240" s="37"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7" t="inlineStr">
        <is>
          <t>DART 감사보고서</t>
        </is>
      </c>
      <c r="H240" s="36" t="inlineStr">
        <is>
          <t>2010-03-25</t>
        </is>
      </c>
      <c r="I240" s="36" t="inlineStr">
        <is>
          <t>20100325000114</t>
        </is>
      </c>
      <c r="J240" s="39" t="inlineStr">
        <is>
          <t>https://dart.fss.or.kr/dsaf001/main.do?rcpNo=20100325000114</t>
        </is>
      </c>
      <c r="K240" s="37" t="inlineStr">
        <is>
          <t>target_rev_pre,target_op_pre,pre_events_summary,notes</t>
        </is>
      </c>
    </row>
    <row r="241" ht="45" customHeight="1">
      <c r="A241" s="36" t="inlineStr">
        <is>
          <t>C010</t>
        </is>
      </c>
      <c r="B241" s="37" t="inlineStr">
        <is>
          <t>On Game Network Inc.</t>
        </is>
      </c>
      <c r="C241" s="36" t="inlineStr">
        <is>
          <t>인수 후</t>
        </is>
      </c>
      <c r="D241" s="36" t="inlineStr">
        <is>
          <t>2010-12-31</t>
        </is>
      </c>
      <c r="E241" s="37" t="inlineStr">
        <is>
          <t>실적</t>
        </is>
      </c>
      <c r="F241" s="37"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7" t="inlineStr">
        <is>
          <t>DART 감사보고서</t>
        </is>
      </c>
      <c r="H241" s="36" t="inlineStr">
        <is>
          <t>2011-03-25</t>
        </is>
      </c>
      <c r="I241" s="36" t="inlineStr">
        <is>
          <t>20110325000910</t>
        </is>
      </c>
      <c r="J241" s="39" t="inlineStr">
        <is>
          <t>https://dart.fss.or.kr/dsaf001/main.do?rcpNo=20110325000910</t>
        </is>
      </c>
      <c r="K241" s="37" t="inlineStr">
        <is>
          <t>target_rev_post,target_op_post,post_events_summary,chk_note</t>
        </is>
      </c>
    </row>
    <row r="242" ht="45" customHeight="1">
      <c r="A242" s="36" t="inlineStr">
        <is>
          <t>C010</t>
        </is>
      </c>
      <c r="B242" s="37" t="inlineStr">
        <is>
          <t>On Game Network Inc.</t>
        </is>
      </c>
      <c r="C242" s="36" t="inlineStr">
        <is>
          <t>인수 후</t>
        </is>
      </c>
      <c r="D242" s="36" t="inlineStr">
        <is>
          <t>2012-12-31</t>
        </is>
      </c>
      <c r="E242" s="37" t="inlineStr">
        <is>
          <t>실적</t>
        </is>
      </c>
      <c r="F242" s="37" t="inlineStr">
        <is>
          <t>온게임네트워크 2012 감사보고서(K-IFRS): 매출액 2012 21,734,074,844원·2011 22,785,834,260원, 영업이익 2012 1,713,005,615원·2011 (1,202,027,220)원; 최대주주 씨제이이앤엠㈜ 86.73%.</t>
        </is>
      </c>
      <c r="G242" s="37" t="inlineStr">
        <is>
          <t>DART 감사보고서</t>
        </is>
      </c>
      <c r="H242" s="36" t="inlineStr">
        <is>
          <t>2013-03-27</t>
        </is>
      </c>
      <c r="I242" s="36" t="inlineStr">
        <is>
          <t>20130326000654</t>
        </is>
      </c>
      <c r="J242" s="39" t="inlineStr">
        <is>
          <t>https://dart.fss.or.kr/dsaf001/main.do?rcpNo=20130326000654</t>
        </is>
      </c>
      <c r="K242" s="37" t="inlineStr">
        <is>
          <t>target_rev_post,target_op_post</t>
        </is>
      </c>
    </row>
    <row r="243" ht="45" customHeight="1">
      <c r="A243" s="36" t="inlineStr">
        <is>
          <t>C010</t>
        </is>
      </c>
      <c r="B243" s="37" t="inlineStr">
        <is>
          <t>On Game Network Inc.</t>
        </is>
      </c>
      <c r="C243" s="36" t="inlineStr">
        <is>
          <t>인수 전</t>
        </is>
      </c>
      <c r="D243" s="36" t="inlineStr">
        <is>
          <t>2003-12-31</t>
        </is>
      </c>
      <c r="E243" s="37" t="inlineStr">
        <is>
          <t>기타</t>
        </is>
      </c>
      <c r="F243" s="37" t="inlineStr">
        <is>
          <t>온게임네트워크 2003 감사보고서: 주요주주 (주)온미디어 1,306,114주(65.31%), (주)한국통신하이텔 390,000주(19.50%), 플레너스(구,플래너스엔터테인먼트(주)) 196,000주(9.80%), 기타 5.39%.</t>
        </is>
      </c>
      <c r="G243" s="37" t="inlineStr">
        <is>
          <t>DART 감사보고서</t>
        </is>
      </c>
      <c r="H243" s="36" t="inlineStr">
        <is>
          <t>2004-04-02</t>
        </is>
      </c>
      <c r="I243" s="36" t="inlineStr">
        <is>
          <t>20040402000703</t>
        </is>
      </c>
      <c r="J243" s="39" t="inlineStr">
        <is>
          <t>https://dart.fss.or.kr/dsaf001/main.do?rcpNo=20040402000703</t>
        </is>
      </c>
      <c r="K243" s="37" t="inlineStr">
        <is>
          <t>pre_events_summary,notes</t>
        </is>
      </c>
    </row>
    <row r="244" ht="45" customHeight="1">
      <c r="A244" s="36" t="inlineStr">
        <is>
          <t>C010</t>
        </is>
      </c>
      <c r="B244" s="37" t="inlineStr">
        <is>
          <t>On Game Network Inc.</t>
        </is>
      </c>
      <c r="C244" s="36" t="inlineStr">
        <is>
          <t>인수 전</t>
        </is>
      </c>
      <c r="D244" s="36" t="inlineStr">
        <is>
          <t>2006-12-31</t>
        </is>
      </c>
      <c r="E244" s="37" t="inlineStr">
        <is>
          <t>기타</t>
        </is>
      </c>
      <c r="F244" s="37" t="inlineStr">
        <is>
          <t>온게임네트워크 2006 감사보고서: 주요주주 ㈜온미디어 2,505,120주(73.21%), ㈜한국통신하이텔 390,000주(11.40%), 씨제이인터넷㈜ 239,408주(7.00%), 기타 287,280주(8.39%).</t>
        </is>
      </c>
      <c r="G244" s="37" t="inlineStr">
        <is>
          <t>DART 감사보고서</t>
        </is>
      </c>
      <c r="H244" s="36" t="inlineStr">
        <is>
          <t>2007-03-23</t>
        </is>
      </c>
      <c r="I244" s="36" t="inlineStr">
        <is>
          <t>20070323000130</t>
        </is>
      </c>
      <c r="J244" s="39" t="inlineStr">
        <is>
          <t>https://dart.fss.or.kr/dsaf001/main.do?rcpNo=20070323000130</t>
        </is>
      </c>
      <c r="K244" s="37" t="inlineStr">
        <is>
          <t>pre_events_summary,notes</t>
        </is>
      </c>
    </row>
    <row r="245" ht="45" customHeight="1">
      <c r="A245" s="36" t="inlineStr">
        <is>
          <t>C010</t>
        </is>
      </c>
      <c r="B245" s="37" t="inlineStr">
        <is>
          <t>On Game Network Inc.</t>
        </is>
      </c>
      <c r="C245" s="36" t="inlineStr">
        <is>
          <t>인수 전</t>
        </is>
      </c>
      <c r="D245" s="36" t="inlineStr">
        <is>
          <t>2009-12-31</t>
        </is>
      </c>
      <c r="E245" s="37" t="inlineStr">
        <is>
          <t>기타</t>
        </is>
      </c>
      <c r="F245" s="37"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7" t="inlineStr">
        <is>
          <t>DART 사업보고서</t>
        </is>
      </c>
      <c r="H245" s="36" t="inlineStr">
        <is>
          <t>2010-03-31</t>
        </is>
      </c>
      <c r="I245" s="36" t="inlineStr">
        <is>
          <t>20100331000211</t>
        </is>
      </c>
      <c r="J245" s="39" t="inlineStr">
        <is>
          <t>https://dart.fss.or.kr/dsaf001/main.do?rcpNo=20100331000211</t>
        </is>
      </c>
      <c r="K245" s="37" t="inlineStr">
        <is>
          <t>notes</t>
        </is>
      </c>
    </row>
    <row r="246" ht="45" customHeight="1">
      <c r="A246" s="36" t="inlineStr">
        <is>
          <t>C010</t>
        </is>
      </c>
      <c r="B246" s="37" t="inlineStr">
        <is>
          <t>On Game Network Inc.</t>
        </is>
      </c>
      <c r="C246" s="36" t="inlineStr">
        <is>
          <t>인수 전</t>
        </is>
      </c>
      <c r="D246" s="36" t="inlineStr">
        <is>
          <t>2009-12-31</t>
        </is>
      </c>
      <c r="E246" s="37" t="inlineStr">
        <is>
          <t>기타</t>
        </is>
      </c>
      <c r="F246" s="37" t="inlineStr">
        <is>
          <t>온미디어 2009 사업보고서(정정) 매출실적: 지분법평가이익 11,373·수수료수익 21,736·광고 12,250·시청료 13,092·사업수익 9,294(합계 67,746백만원); 타법인출자 현황 온게임네트워크 2,728,400주(79.74%).</t>
        </is>
      </c>
      <c r="G246" s="37" t="inlineStr">
        <is>
          <t>DART 사업보고서</t>
        </is>
      </c>
      <c r="H246" s="36" t="inlineStr">
        <is>
          <t>2010-04-01</t>
        </is>
      </c>
      <c r="I246" s="36" t="inlineStr">
        <is>
          <t>20100401001044</t>
        </is>
      </c>
      <c r="J246" s="39" t="inlineStr">
        <is>
          <t>https://dart.fss.or.kr/dsaf001/main.do?rcpNo=20100401001044</t>
        </is>
      </c>
      <c r="K246" s="37" t="inlineStr">
        <is>
          <t>acquirer_core</t>
        </is>
      </c>
    </row>
    <row r="247" ht="45" customHeight="1">
      <c r="A247" s="36" t="inlineStr">
        <is>
          <t>C010</t>
        </is>
      </c>
      <c r="B247" s="37" t="inlineStr">
        <is>
          <t>On Game Network Inc.</t>
        </is>
      </c>
      <c r="C247" s="36" t="inlineStr">
        <is>
          <t>발표</t>
        </is>
      </c>
      <c r="D247" s="36" t="inlineStr">
        <is>
          <t>2010-09-30</t>
        </is>
      </c>
      <c r="E247" s="37" t="inlineStr">
        <is>
          <t>기타</t>
        </is>
      </c>
      <c r="F247" s="37" t="inlineStr">
        <is>
          <t>CJ E&amp;M 증권발행실적보고서(합병) 합병 전 요약재무(2010-09-30): ㈜온미디어 자산총계 455,121·자본총계 446,404백만원; ㈜오미디어홀딩스 자산총계 477,015·자본총계 302,024백만원.</t>
        </is>
      </c>
      <c r="G247" s="37" t="inlineStr">
        <is>
          <t>DART 기타공시</t>
        </is>
      </c>
      <c r="H247" s="36" t="inlineStr">
        <is>
          <t>2010-09-30</t>
        </is>
      </c>
      <c r="I247" s="36" t="inlineStr">
        <is>
          <t>20110310000585</t>
        </is>
      </c>
      <c r="J247" s="39" t="inlineStr">
        <is>
          <t>https://dart.fss.or.kr/dsaf001/main.do?rcpNo=20110310000585</t>
        </is>
      </c>
      <c r="K247" s="37" t="inlineStr">
        <is>
          <t>acq_total_assets,deal_to_assets_pct,deal_to_equity_pct,apex_total_assets</t>
        </is>
      </c>
    </row>
    <row r="248" ht="45" customHeight="1">
      <c r="A248" s="36" t="inlineStr">
        <is>
          <t>C010</t>
        </is>
      </c>
      <c r="B248" s="37" t="inlineStr">
        <is>
          <t>On Game Network Inc.</t>
        </is>
      </c>
      <c r="C248" s="36" t="inlineStr">
        <is>
          <t>인수 후</t>
        </is>
      </c>
      <c r="D248" s="36" t="inlineStr">
        <is>
          <t>2013-12-01</t>
        </is>
      </c>
      <c r="E248" s="37" t="inlineStr">
        <is>
          <t>합병</t>
        </is>
      </c>
      <c r="F248" s="37" t="inlineStr">
        <is>
          <t>CJ E&amp;M 회사합병결정(2013-08-21): 온게임네트워크 합병비율 0.1673360, 주식매수청구가 6,250원; 증권발행실적보고서(20131206000312): 합병기일 2013-12-01, ㈜온게임네트워크 ㈜엠게임 28,000주 매수청구(2013-11-29 매수).</t>
        </is>
      </c>
      <c r="G248" s="37" t="inlineStr">
        <is>
          <t>DART 기타공시</t>
        </is>
      </c>
      <c r="H248" s="36" t="inlineStr">
        <is>
          <t>2013-12-01</t>
        </is>
      </c>
      <c r="I248" s="36" t="inlineStr">
        <is>
          <t>20130821900265</t>
        </is>
      </c>
      <c r="J248" s="39" t="inlineStr">
        <is>
          <t>https://dart.fss.or.kr/dsaf001/main.do?rcpNo=20130821900265</t>
        </is>
      </c>
      <c r="K248" s="37" t="inlineStr">
        <is>
          <t>post_events_summary</t>
        </is>
      </c>
    </row>
    <row r="249" ht="45" customHeight="1">
      <c r="A249" s="36" t="inlineStr">
        <is>
          <t>C010</t>
        </is>
      </c>
      <c r="B249" s="37" t="inlineStr">
        <is>
          <t>On Game Network Inc.</t>
        </is>
      </c>
      <c r="C249" s="36" t="inlineStr">
        <is>
          <t>인수 후</t>
        </is>
      </c>
      <c r="D249" s="36" t="inlineStr">
        <is>
          <t>2014-12-31</t>
        </is>
      </c>
      <c r="E249" s="37" t="inlineStr">
        <is>
          <t>실적</t>
        </is>
      </c>
      <c r="F249" s="37"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7" t="inlineStr">
        <is>
          <t>DART 사업보고서</t>
        </is>
      </c>
      <c r="H249" s="36" t="inlineStr">
        <is>
          <t>2015-03-31</t>
        </is>
      </c>
      <c r="I249" s="36" t="inlineStr">
        <is>
          <t>20150331004213</t>
        </is>
      </c>
      <c r="J249" s="39" t="inlineStr">
        <is>
          <t>https://dart.fss.or.kr/dsaf001/main.do?rcpNo=20150331004213</t>
        </is>
      </c>
      <c r="K249" s="37" t="inlineStr">
        <is>
          <t>target_rev_post,target_op_post,earnings_call_note</t>
        </is>
      </c>
    </row>
    <row r="250" ht="45" customHeight="1">
      <c r="A250" s="36" t="inlineStr">
        <is>
          <t>C010</t>
        </is>
      </c>
      <c r="B250" s="37" t="inlineStr">
        <is>
          <t>On Game Network Inc.</t>
        </is>
      </c>
      <c r="C250" s="36" t="inlineStr">
        <is>
          <t>인수 후</t>
        </is>
      </c>
      <c r="D250" s="36" t="inlineStr">
        <is>
          <t>2021-05-21</t>
        </is>
      </c>
      <c r="E250" s="37" t="inlineStr">
        <is>
          <t>매각</t>
        </is>
      </c>
      <c r="F250" s="37" t="inlineStr">
        <is>
          <t>KED Global 'World's 1st e-sports channel OGN up for sale': CJ ENM이 삼정KPMG를 매각주관사로 선정, TV채널 운영권을 포함한 자산양도 방식, 가치 100억원 미만; CJ ENM 관계자 'nothing has been decided yet'.</t>
        </is>
      </c>
      <c r="G250" s="37" t="inlineStr">
        <is>
          <t>언론 보도</t>
        </is>
      </c>
      <c r="H250" s="36" t="inlineStr">
        <is>
          <t>2021-05-21</t>
        </is>
      </c>
      <c r="I250" s="36" t="n"/>
      <c r="J250" s="39" t="inlineStr">
        <is>
          <t>http://www.kedglobal.com/newsAmp/ked202105210007</t>
        </is>
      </c>
      <c r="K250" s="37" t="inlineStr">
        <is>
          <t>post_events_summary,earnings_call_note</t>
        </is>
      </c>
    </row>
    <row r="251" ht="45" customHeight="1">
      <c r="A251" s="36" t="inlineStr">
        <is>
          <t>C010</t>
        </is>
      </c>
      <c r="B251" s="37" t="inlineStr">
        <is>
          <t>On Game Network Inc.</t>
        </is>
      </c>
      <c r="C251" s="36" t="inlineStr">
        <is>
          <t>인수 후</t>
        </is>
      </c>
      <c r="D251" s="36" t="inlineStr">
        <is>
          <t>2022-06-06</t>
        </is>
      </c>
      <c r="E251" s="37" t="inlineStr">
        <is>
          <t>매각</t>
        </is>
      </c>
      <c r="F251" s="37" t="inlineStr">
        <is>
          <t>Inven Global 'OP.GG acquires OGN'(보도자료): OP.GG가 CJ ENM으로부터 OGN(구 온게임넷) 채널 인수, 남윤승 전 OGN 사업 책임자가 OGN 대표로 합류, 거래 조건 미공개.</t>
        </is>
      </c>
      <c r="G251" s="37" t="inlineStr">
        <is>
          <t>언론 보도</t>
        </is>
      </c>
      <c r="H251" s="36" t="inlineStr">
        <is>
          <t>2022-06-06</t>
        </is>
      </c>
      <c r="I251" s="36" t="n"/>
      <c r="J251" s="39" t="inlineStr">
        <is>
          <t>http://www.invenglobal.com/articles/17371/opgg-acquires-ogn</t>
        </is>
      </c>
      <c r="K251" s="37" t="inlineStr">
        <is>
          <t>post_events_summary</t>
        </is>
      </c>
    </row>
    <row r="252" ht="45" customHeight="1">
      <c r="A252" s="36" t="inlineStr">
        <is>
          <t>C010</t>
        </is>
      </c>
      <c r="B252" s="37" t="inlineStr">
        <is>
          <t>On Game Network Inc.</t>
        </is>
      </c>
      <c r="C252" s="36" t="inlineStr">
        <is>
          <t>인수 후</t>
        </is>
      </c>
      <c r="D252" s="36" t="inlineStr">
        <is>
          <t>2022-09-02</t>
        </is>
      </c>
      <c r="E252" s="37" t="inlineStr">
        <is>
          <t>매각</t>
        </is>
      </c>
      <c r="F252" s="37"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7" t="inlineStr">
        <is>
          <t>언론 보도</t>
        </is>
      </c>
      <c r="H252" s="36" t="inlineStr">
        <is>
          <t>2022-09-02</t>
        </is>
      </c>
      <c r="I252" s="36" t="n"/>
      <c r="J252" s="39" t="inlineStr">
        <is>
          <t>https://dealsite.co.kr/articles/91527</t>
        </is>
      </c>
      <c r="K252" s="37" t="inlineStr">
        <is>
          <t>post_events_summary</t>
        </is>
      </c>
    </row>
    <row r="253" ht="45" customHeight="1">
      <c r="A253" s="36" t="inlineStr">
        <is>
          <t>C010</t>
        </is>
      </c>
      <c r="B253" s="37" t="inlineStr">
        <is>
          <t>On Game Network Inc.</t>
        </is>
      </c>
      <c r="C253" s="36" t="inlineStr">
        <is>
          <t>발표</t>
        </is>
      </c>
      <c r="D253" s="36" t="inlineStr">
        <is>
          <t>2011-01-06</t>
        </is>
      </c>
      <c r="E253" s="37" t="inlineStr">
        <is>
          <t>기타</t>
        </is>
      </c>
      <c r="F253" s="37" t="inlineStr">
        <is>
          <t>Fed H.10 원/달러: 2010-12-30 1,130.60, 2011-01-06 1,121.00.</t>
        </is>
      </c>
      <c r="G253" s="37" t="inlineStr">
        <is>
          <t>기타</t>
        </is>
      </c>
      <c r="H253" s="36" t="inlineStr">
        <is>
          <t>2011-01-06</t>
        </is>
      </c>
      <c r="I253" s="36" t="n"/>
      <c r="J253" s="39" t="inlineStr">
        <is>
          <t>https://www.federalreserve.gov/releases/h10/hist/dat00_ko.htm</t>
        </is>
      </c>
      <c r="K253" s="37" t="inlineStr">
        <is>
          <t>value_chk_usdmm</t>
        </is>
      </c>
    </row>
    <row r="254" ht="45" customHeight="1">
      <c r="A254" s="36" t="inlineStr">
        <is>
          <t>C011</t>
        </is>
      </c>
      <c r="B254" s="37" t="inlineStr">
        <is>
          <t>Korea Badook Television Inc.</t>
        </is>
      </c>
      <c r="C254" s="36" t="inlineStr">
        <is>
          <t>발표</t>
        </is>
      </c>
      <c r="D254" s="36" t="inlineStr">
        <is>
          <t>2013-08-21</t>
        </is>
      </c>
      <c r="E254" s="37" t="inlineStr">
        <is>
          <t>발표</t>
        </is>
      </c>
      <c r="F254" s="37"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7" t="inlineStr">
        <is>
          <t>DART 기타공시</t>
        </is>
      </c>
      <c r="H254" s="36" t="inlineStr">
        <is>
          <t>2013-08-21</t>
        </is>
      </c>
      <c r="I254" s="36" t="inlineStr">
        <is>
          <t>20130821900265</t>
        </is>
      </c>
      <c r="J254" s="39" t="inlineStr">
        <is>
          <t>https://dart.fss.or.kr/dsaf001/main.do?rcpNo=20130821900265</t>
        </is>
      </c>
      <c r="K254" s="37" t="inlineStr">
        <is>
          <t>announce_date_chk,purpose_quote,status_chk</t>
        </is>
      </c>
    </row>
    <row r="255" ht="45" customHeight="1">
      <c r="A255" s="36" t="inlineStr">
        <is>
          <t>C011</t>
        </is>
      </c>
      <c r="B255" s="37" t="inlineStr">
        <is>
          <t>Korea Badook Television Inc.</t>
        </is>
      </c>
      <c r="C255" s="36" t="inlineStr">
        <is>
          <t>발표</t>
        </is>
      </c>
      <c r="D255" s="36" t="inlineStr">
        <is>
          <t>2013-09-04</t>
        </is>
      </c>
      <c r="E255" s="37" t="inlineStr">
        <is>
          <t>발표</t>
        </is>
      </c>
      <c r="F255" s="37"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7" t="inlineStr">
        <is>
          <t>DART 기타공시</t>
        </is>
      </c>
      <c r="H255" s="36" t="inlineStr">
        <is>
          <t>2013-09-04</t>
        </is>
      </c>
      <c r="I255" s="36" t="inlineStr">
        <is>
          <t>20130904900112</t>
        </is>
      </c>
      <c r="J255" s="39" t="inlineStr">
        <is>
          <t>https://dart.fss.or.kr/dsaf001/main.do?rcpNo=20130904900112</t>
        </is>
      </c>
      <c r="K255" s="37" t="inlineStr">
        <is>
          <t>value_chk_local,chk_note,notes</t>
        </is>
      </c>
    </row>
    <row r="256" ht="45" customHeight="1">
      <c r="A256" s="36" t="inlineStr">
        <is>
          <t>C011</t>
        </is>
      </c>
      <c r="B256" s="37" t="inlineStr">
        <is>
          <t>Korea Badook Television Inc.</t>
        </is>
      </c>
      <c r="C256" s="36" t="inlineStr">
        <is>
          <t>발표</t>
        </is>
      </c>
      <c r="D256" s="36" t="inlineStr">
        <is>
          <t>2013-09-12</t>
        </is>
      </c>
      <c r="E256" s="37" t="inlineStr">
        <is>
          <t>발표</t>
        </is>
      </c>
      <c r="F256" s="37"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7" t="inlineStr">
        <is>
          <t>DART 주요사항보고서</t>
        </is>
      </c>
      <c r="H256" s="36" t="inlineStr">
        <is>
          <t>2013-09-12</t>
        </is>
      </c>
      <c r="I256" s="36" t="inlineStr">
        <is>
          <t>20130912000216</t>
        </is>
      </c>
      <c r="J256" s="39" t="inlineStr">
        <is>
          <t>https://dart.fss.or.kr/dsaf001/main.do?rcpNo=20130912000216</t>
        </is>
      </c>
      <c r="K256" s="37" t="inlineStr">
        <is>
          <t>value_chk_local,acq_mktcap,purpose_quote,size_basis</t>
        </is>
      </c>
    </row>
    <row r="257" ht="45" customHeight="1">
      <c r="A257" s="36" t="inlineStr">
        <is>
          <t>C011</t>
        </is>
      </c>
      <c r="B257" s="37" t="inlineStr">
        <is>
          <t>Korea Badook Television Inc.</t>
        </is>
      </c>
      <c r="C257" s="36" t="inlineStr">
        <is>
          <t>인수 후</t>
        </is>
      </c>
      <c r="D257" s="36" t="inlineStr">
        <is>
          <t>2013-12-06</t>
        </is>
      </c>
      <c r="E257" s="37" t="inlineStr">
        <is>
          <t>완료</t>
        </is>
      </c>
      <c r="F257" s="37"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7" t="inlineStr">
        <is>
          <t>DART 기타공시</t>
        </is>
      </c>
      <c r="H257" s="36" t="inlineStr">
        <is>
          <t>2013-12-06</t>
        </is>
      </c>
      <c r="I257" s="36" t="inlineStr">
        <is>
          <t>20131206000312</t>
        </is>
      </c>
      <c r="J257" s="39" t="inlineStr">
        <is>
          <t>https://dart.fss.or.kr/dsaf001/main.do?rcpNo=20131206000312</t>
        </is>
      </c>
      <c r="K257" s="37" t="inlineStr">
        <is>
          <t>status_chk,value_chk_local,notes,post_events_summary</t>
        </is>
      </c>
    </row>
    <row r="258" ht="45" customHeight="1">
      <c r="A258" s="36" t="inlineStr">
        <is>
          <t>C011</t>
        </is>
      </c>
      <c r="B258" s="37" t="inlineStr">
        <is>
          <t>Korea Badook Television Inc.</t>
        </is>
      </c>
      <c r="C258" s="36" t="inlineStr">
        <is>
          <t>인수 후</t>
        </is>
      </c>
      <c r="D258" s="36" t="inlineStr">
        <is>
          <t>2013-12-31</t>
        </is>
      </c>
      <c r="E258" s="37" t="inlineStr">
        <is>
          <t>합병</t>
        </is>
      </c>
      <c r="F258" s="37"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7" t="inlineStr">
        <is>
          <t>DART 감사보고서</t>
        </is>
      </c>
      <c r="H258" s="36" t="inlineStr">
        <is>
          <t>2014-03-31</t>
        </is>
      </c>
      <c r="I258" s="36" t="inlineStr">
        <is>
          <t>20140331003132</t>
        </is>
      </c>
      <c r="J258" s="39" t="inlineStr">
        <is>
          <t>https://dart.fss.or.kr/dsaf001/main.do?rcpNo=20140331003132</t>
        </is>
      </c>
      <c r="K258" s="37" t="inlineStr">
        <is>
          <t>status_chk,impairment,value_chk_local</t>
        </is>
      </c>
    </row>
    <row r="259" ht="45" customHeight="1">
      <c r="A259" s="36" t="inlineStr">
        <is>
          <t>C011</t>
        </is>
      </c>
      <c r="B259" s="37" t="inlineStr">
        <is>
          <t>Korea Badook Television Inc.</t>
        </is>
      </c>
      <c r="C259" s="36" t="inlineStr">
        <is>
          <t>인수 후</t>
        </is>
      </c>
      <c r="D259" s="36" t="inlineStr">
        <is>
          <t>2014-12-31</t>
        </is>
      </c>
      <c r="E259" s="37" t="inlineStr">
        <is>
          <t>실적</t>
        </is>
      </c>
      <c r="F259" s="37"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7" t="inlineStr">
        <is>
          <t>DART 사업보고서</t>
        </is>
      </c>
      <c r="H259" s="36" t="inlineStr">
        <is>
          <t>2015-03-31</t>
        </is>
      </c>
      <c r="I259" s="36" t="inlineStr">
        <is>
          <t>20150331004213</t>
        </is>
      </c>
      <c r="J259" s="39" t="inlineStr">
        <is>
          <t>https://dart.fss.or.kr/dsaf001/main.do?rcpNo=20150331004213</t>
        </is>
      </c>
      <c r="K259" s="37" t="inlineStr">
        <is>
          <t>target_rev_post,target_op_post,earnings_call_note</t>
        </is>
      </c>
    </row>
    <row r="260" ht="45" customHeight="1">
      <c r="A260" s="36" t="inlineStr">
        <is>
          <t>C011</t>
        </is>
      </c>
      <c r="B260" s="37" t="inlineStr">
        <is>
          <t>Korea Badook Television Inc.</t>
        </is>
      </c>
      <c r="C260" s="36" t="inlineStr">
        <is>
          <t>인수 전</t>
        </is>
      </c>
      <c r="D260" s="36" t="inlineStr">
        <is>
          <t>2012-12-31</t>
        </is>
      </c>
      <c r="E260" s="37" t="inlineStr">
        <is>
          <t>기타</t>
        </is>
      </c>
      <c r="F260" s="37" t="inlineStr">
        <is>
          <t>CJ E&amp;M 2012 사업보고서: 사업부문별 요약 연결재무현황 방송 764,151·게임 212,084·영화 218,960·음악/공연/온라인 199,390백만원(합계 1,394,585), 영업이익 방송 44,554·합계 38,947; 연결 자산총계 2012-12-31 2,090,977,463,021원.</t>
        </is>
      </c>
      <c r="G260" s="37" t="inlineStr">
        <is>
          <t>DART 사업보고서</t>
        </is>
      </c>
      <c r="H260" s="36" t="inlineStr">
        <is>
          <t>2013-04-01</t>
        </is>
      </c>
      <c r="I260" s="36" t="inlineStr">
        <is>
          <t>20130401001853</t>
        </is>
      </c>
      <c r="J260" s="39" t="inlineStr">
        <is>
          <t>https://dart.fss.or.kr/dsaf001/main.do?rcpNo=20130401001853</t>
        </is>
      </c>
      <c r="K260" s="37" t="inlineStr">
        <is>
          <t>acquirer_core,apex_total_assets</t>
        </is>
      </c>
    </row>
    <row r="261" ht="45" customHeight="1">
      <c r="A261" s="36" t="inlineStr">
        <is>
          <t>C011</t>
        </is>
      </c>
      <c r="B261" s="37" t="inlineStr">
        <is>
          <t>Korea Badook Television Inc.</t>
        </is>
      </c>
      <c r="C261" s="36" t="inlineStr">
        <is>
          <t>발표</t>
        </is>
      </c>
      <c r="D261" s="36" t="inlineStr">
        <is>
          <t>2013-08-21</t>
        </is>
      </c>
      <c r="E261" s="37" t="inlineStr">
        <is>
          <t>기타</t>
        </is>
      </c>
      <c r="F261" s="37" t="inlineStr">
        <is>
          <t>Fed H.10 원/달러: 2013-08-21 1,116.86, 2013-11-29 1,057.76, 2013-12-02 1,058.00.</t>
        </is>
      </c>
      <c r="G261" s="37" t="inlineStr">
        <is>
          <t>기타</t>
        </is>
      </c>
      <c r="H261" s="36" t="inlineStr">
        <is>
          <t>2013-08-21</t>
        </is>
      </c>
      <c r="I261" s="36" t="n"/>
      <c r="J261" s="39" t="inlineStr">
        <is>
          <t>https://www.federalreserve.gov/releases/h10/hist/dat00_ko.htm</t>
        </is>
      </c>
      <c r="K261" s="37" t="inlineStr">
        <is>
          <t>value_chk_usdmm</t>
        </is>
      </c>
    </row>
    <row r="262" ht="45" customHeight="1">
      <c r="A262" s="36" t="inlineStr">
        <is>
          <t>C011</t>
        </is>
      </c>
      <c r="B262" s="37" t="inlineStr">
        <is>
          <t>Korea Badook Television Inc.</t>
        </is>
      </c>
      <c r="C262" s="36" t="inlineStr">
        <is>
          <t>발표</t>
        </is>
      </c>
      <c r="D262" s="36" t="inlineStr">
        <is>
          <t>2013-09-04</t>
        </is>
      </c>
      <c r="E262" s="37" t="inlineStr">
        <is>
          <t>발표</t>
        </is>
      </c>
      <c r="F262" s="37"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7" t="inlineStr">
        <is>
          <t>DART 주요사항보고서</t>
        </is>
      </c>
      <c r="H262" s="36" t="inlineStr">
        <is>
          <t>2013-09-04</t>
        </is>
      </c>
      <c r="I262" s="36" t="inlineStr">
        <is>
          <t>20130904000082</t>
        </is>
      </c>
      <c r="J262" s="39" t="inlineStr">
        <is>
          <t>https://dart.fss.or.kr/dsaf001/main.do?rcpNo=20130904000082</t>
        </is>
      </c>
      <c r="K262" s="37" t="inlineStr">
        <is>
          <t>value_chk_local,size_basis</t>
        </is>
      </c>
    </row>
    <row r="263" ht="45" customHeight="1">
      <c r="A263" s="36" t="inlineStr">
        <is>
          <t>C011</t>
        </is>
      </c>
      <c r="B263" s="37" t="inlineStr">
        <is>
          <t>Korea Badook Television Inc.</t>
        </is>
      </c>
      <c r="C263" s="36" t="inlineStr">
        <is>
          <t>인수 전</t>
        </is>
      </c>
      <c r="D263" s="36" t="inlineStr">
        <is>
          <t>2012-12-31</t>
        </is>
      </c>
      <c r="E263" s="37" t="inlineStr">
        <is>
          <t>실적</t>
        </is>
      </c>
      <c r="F263" s="37"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7" t="inlineStr">
        <is>
          <t>DART 사업보고서</t>
        </is>
      </c>
      <c r="H263" s="36" t="inlineStr">
        <is>
          <t>2013-04-01</t>
        </is>
      </c>
      <c r="I263" s="36" t="inlineStr">
        <is>
          <t>20130401002237</t>
        </is>
      </c>
      <c r="J263" s="39" t="inlineStr">
        <is>
          <t>https://dart.fss.or.kr/dsaf001/main.do?rcpNo=20130401002237</t>
        </is>
      </c>
      <c r="K263" s="37" t="inlineStr">
        <is>
          <t>target_rev_pre,target_op_pre,pre_events_summary,chk_note,notes</t>
        </is>
      </c>
    </row>
    <row r="264" ht="45" customHeight="1">
      <c r="A264" s="36" t="inlineStr">
        <is>
          <t>C011</t>
        </is>
      </c>
      <c r="B264" s="37" t="inlineStr">
        <is>
          <t>Korea Badook Television Inc.</t>
        </is>
      </c>
      <c r="C264" s="36" t="inlineStr">
        <is>
          <t>인수 전</t>
        </is>
      </c>
      <c r="D264" s="36" t="inlineStr">
        <is>
          <t>2011-12-31</t>
        </is>
      </c>
      <c r="E264" s="37" t="inlineStr">
        <is>
          <t>추가취득</t>
        </is>
      </c>
      <c r="F264" s="37" t="inlineStr">
        <is>
          <t>CJ E&amp;M 2011 연결감사보고서 주석 41(전기 2010): ㈜바둑텔레비전 지분율 64.84%→66.21%, 취득대가 225,000천원, 비지배지분감소액 247,167천원.</t>
        </is>
      </c>
      <c r="G264" s="37" t="inlineStr">
        <is>
          <t>DART 감사보고서</t>
        </is>
      </c>
      <c r="H264" s="36" t="inlineStr">
        <is>
          <t>2012-03-30</t>
        </is>
      </c>
      <c r="I264" s="36" t="inlineStr">
        <is>
          <t>20120330002738</t>
        </is>
      </c>
      <c r="J264" s="39" t="inlineStr">
        <is>
          <t>https://dart.fss.or.kr/dsaf001/main.do?rcpNo=20120330002738</t>
        </is>
      </c>
      <c r="K264" s="37" t="inlineStr">
        <is>
          <t>notes,pre_events_summary</t>
        </is>
      </c>
    </row>
    <row r="265" ht="45" customHeight="1">
      <c r="A265" s="36" t="inlineStr">
        <is>
          <t>C011</t>
        </is>
      </c>
      <c r="B265" s="37" t="inlineStr">
        <is>
          <t>Korea Badook Television Inc.</t>
        </is>
      </c>
      <c r="C265" s="36" t="inlineStr">
        <is>
          <t>인수 전</t>
        </is>
      </c>
      <c r="D265" s="36" t="inlineStr">
        <is>
          <t>2010-11-08</t>
        </is>
      </c>
      <c r="E265" s="37" t="inlineStr">
        <is>
          <t>추가취득</t>
        </is>
      </c>
      <c r="F265" s="37" t="inlineStr">
        <is>
          <t>바둑텔레비전 '최대주주 등의 주식보유 변동'(기업집단 씨제이): 2010-11-04 (주)온미디어 2,356,834주(64.84%) +50,000주 → 2,406,834주(66.21%), 금액 225,000,000원, 단가 4,500원; (주)한국기원 356,255주(9.80%), 기타 871,911주(23.99%).</t>
        </is>
      </c>
      <c r="G265" s="37" t="inlineStr">
        <is>
          <t>DART 기타공시</t>
        </is>
      </c>
      <c r="H265" s="36" t="inlineStr">
        <is>
          <t>2010-11-08</t>
        </is>
      </c>
      <c r="I265" s="36" t="inlineStr">
        <is>
          <t>20101108000300</t>
        </is>
      </c>
      <c r="J265" s="39" t="inlineStr">
        <is>
          <t>https://dart.fss.or.kr/dsaf001/main.do?rcpNo=20101108000300</t>
        </is>
      </c>
      <c r="K265" s="37" t="inlineStr">
        <is>
          <t>pre_events_summary,notes</t>
        </is>
      </c>
    </row>
    <row r="266" ht="45" customHeight="1">
      <c r="A266" s="36" t="inlineStr">
        <is>
          <t>C011</t>
        </is>
      </c>
      <c r="B266" s="37" t="inlineStr">
        <is>
          <t>Korea Badook Television Inc.</t>
        </is>
      </c>
      <c r="C266" s="36" t="inlineStr">
        <is>
          <t>인수 후</t>
        </is>
      </c>
      <c r="D266" s="36" t="inlineStr">
        <is>
          <t>2016-01-01</t>
        </is>
      </c>
      <c r="E266" s="37" t="inlineStr">
        <is>
          <t>매각</t>
        </is>
      </c>
      <c r="F266" s="37"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7" t="inlineStr">
        <is>
          <t>언론 보도</t>
        </is>
      </c>
      <c r="H266" s="36" t="inlineStr">
        <is>
          <t>2016-03-10</t>
        </is>
      </c>
      <c r="I266" s="36" t="n"/>
      <c r="J266" s="39" t="inlineStr">
        <is>
          <t>https://www.segye.com/newsView/20160310002212</t>
        </is>
      </c>
      <c r="K266" s="37" t="inlineStr">
        <is>
          <t>post_events_summary,notes</t>
        </is>
      </c>
    </row>
    <row r="267" ht="45" customHeight="1">
      <c r="A267" s="36" t="inlineStr">
        <is>
          <t>C011</t>
        </is>
      </c>
      <c r="B267" s="37" t="inlineStr">
        <is>
          <t>Korea Badook Television Inc.</t>
        </is>
      </c>
      <c r="C267" s="36" t="inlineStr">
        <is>
          <t>인수 후</t>
        </is>
      </c>
      <c r="D267" s="36" t="inlineStr">
        <is>
          <t>2016-12-31</t>
        </is>
      </c>
      <c r="E267" s="37" t="inlineStr">
        <is>
          <t>사업철수</t>
        </is>
      </c>
      <c r="F267" s="37" t="inlineStr">
        <is>
          <t>CJ E&amp;M 사업보고서 채널 목록: 2015 사업보고서(20160330003711)에는 'Tooniverse … | 바둑TV | 바둑 및 보조적 데이터방송'이 있으나 2016 사업보고서에는 Tooniverse 다음에 바둑TV 없이 SUPER ACTION·OCN 등만 기재.</t>
        </is>
      </c>
      <c r="G267" s="37" t="inlineStr">
        <is>
          <t>DART 사업보고서</t>
        </is>
      </c>
      <c r="H267" s="36" t="inlineStr">
        <is>
          <t>2017-03-31</t>
        </is>
      </c>
      <c r="I267" s="36" t="inlineStr">
        <is>
          <t>20170331004920</t>
        </is>
      </c>
      <c r="J267" s="39" t="inlineStr">
        <is>
          <t>https://dart.fss.or.kr/dsaf001/main.do?rcpNo=20170331004920</t>
        </is>
      </c>
      <c r="K267" s="37" t="inlineStr">
        <is>
          <t>post_events_summary</t>
        </is>
      </c>
    </row>
    <row r="268" ht="45" customHeight="1">
      <c r="A268" s="36" t="inlineStr">
        <is>
          <t>C012</t>
        </is>
      </c>
      <c r="B268" s="37" t="inlineStr">
        <is>
          <t>Orion Cinema Network Co., Ltd.</t>
        </is>
      </c>
      <c r="C268" s="36" t="inlineStr">
        <is>
          <t>발표</t>
        </is>
      </c>
      <c r="D268" s="36" t="inlineStr">
        <is>
          <t>2013-08-21</t>
        </is>
      </c>
      <c r="E268" s="37" t="inlineStr">
        <is>
          <t>발표</t>
        </is>
      </c>
      <c r="F268" s="37"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7" t="inlineStr">
        <is>
          <t>DART 기타공시</t>
        </is>
      </c>
      <c r="H268" s="36" t="inlineStr">
        <is>
          <t>2013-08-21</t>
        </is>
      </c>
      <c r="I268" s="36" t="inlineStr">
        <is>
          <t>20130821900265</t>
        </is>
      </c>
      <c r="J268" s="39" t="inlineStr">
        <is>
          <t>https://dart.fss.or.kr/dsaf001/main.do?rcpNo=20130821900265</t>
        </is>
      </c>
      <c r="K268" s="37" t="inlineStr">
        <is>
          <t>announce_date_chk,purpose_quote,status_chk</t>
        </is>
      </c>
    </row>
    <row r="269" ht="45" customHeight="1">
      <c r="A269" s="36" t="inlineStr">
        <is>
          <t>C012</t>
        </is>
      </c>
      <c r="B269" s="37" t="inlineStr">
        <is>
          <t>Orion Cinema Network Co., Ltd.</t>
        </is>
      </c>
      <c r="C269" s="36" t="inlineStr">
        <is>
          <t>발표</t>
        </is>
      </c>
      <c r="D269" s="36" t="inlineStr">
        <is>
          <t>2013-09-04</t>
        </is>
      </c>
      <c r="E269" s="37" t="inlineStr">
        <is>
          <t>발표</t>
        </is>
      </c>
      <c r="F269" s="37"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7" t="inlineStr">
        <is>
          <t>DART 기타공시</t>
        </is>
      </c>
      <c r="H269" s="36" t="inlineStr">
        <is>
          <t>2013-09-04</t>
        </is>
      </c>
      <c r="I269" s="36" t="inlineStr">
        <is>
          <t>20130904900112</t>
        </is>
      </c>
      <c r="J269" s="39" t="inlineStr">
        <is>
          <t>https://dart.fss.or.kr/dsaf001/main.do?rcpNo=20130904900112</t>
        </is>
      </c>
      <c r="K269" s="37" t="inlineStr">
        <is>
          <t>value_chk_local,chk_note,notes</t>
        </is>
      </c>
    </row>
    <row r="270" ht="45" customHeight="1">
      <c r="A270" s="36" t="inlineStr">
        <is>
          <t>C012</t>
        </is>
      </c>
      <c r="B270" s="37" t="inlineStr">
        <is>
          <t>Orion Cinema Network Co., Ltd.</t>
        </is>
      </c>
      <c r="C270" s="36" t="inlineStr">
        <is>
          <t>발표</t>
        </is>
      </c>
      <c r="D270" s="36" t="inlineStr">
        <is>
          <t>2013-09-12</t>
        </is>
      </c>
      <c r="E270" s="37" t="inlineStr">
        <is>
          <t>발표</t>
        </is>
      </c>
      <c r="F270" s="37"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7" t="inlineStr">
        <is>
          <t>DART 주요사항보고서</t>
        </is>
      </c>
      <c r="H270" s="36" t="inlineStr">
        <is>
          <t>2013-09-12</t>
        </is>
      </c>
      <c r="I270" s="36" t="inlineStr">
        <is>
          <t>20130912000216</t>
        </is>
      </c>
      <c r="J270" s="39" t="inlineStr">
        <is>
          <t>https://dart.fss.or.kr/dsaf001/main.do?rcpNo=20130912000216</t>
        </is>
      </c>
      <c r="K270" s="37" t="inlineStr">
        <is>
          <t>value_chk_local,acq_mktcap,purpose_quote,size_basis</t>
        </is>
      </c>
    </row>
    <row r="271" ht="45" customHeight="1">
      <c r="A271" s="36" t="inlineStr">
        <is>
          <t>C012</t>
        </is>
      </c>
      <c r="B271" s="37" t="inlineStr">
        <is>
          <t>Orion Cinema Network Co., Ltd.</t>
        </is>
      </c>
      <c r="C271" s="36" t="inlineStr">
        <is>
          <t>인수 후</t>
        </is>
      </c>
      <c r="D271" s="36" t="inlineStr">
        <is>
          <t>2013-12-06</t>
        </is>
      </c>
      <c r="E271" s="37" t="inlineStr">
        <is>
          <t>완료</t>
        </is>
      </c>
      <c r="F271" s="37"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7" t="inlineStr">
        <is>
          <t>DART 기타공시</t>
        </is>
      </c>
      <c r="H271" s="36" t="inlineStr">
        <is>
          <t>2013-12-06</t>
        </is>
      </c>
      <c r="I271" s="36" t="inlineStr">
        <is>
          <t>20131206000312</t>
        </is>
      </c>
      <c r="J271" s="39" t="inlineStr">
        <is>
          <t>https://dart.fss.or.kr/dsaf001/main.do?rcpNo=20131206000312</t>
        </is>
      </c>
      <c r="K271" s="37" t="inlineStr">
        <is>
          <t>status_chk,value_chk_local,notes,post_events_summary</t>
        </is>
      </c>
    </row>
    <row r="272" ht="45" customHeight="1">
      <c r="A272" s="36" t="inlineStr">
        <is>
          <t>C012</t>
        </is>
      </c>
      <c r="B272" s="37" t="inlineStr">
        <is>
          <t>Orion Cinema Network Co., Ltd.</t>
        </is>
      </c>
      <c r="C272" s="36" t="inlineStr">
        <is>
          <t>인수 후</t>
        </is>
      </c>
      <c r="D272" s="36" t="inlineStr">
        <is>
          <t>2013-12-31</t>
        </is>
      </c>
      <c r="E272" s="37" t="inlineStr">
        <is>
          <t>합병</t>
        </is>
      </c>
      <c r="F272" s="37"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7" t="inlineStr">
        <is>
          <t>DART 감사보고서</t>
        </is>
      </c>
      <c r="H272" s="36" t="inlineStr">
        <is>
          <t>2014-03-31</t>
        </is>
      </c>
      <c r="I272" s="36" t="inlineStr">
        <is>
          <t>20140331003132</t>
        </is>
      </c>
      <c r="J272" s="39" t="inlineStr">
        <is>
          <t>https://dart.fss.or.kr/dsaf001/main.do?rcpNo=20140331003132</t>
        </is>
      </c>
      <c r="K272" s="37" t="inlineStr">
        <is>
          <t>status_chk,impairment,value_chk_local</t>
        </is>
      </c>
    </row>
    <row r="273" ht="45" customHeight="1">
      <c r="A273" s="36" t="inlineStr">
        <is>
          <t>C012</t>
        </is>
      </c>
      <c r="B273" s="37" t="inlineStr">
        <is>
          <t>Orion Cinema Network Co., Ltd.</t>
        </is>
      </c>
      <c r="C273" s="36" t="inlineStr">
        <is>
          <t>인수 후</t>
        </is>
      </c>
      <c r="D273" s="36" t="inlineStr">
        <is>
          <t>2014-12-31</t>
        </is>
      </c>
      <c r="E273" s="37" t="inlineStr">
        <is>
          <t>실적</t>
        </is>
      </c>
      <c r="F273" s="37"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7" t="inlineStr">
        <is>
          <t>DART 사업보고서</t>
        </is>
      </c>
      <c r="H273" s="36" t="inlineStr">
        <is>
          <t>2015-03-31</t>
        </is>
      </c>
      <c r="I273" s="36" t="inlineStr">
        <is>
          <t>20150331004213</t>
        </is>
      </c>
      <c r="J273" s="39" t="inlineStr">
        <is>
          <t>https://dart.fss.or.kr/dsaf001/main.do?rcpNo=20150331004213</t>
        </is>
      </c>
      <c r="K273" s="37" t="inlineStr">
        <is>
          <t>target_rev_post,target_op_post,earnings_call_note</t>
        </is>
      </c>
    </row>
    <row r="274" ht="45" customHeight="1">
      <c r="A274" s="36" t="inlineStr">
        <is>
          <t>C012</t>
        </is>
      </c>
      <c r="B274" s="37" t="inlineStr">
        <is>
          <t>Orion Cinema Network Co., Ltd.</t>
        </is>
      </c>
      <c r="C274" s="36" t="inlineStr">
        <is>
          <t>인수 전</t>
        </is>
      </c>
      <c r="D274" s="36" t="inlineStr">
        <is>
          <t>2012-12-31</t>
        </is>
      </c>
      <c r="E274" s="37" t="inlineStr">
        <is>
          <t>기타</t>
        </is>
      </c>
      <c r="F274" s="37" t="inlineStr">
        <is>
          <t>CJ E&amp;M 2012 사업보고서: 사업부문별 요약 연결재무현황 방송 764,151·게임 212,084·영화 218,960·음악/공연/온라인 199,390백만원(합계 1,394,585), 영업이익 방송 44,554·합계 38,947; 연결 자산총계 2012-12-31 2,090,977,463,021원.</t>
        </is>
      </c>
      <c r="G274" s="37" t="inlineStr">
        <is>
          <t>DART 사업보고서</t>
        </is>
      </c>
      <c r="H274" s="36" t="inlineStr">
        <is>
          <t>2013-04-01</t>
        </is>
      </c>
      <c r="I274" s="36" t="inlineStr">
        <is>
          <t>20130401001853</t>
        </is>
      </c>
      <c r="J274" s="39" t="inlineStr">
        <is>
          <t>https://dart.fss.or.kr/dsaf001/main.do?rcpNo=20130401001853</t>
        </is>
      </c>
      <c r="K274" s="37" t="inlineStr">
        <is>
          <t>acquirer_core,apex_total_assets</t>
        </is>
      </c>
    </row>
    <row r="275" ht="45" customHeight="1">
      <c r="A275" s="36" t="inlineStr">
        <is>
          <t>C012</t>
        </is>
      </c>
      <c r="B275" s="37" t="inlineStr">
        <is>
          <t>Orion Cinema Network Co., Ltd.</t>
        </is>
      </c>
      <c r="C275" s="36" t="inlineStr">
        <is>
          <t>발표</t>
        </is>
      </c>
      <c r="D275" s="36" t="inlineStr">
        <is>
          <t>2013-08-21</t>
        </is>
      </c>
      <c r="E275" s="37" t="inlineStr">
        <is>
          <t>기타</t>
        </is>
      </c>
      <c r="F275" s="37" t="inlineStr">
        <is>
          <t>Fed H.10 원/달러: 2013-08-21 1,116.86, 2013-11-29 1,057.76, 2013-12-02 1,058.00.</t>
        </is>
      </c>
      <c r="G275" s="37" t="inlineStr">
        <is>
          <t>기타</t>
        </is>
      </c>
      <c r="H275" s="36" t="inlineStr">
        <is>
          <t>2013-08-21</t>
        </is>
      </c>
      <c r="I275" s="36" t="n"/>
      <c r="J275" s="39" t="inlineStr">
        <is>
          <t>https://www.federalreserve.gov/releases/h10/hist/dat00_ko.htm</t>
        </is>
      </c>
      <c r="K275" s="37" t="inlineStr">
        <is>
          <t>value_chk_usdmm</t>
        </is>
      </c>
    </row>
    <row r="276" ht="45" customHeight="1">
      <c r="A276" s="36" t="inlineStr">
        <is>
          <t>C012</t>
        </is>
      </c>
      <c r="B276" s="37" t="inlineStr">
        <is>
          <t>Orion Cinema Network Co., Ltd.</t>
        </is>
      </c>
      <c r="C276" s="36" t="inlineStr">
        <is>
          <t>인수 후</t>
        </is>
      </c>
      <c r="D276" s="36" t="inlineStr">
        <is>
          <t>2025-12-31</t>
        </is>
      </c>
      <c r="E276" s="37" t="inlineStr">
        <is>
          <t>실적</t>
        </is>
      </c>
      <c r="F276" s="37" t="inlineStr">
        <is>
          <t>CJ ENM 2025 사업보고서: 미디어플랫폼사업(TV채널 등) 외부매출 1,341,616,430천원, 영업이익 1,332,256천원.</t>
        </is>
      </c>
      <c r="G276" s="37" t="inlineStr">
        <is>
          <t>DART 사업보고서</t>
        </is>
      </c>
      <c r="H276" s="36" t="inlineStr">
        <is>
          <t>2026-03-18</t>
        </is>
      </c>
      <c r="I276" s="36" t="inlineStr">
        <is>
          <t>20260318001469</t>
        </is>
      </c>
      <c r="J276" s="39" t="inlineStr">
        <is>
          <t>https://dart.fss.or.kr/dsaf001/main.do?rcpNo=20260318001469</t>
        </is>
      </c>
      <c r="K276" s="37" t="inlineStr">
        <is>
          <t>target_rev_post,target_op_post</t>
        </is>
      </c>
    </row>
    <row r="277" ht="45" customHeight="1">
      <c r="A277" s="36" t="inlineStr">
        <is>
          <t>C012</t>
        </is>
      </c>
      <c r="B277" s="37" t="inlineStr">
        <is>
          <t>Orion Cinema Network Co., Ltd.</t>
        </is>
      </c>
      <c r="C277" s="36" t="inlineStr">
        <is>
          <t>발표</t>
        </is>
      </c>
      <c r="D277" s="36" t="inlineStr">
        <is>
          <t>2013-09-04</t>
        </is>
      </c>
      <c r="E277" s="37" t="inlineStr">
        <is>
          <t>발표</t>
        </is>
      </c>
      <c r="F277" s="37"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7" t="inlineStr">
        <is>
          <t>DART 주요사항보고서</t>
        </is>
      </c>
      <c r="H277" s="36" t="inlineStr">
        <is>
          <t>2013-09-04</t>
        </is>
      </c>
      <c r="I277" s="36" t="inlineStr">
        <is>
          <t>20130904000082</t>
        </is>
      </c>
      <c r="J277" s="39" t="inlineStr">
        <is>
          <t>https://dart.fss.or.kr/dsaf001/main.do?rcpNo=20130904000082</t>
        </is>
      </c>
      <c r="K277" s="37" t="inlineStr">
        <is>
          <t>value_chk_local,chk_note,notes</t>
        </is>
      </c>
    </row>
    <row r="278" ht="45" customHeight="1">
      <c r="A278" s="36" t="inlineStr">
        <is>
          <t>C012</t>
        </is>
      </c>
      <c r="B278" s="37" t="inlineStr">
        <is>
          <t>Orion Cinema Network Co., Ltd.</t>
        </is>
      </c>
      <c r="C278" s="36" t="inlineStr">
        <is>
          <t>인수 전</t>
        </is>
      </c>
      <c r="D278" s="36" t="inlineStr">
        <is>
          <t>2012-12-31</t>
        </is>
      </c>
      <c r="E278" s="37" t="inlineStr">
        <is>
          <t>실적</t>
        </is>
      </c>
      <c r="F278" s="37"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7" t="inlineStr">
        <is>
          <t>DART 감사보고서</t>
        </is>
      </c>
      <c r="H278" s="36" t="inlineStr">
        <is>
          <t>2013-03-26</t>
        </is>
      </c>
      <c r="I278" s="36" t="inlineStr">
        <is>
          <t>20130326000223</t>
        </is>
      </c>
      <c r="J278" s="39" t="inlineStr">
        <is>
          <t>https://dart.fss.or.kr/dsaf001/main.do?rcpNo=20130326000223</t>
        </is>
      </c>
      <c r="K278" s="37" t="inlineStr">
        <is>
          <t>pre_events_summary,target_rev_pre,target_op_pre</t>
        </is>
      </c>
    </row>
    <row r="279" ht="45" customHeight="1">
      <c r="A279" s="36" t="inlineStr">
        <is>
          <t>C012</t>
        </is>
      </c>
      <c r="B279" s="37" t="inlineStr">
        <is>
          <t>Orion Cinema Network Co., Ltd.</t>
        </is>
      </c>
      <c r="C279" s="36" t="inlineStr">
        <is>
          <t>인수 전</t>
        </is>
      </c>
      <c r="D279" s="36" t="inlineStr">
        <is>
          <t>2006-12-31</t>
        </is>
      </c>
      <c r="E279" s="37" t="inlineStr">
        <is>
          <t>기타</t>
        </is>
      </c>
      <c r="F279" s="37" t="inlineStr">
        <is>
          <t>OCN 2006 감사보고서: 주요주주 ㈜온미디어 10,531,444주(90.27%), ㈜중앙일보사 1,135,721주(9.73%); 1999년 ㈜대우 DCN 채널·㈜중앙일보 Catch One 채널사업권 양수(Catch One 매수가액 7,400,000천원).</t>
        </is>
      </c>
      <c r="G279" s="37" t="inlineStr">
        <is>
          <t>DART 감사보고서</t>
        </is>
      </c>
      <c r="H279" s="36" t="inlineStr">
        <is>
          <t>2007-03-21</t>
        </is>
      </c>
      <c r="I279" s="36" t="inlineStr">
        <is>
          <t>20070321000422</t>
        </is>
      </c>
      <c r="J279" s="39" t="inlineStr">
        <is>
          <t>https://dart.fss.or.kr/dsaf001/main.do?rcpNo=20070321000422</t>
        </is>
      </c>
      <c r="K279" s="37" t="inlineStr">
        <is>
          <t>notes,pre_events_summary</t>
        </is>
      </c>
    </row>
    <row r="280" ht="45" customHeight="1">
      <c r="A280" s="36" t="inlineStr">
        <is>
          <t>C012</t>
        </is>
      </c>
      <c r="B280" s="37" t="inlineStr">
        <is>
          <t>Orion Cinema Network Co., Ltd.</t>
        </is>
      </c>
      <c r="C280" s="36" t="inlineStr">
        <is>
          <t>인수 후</t>
        </is>
      </c>
      <c r="D280" s="36" t="inlineStr">
        <is>
          <t>2016-12-31</t>
        </is>
      </c>
      <c r="E280" s="37" t="inlineStr">
        <is>
          <t>기타</t>
        </is>
      </c>
      <c r="F280" s="37" t="inlineStr">
        <is>
          <t>CJ E&amp;M 2016 사업보고서: 채널 목록 'OCN | 드라마ㆍ영화 및 보조적 데이터방송 | 케이블TV, 위성방송, IPTV'; 2016-05-01 드라마 사업본부 물적분할로 스튜디오드래곤 설립.</t>
        </is>
      </c>
      <c r="G280" s="37" t="inlineStr">
        <is>
          <t>DART 사업보고서</t>
        </is>
      </c>
      <c r="H280" s="36" t="inlineStr">
        <is>
          <t>2017-03-31</t>
        </is>
      </c>
      <c r="I280" s="36" t="inlineStr">
        <is>
          <t>20170331004920</t>
        </is>
      </c>
      <c r="J280" s="39" t="inlineStr">
        <is>
          <t>https://dart.fss.or.kr/dsaf001/main.do?rcpNo=20170331004920</t>
        </is>
      </c>
      <c r="K280" s="37" t="inlineStr">
        <is>
          <t>post_events_summary,notes</t>
        </is>
      </c>
    </row>
    <row r="281" ht="45" customHeight="1">
      <c r="A281" s="36" t="inlineStr">
        <is>
          <t>C013</t>
        </is>
      </c>
      <c r="B281" s="37" t="inlineStr">
        <is>
          <t>CJ Educations Corporation</t>
        </is>
      </c>
      <c r="C281" s="36" t="inlineStr">
        <is>
          <t>발표</t>
        </is>
      </c>
      <c r="D281" s="36" t="inlineStr">
        <is>
          <t>2014-04-30</t>
        </is>
      </c>
      <c r="E281" s="37" t="inlineStr">
        <is>
          <t>추가취득</t>
        </is>
      </c>
      <c r="F281" s="37"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7" t="inlineStr">
        <is>
          <t>DART 기타공시</t>
        </is>
      </c>
      <c r="H281" s="36" t="inlineStr">
        <is>
          <t>2014-05-07</t>
        </is>
      </c>
      <c r="I281" s="36" t="inlineStr">
        <is>
          <t>20140507000681</t>
        </is>
      </c>
      <c r="J281" s="39" t="inlineStr">
        <is>
          <t>https://dart.fss.or.kr/dsaf001/main.do?rcpNo=20140507000681</t>
        </is>
      </c>
      <c r="K281" s="37" t="inlineStr">
        <is>
          <t>announce_date_chk,status_chk,value_chk_local,chk_note,first_filing_date</t>
        </is>
      </c>
    </row>
    <row r="282" ht="45" customHeight="1">
      <c r="A282" s="36" t="inlineStr">
        <is>
          <t>C013</t>
        </is>
      </c>
      <c r="B282" s="37" t="inlineStr">
        <is>
          <t>CJ Educations Corporation</t>
        </is>
      </c>
      <c r="C282" s="36" t="inlineStr">
        <is>
          <t>인수 전</t>
        </is>
      </c>
      <c r="D282" s="36" t="inlineStr">
        <is>
          <t>2013-02-05</t>
        </is>
      </c>
      <c r="E282" s="37" t="inlineStr">
        <is>
          <t>추가취득</t>
        </is>
      </c>
      <c r="F282" s="37" t="inlineStr">
        <is>
          <t>특수관계인의 유상증자 참여: 참여자 (주)씨제이오쇼핑, 출자금액 11,900백만원, 23,800,000주, 출자 후 지분율 70.00%(예상치로 표기), 주주 배정, 1주당 500원; 증자금액 17,000백만원·34,000,000주, 이사회 2013.02.05.</t>
        </is>
      </c>
      <c r="G282" s="37" t="inlineStr">
        <is>
          <t>DART 기타공시</t>
        </is>
      </c>
      <c r="H282" s="36" t="inlineStr">
        <is>
          <t>2013-02-07</t>
        </is>
      </c>
      <c r="I282" s="36" t="inlineStr">
        <is>
          <t>20130208000033</t>
        </is>
      </c>
      <c r="J282" s="39" t="inlineStr">
        <is>
          <t>https://dart.fss.or.kr/dsaf001/main.do?rcpNo=20130208000033</t>
        </is>
      </c>
      <c r="K282" s="37" t="inlineStr">
        <is>
          <t>pre_events_summary,chk_note</t>
        </is>
      </c>
    </row>
    <row r="283" ht="45" customHeight="1">
      <c r="A283" s="36" t="inlineStr">
        <is>
          <t>C013</t>
        </is>
      </c>
      <c r="B283" s="37" t="inlineStr">
        <is>
          <t>CJ Educations Corporation</t>
        </is>
      </c>
      <c r="C283" s="36" t="inlineStr">
        <is>
          <t>인수 전</t>
        </is>
      </c>
      <c r="D283" s="36" t="inlineStr">
        <is>
          <t>2013-02-15</t>
        </is>
      </c>
      <c r="E283" s="37" t="inlineStr">
        <is>
          <t>추가취득</t>
        </is>
      </c>
      <c r="F283" s="37" t="inlineStr">
        <is>
          <t>최대주주 등의 주식보유 변동: (주)씨제이오쇼핑 3,500,000주(70.00%) → +23,800,000주 → 27,300,000주(94.79%), 11,900,000천원·500원; 기타 주주 1,500,000주는 증자 미참여로 30.00%→5.21%. 발행주식 5,000,000주 → 28,800,000주.</t>
        </is>
      </c>
      <c r="G283" s="37" t="inlineStr">
        <is>
          <t>DART 기타공시</t>
        </is>
      </c>
      <c r="H283" s="36" t="inlineStr">
        <is>
          <t>2013-02-20</t>
        </is>
      </c>
      <c r="I283" s="36" t="inlineStr">
        <is>
          <t>20130220000047</t>
        </is>
      </c>
      <c r="J283" s="39" t="inlineStr">
        <is>
          <t>https://dart.fss.or.kr/dsaf001/main.do?rcpNo=20130220000047</t>
        </is>
      </c>
      <c r="K283" s="37" t="inlineStr">
        <is>
          <t>pre_events_summary,chk_note</t>
        </is>
      </c>
    </row>
    <row r="284" ht="45" customHeight="1">
      <c r="A284" s="36" t="inlineStr">
        <is>
          <t>C013</t>
        </is>
      </c>
      <c r="B284" s="37" t="inlineStr">
        <is>
          <t>CJ Educations Corporation</t>
        </is>
      </c>
      <c r="C284" s="36" t="inlineStr">
        <is>
          <t>인수 후</t>
        </is>
      </c>
      <c r="D284" s="36" t="inlineStr">
        <is>
          <t>2014-10-27</t>
        </is>
      </c>
      <c r="E284" s="37" t="inlineStr">
        <is>
          <t>합병</t>
        </is>
      </c>
      <c r="F284" s="37"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7" t="inlineStr">
        <is>
          <t>DART 주요사항보고서</t>
        </is>
      </c>
      <c r="H284" s="36" t="inlineStr">
        <is>
          <t>2014-10-27</t>
        </is>
      </c>
      <c r="I284" s="36" t="inlineStr">
        <is>
          <t>20141027000722</t>
        </is>
      </c>
      <c r="J284" s="39" t="inlineStr">
        <is>
          <t>https://dart.fss.or.kr/dsaf001/main.do?rcpNo=20141027000722</t>
        </is>
      </c>
      <c r="K284" s="37" t="inlineStr">
        <is>
          <t>pre_events_summary,notes,target_rev_pre,target_op_pre,perf_basis,post_events_summary</t>
        </is>
      </c>
    </row>
    <row r="285" ht="45" customHeight="1">
      <c r="A285" s="36" t="inlineStr">
        <is>
          <t>C013</t>
        </is>
      </c>
      <c r="B285" s="37" t="inlineStr">
        <is>
          <t>CJ Educations Corporation</t>
        </is>
      </c>
      <c r="C285" s="36" t="inlineStr">
        <is>
          <t>인수 후</t>
        </is>
      </c>
      <c r="D285" s="36" t="inlineStr">
        <is>
          <t>2014-10-27</t>
        </is>
      </c>
      <c r="E285" s="37" t="inlineStr">
        <is>
          <t>합병</t>
        </is>
      </c>
      <c r="F285" s="37"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7" t="inlineStr">
        <is>
          <t>DART 기타공시</t>
        </is>
      </c>
      <c r="H285" s="36" t="inlineStr">
        <is>
          <t>2014-10-27</t>
        </is>
      </c>
      <c r="I285" s="36" t="inlineStr">
        <is>
          <t>20141027000736</t>
        </is>
      </c>
      <c r="J285" s="39" t="inlineStr">
        <is>
          <t>https://dart.fss.or.kr/dsaf001/main.do?rcpNo=20141027000736</t>
        </is>
      </c>
      <c r="K285" s="37" t="inlineStr">
        <is>
          <t>post_events_summary,purpose_quote,acq_total_assets,deal_to_equity_pct</t>
        </is>
      </c>
    </row>
    <row r="286" ht="45" customHeight="1">
      <c r="A286" s="36" t="inlineStr">
        <is>
          <t>C013</t>
        </is>
      </c>
      <c r="B286" s="37" t="inlineStr">
        <is>
          <t>CJ Educations Corporation</t>
        </is>
      </c>
      <c r="C286" s="36" t="inlineStr">
        <is>
          <t>인수 후</t>
        </is>
      </c>
      <c r="D286" s="36" t="inlineStr">
        <is>
          <t>2014-12-31</t>
        </is>
      </c>
      <c r="E286" s="37" t="inlineStr">
        <is>
          <t>합병</t>
        </is>
      </c>
      <c r="F286" s="37"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7" t="inlineStr">
        <is>
          <t>DART 기타공시</t>
        </is>
      </c>
      <c r="H286" s="36" t="inlineStr">
        <is>
          <t>2014-12-31</t>
        </is>
      </c>
      <c r="I286" s="36" t="inlineStr">
        <is>
          <t>20141231000202</t>
        </is>
      </c>
      <c r="J286" s="39" t="inlineStr">
        <is>
          <t>https://dart.fss.or.kr/dsaf001/main.do?rcpNo=20141231000202</t>
        </is>
      </c>
      <c r="K286" s="37" t="inlineStr">
        <is>
          <t>post_events_summary,notes</t>
        </is>
      </c>
    </row>
    <row r="287" ht="45" customHeight="1">
      <c r="A287" s="36" t="inlineStr">
        <is>
          <t>C013</t>
        </is>
      </c>
      <c r="B287" s="37" t="inlineStr">
        <is>
          <t>CJ Educations Corporation</t>
        </is>
      </c>
      <c r="C287" s="36" t="inlineStr">
        <is>
          <t>인수 후</t>
        </is>
      </c>
      <c r="D287" s="36" t="inlineStr">
        <is>
          <t>2014-12-31</t>
        </is>
      </c>
      <c r="E287" s="37" t="inlineStr">
        <is>
          <t>실적</t>
        </is>
      </c>
      <c r="F287" s="37"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7" t="inlineStr">
        <is>
          <t>DART 사업보고서</t>
        </is>
      </c>
      <c r="H287" s="36" t="inlineStr">
        <is>
          <t>2015-03-31</t>
        </is>
      </c>
      <c r="I287" s="36" t="inlineStr">
        <is>
          <t>20150331003468</t>
        </is>
      </c>
      <c r="J287" s="39" t="inlineStr">
        <is>
          <t>https://dart.fss.or.kr/dsaf001/main.do?rcpNo=20150331003468</t>
        </is>
      </c>
      <c r="K287" s="37" t="inlineStr">
        <is>
          <t>chk_note,target_rev_post,target_op_post,notes,perf_basis,impairment,acq_mktcap</t>
        </is>
      </c>
    </row>
    <row r="288" ht="45" customHeight="1">
      <c r="A288" s="36" t="inlineStr">
        <is>
          <t>C013</t>
        </is>
      </c>
      <c r="B288" s="37" t="inlineStr">
        <is>
          <t>CJ Educations Corporation</t>
        </is>
      </c>
      <c r="C288" s="36" t="inlineStr">
        <is>
          <t>발표</t>
        </is>
      </c>
      <c r="D288" s="36" t="inlineStr">
        <is>
          <t>2013-12-31</t>
        </is>
      </c>
      <c r="E288" s="37" t="inlineStr">
        <is>
          <t>실적</t>
        </is>
      </c>
      <c r="F288" s="37"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7" t="inlineStr">
        <is>
          <t>DART 사업보고서</t>
        </is>
      </c>
      <c r="H288" s="36" t="inlineStr">
        <is>
          <t>2014-03-31</t>
        </is>
      </c>
      <c r="I288" s="36" t="inlineStr">
        <is>
          <t>20140331003236</t>
        </is>
      </c>
      <c r="J288" s="39" t="inlineStr">
        <is>
          <t>https://dart.fss.or.kr/dsaf001/main.do?rcpNo=20140331003236</t>
        </is>
      </c>
      <c r="K288" s="37" t="inlineStr">
        <is>
          <t>acq_total_assets,apex_total_assets,deal_to_assets_pct,deal_to_equity_pct,acquirer_core,acq_mktcap,size_basis,pre_incorp_chk,target_rev_pre</t>
        </is>
      </c>
    </row>
    <row r="289" ht="45" customHeight="1">
      <c r="A289" s="36" t="inlineStr">
        <is>
          <t>C013</t>
        </is>
      </c>
      <c r="B289" s="37" t="inlineStr">
        <is>
          <t>CJ Educations Corporation</t>
        </is>
      </c>
      <c r="C289" s="36" t="inlineStr">
        <is>
          <t>인수 전</t>
        </is>
      </c>
      <c r="D289" s="36" t="inlineStr">
        <is>
          <t>2011-11-16</t>
        </is>
      </c>
      <c r="E289" s="37" t="inlineStr">
        <is>
          <t>지분취득</t>
        </is>
      </c>
      <c r="F289" s="37"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7" t="inlineStr">
        <is>
          <t>DART 사업보고서</t>
        </is>
      </c>
      <c r="H289" s="36" t="inlineStr">
        <is>
          <t>2012-03-30</t>
        </is>
      </c>
      <c r="I289" s="36" t="inlineStr">
        <is>
          <t>20120330002711</t>
        </is>
      </c>
      <c r="J289" s="39" t="inlineStr">
        <is>
          <t>https://dart.fss.or.kr/dsaf001/main.do?rcpNo=20120330002711</t>
        </is>
      </c>
      <c r="K289" s="37" t="inlineStr">
        <is>
          <t>pre_events_summary,pre_incorp_chk</t>
        </is>
      </c>
    </row>
    <row r="290" ht="45" customHeight="1">
      <c r="A290" s="36" t="inlineStr">
        <is>
          <t>C013</t>
        </is>
      </c>
      <c r="B290" s="37" t="inlineStr">
        <is>
          <t>CJ Educations Corporation</t>
        </is>
      </c>
      <c r="C290" s="36" t="inlineStr">
        <is>
          <t>인수 전</t>
        </is>
      </c>
      <c r="D290" s="36" t="inlineStr">
        <is>
          <t>2012-12-31</t>
        </is>
      </c>
      <c r="E290" s="37" t="inlineStr">
        <is>
          <t>기타</t>
        </is>
      </c>
      <c r="F290" s="37" t="inlineStr">
        <is>
          <t>CJ오쇼핑 2012 사업보고서 계열회사 출자현황: 씨제이에듀케이션즈㈜ 70.00%; 이사회 2013.02.07 'CJ에듀케이션즈 증자의 건' 가결.</t>
        </is>
      </c>
      <c r="G290" s="37" t="inlineStr">
        <is>
          <t>DART 사업보고서</t>
        </is>
      </c>
      <c r="H290" s="36" t="inlineStr">
        <is>
          <t>2013-04-01</t>
        </is>
      </c>
      <c r="I290" s="36" t="inlineStr">
        <is>
          <t>20130401000845</t>
        </is>
      </c>
      <c r="J290" s="39" t="inlineStr">
        <is>
          <t>https://dart.fss.or.kr/dsaf001/main.do?rcpNo=20130401000845</t>
        </is>
      </c>
      <c r="K290" s="37" t="inlineStr">
        <is>
          <t>pre_events_summary</t>
        </is>
      </c>
    </row>
    <row r="291" ht="45" customHeight="1">
      <c r="A291" s="36" t="inlineStr">
        <is>
          <t>C013</t>
        </is>
      </c>
      <c r="B291" s="37" t="inlineStr">
        <is>
          <t>CJ Educations Corporation</t>
        </is>
      </c>
      <c r="C291" s="36" t="inlineStr">
        <is>
          <t>인수 후</t>
        </is>
      </c>
      <c r="D291" s="36" t="inlineStr">
        <is>
          <t>2015-12-31</t>
        </is>
      </c>
      <c r="E291" s="37" t="inlineStr">
        <is>
          <t>손상차손</t>
        </is>
      </c>
      <c r="F291" s="37"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7" t="inlineStr">
        <is>
          <t>DART 사업보고서</t>
        </is>
      </c>
      <c r="H291" s="36" t="inlineStr">
        <is>
          <t>2016-03-30</t>
        </is>
      </c>
      <c r="I291" s="36" t="inlineStr">
        <is>
          <t>20160330003245</t>
        </is>
      </c>
      <c r="J291" s="39" t="inlineStr">
        <is>
          <t>https://dart.fss.or.kr/dsaf001/main.do?rcpNo=20160330003245</t>
        </is>
      </c>
      <c r="K291" s="37" t="inlineStr">
        <is>
          <t>impairment,post_events_summary,earnings_call_note</t>
        </is>
      </c>
    </row>
    <row r="292" ht="45" customHeight="1">
      <c r="A292" s="36" t="inlineStr">
        <is>
          <t>C013</t>
        </is>
      </c>
      <c r="B292" s="37" t="inlineStr">
        <is>
          <t>CJ Educations Corporation</t>
        </is>
      </c>
      <c r="C292" s="36" t="inlineStr">
        <is>
          <t>인수 전</t>
        </is>
      </c>
      <c r="D292" s="36" t="inlineStr">
        <is>
          <t>2013-11-25</t>
        </is>
      </c>
      <c r="E292" s="37" t="inlineStr">
        <is>
          <t>기타</t>
        </is>
      </c>
      <c r="F292" s="37"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7" t="inlineStr">
        <is>
          <t>언론 보도</t>
        </is>
      </c>
      <c r="H292" s="36" t="inlineStr">
        <is>
          <t>2013-11-25</t>
        </is>
      </c>
      <c r="I292" s="36" t="n"/>
      <c r="J292" s="39" t="inlineStr">
        <is>
          <t>https://www.ajunews.com/view/20131125155053409</t>
        </is>
      </c>
      <c r="K292" s="37" t="inlineStr">
        <is>
          <t>notes,core_basis,pre_events_summary</t>
        </is>
      </c>
    </row>
    <row r="293" ht="45" customHeight="1">
      <c r="A293" s="36" t="inlineStr">
        <is>
          <t>C013</t>
        </is>
      </c>
      <c r="B293" s="37" t="inlineStr">
        <is>
          <t>CJ Educations Corporation</t>
        </is>
      </c>
      <c r="C293" s="36" t="inlineStr">
        <is>
          <t>인수 전</t>
        </is>
      </c>
      <c r="D293" s="36" t="inlineStr">
        <is>
          <t>2013-03-20</t>
        </is>
      </c>
      <c r="E293" s="37" t="inlineStr">
        <is>
          <t>기타</t>
        </is>
      </c>
      <c r="F293" s="37"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7" t="inlineStr">
        <is>
          <t>언론 보도</t>
        </is>
      </c>
      <c r="H293" s="36" t="inlineStr">
        <is>
          <t>2013-03-21</t>
        </is>
      </c>
      <c r="I293" s="36" t="n"/>
      <c r="J293" s="39" t="inlineStr">
        <is>
          <t>https://newstomato.com/ReadNews.aspx?no=345777</t>
        </is>
      </c>
      <c r="K293" s="37" t="inlineStr">
        <is>
          <t>core_basis,is_core,pre_events_summary</t>
        </is>
      </c>
    </row>
    <row r="294" ht="45" customHeight="1">
      <c r="A294" s="36" t="inlineStr">
        <is>
          <t>C013</t>
        </is>
      </c>
      <c r="B294" s="37" t="inlineStr">
        <is>
          <t>CJ Educations Corporation</t>
        </is>
      </c>
      <c r="C294" s="36" t="inlineStr">
        <is>
          <t>인수 전</t>
        </is>
      </c>
      <c r="D294" s="36" t="inlineStr">
        <is>
          <t>2013-10-01</t>
        </is>
      </c>
      <c r="E294" s="37" t="inlineStr">
        <is>
          <t>기타</t>
        </is>
      </c>
      <c r="F294" s="37" t="inlineStr">
        <is>
          <t>아이뉴스24: 이재현 CJ그룹 회장 장녀 이경후가 2011년 12월부터 CJ에듀케이션즈에서 해외 마케팅·콘텐츠 사업기획을 맡았고 2013-10-01 CJ오쇼핑으로 옮김.</t>
        </is>
      </c>
      <c r="G294" s="37" t="inlineStr">
        <is>
          <t>언론 보도</t>
        </is>
      </c>
      <c r="H294" s="36" t="inlineStr">
        <is>
          <t>2013-10-11</t>
        </is>
      </c>
      <c r="I294" s="36" t="n"/>
      <c r="J294" s="39" t="inlineStr">
        <is>
          <t>https://www.inews24.com/view/777191</t>
        </is>
      </c>
      <c r="K294" s="37" t="inlineStr">
        <is>
          <t>notes</t>
        </is>
      </c>
    </row>
    <row r="295" ht="45" customHeight="1">
      <c r="A295" s="36" t="inlineStr">
        <is>
          <t>C013</t>
        </is>
      </c>
      <c r="B295" s="37" t="inlineStr">
        <is>
          <t>CJ Educations Corporation</t>
        </is>
      </c>
      <c r="C295" s="36" t="inlineStr">
        <is>
          <t>발표</t>
        </is>
      </c>
      <c r="D295" s="36" t="inlineStr">
        <is>
          <t>2014-05-02</t>
        </is>
      </c>
      <c r="E295" s="37" t="inlineStr">
        <is>
          <t>기타</t>
        </is>
      </c>
      <c r="F295" s="37" t="inlineStr">
        <is>
          <t>Yahoo Finance 035760.KQ 일별 close: 2014-04-29 356,700원, 2014-04-30 364,800원, 2014-05-02 369,400원, 2014-05-07 355,400원. 분할 이벤트는 2010-09-01(0.55:1, 인적분할)뿐.</t>
        </is>
      </c>
      <c r="G295" s="37" t="inlineStr">
        <is>
          <t>기타</t>
        </is>
      </c>
      <c r="H295" s="36" t="inlineStr">
        <is>
          <t>2026-10-26</t>
        </is>
      </c>
      <c r="I295" s="36" t="n"/>
      <c r="J295" s="39" t="inlineStr">
        <is>
          <t>https://query1.finance.yahoo.com/v8/finance/chart/035760.KQ?period1=1398384000&amp;period2=1399680000&amp;interval=1d</t>
        </is>
      </c>
      <c r="K295" s="37" t="inlineStr">
        <is>
          <t>acq_mktcap,size_basis</t>
        </is>
      </c>
    </row>
    <row r="296" ht="45" customHeight="1">
      <c r="A296" s="36" t="inlineStr">
        <is>
          <t>C013</t>
        </is>
      </c>
      <c r="B296" s="37" t="inlineStr">
        <is>
          <t>CJ Educations Corporation</t>
        </is>
      </c>
      <c r="C296" s="36" t="inlineStr">
        <is>
          <t>발표</t>
        </is>
      </c>
      <c r="D296" s="36" t="inlineStr">
        <is>
          <t>2014-04-30</t>
        </is>
      </c>
      <c r="E296" s="37" t="inlineStr">
        <is>
          <t>기타</t>
        </is>
      </c>
      <c r="F296" s="37" t="inlineStr">
        <is>
          <t>Yahoo Finance KRW=X 2014-04-30 종가 1,029.44원/달러.</t>
        </is>
      </c>
      <c r="G296" s="37" t="inlineStr">
        <is>
          <t>기타</t>
        </is>
      </c>
      <c r="H296" s="36" t="inlineStr">
        <is>
          <t>2026-10-26</t>
        </is>
      </c>
      <c r="I296" s="36" t="n"/>
      <c r="J296" s="39" t="inlineStr">
        <is>
          <t>https://query1.finance.yahoo.com/v8/finance/chart/KRW=X?period1=1398556800&amp;period2=1399075200&amp;interval=1d</t>
        </is>
      </c>
      <c r="K296" s="37" t="inlineStr">
        <is>
          <t>value_chk_usdmm</t>
        </is>
      </c>
    </row>
    <row r="297" ht="45" customHeight="1">
      <c r="A297" s="36" t="inlineStr">
        <is>
          <t>C014</t>
        </is>
      </c>
      <c r="B297" s="37" t="inlineStr">
        <is>
          <t>CJ Hellovision Co., Ltd., N Screen Service tving Business</t>
        </is>
      </c>
      <c r="C297" s="36" t="inlineStr">
        <is>
          <t>발표</t>
        </is>
      </c>
      <c r="D297" s="36" t="inlineStr">
        <is>
          <t>2015-11-02</t>
        </is>
      </c>
      <c r="E297" s="37" t="inlineStr">
        <is>
          <t>발표</t>
        </is>
      </c>
      <c r="F297" s="37" t="inlineStr">
        <is>
          <t>CJ E&amp;M 영업양수체결: 양수영업 '(주)씨제이헬로비전의 N스크린 서비스 티빙(tving)', 양수가액 2,612,000,000원, 양수목적 '자체 OTT(Over The Top) 플랫폼 강화', 양도법인과 관계 '계열회사', 보유 현금으로 지급.</t>
        </is>
      </c>
      <c r="G297" s="37" t="inlineStr">
        <is>
          <t>DART 기타공시</t>
        </is>
      </c>
      <c r="H297" s="36" t="inlineStr">
        <is>
          <t>2015-11-02</t>
        </is>
      </c>
      <c r="I297" s="36" t="inlineStr">
        <is>
          <t>20151102900267</t>
        </is>
      </c>
      <c r="J297" s="39" t="inlineStr">
        <is>
          <t>https://dart.fss.or.kr/dsaf001/main.do?rcpNo=20151102900267</t>
        </is>
      </c>
      <c r="K297" s="37" t="inlineStr">
        <is>
          <t>announce_date_chk,value_chk_local,purpose_quote,acquirer_entity,first_filing_date,subtype_chk</t>
        </is>
      </c>
    </row>
    <row r="298" ht="45" customHeight="1">
      <c r="A298" s="36" t="inlineStr">
        <is>
          <t>C014</t>
        </is>
      </c>
      <c r="B298" s="37" t="inlineStr">
        <is>
          <t>CJ Hellovision Co., Ltd., N Screen Service tving Business</t>
        </is>
      </c>
      <c r="C298" s="36" t="inlineStr">
        <is>
          <t>발표</t>
        </is>
      </c>
      <c r="D298" s="36" t="inlineStr">
        <is>
          <t>2015-11-02</t>
        </is>
      </c>
      <c r="E298" s="37" t="inlineStr">
        <is>
          <t>발표</t>
        </is>
      </c>
      <c r="F298" s="37"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7" t="inlineStr">
        <is>
          <t>DART 기타공시</t>
        </is>
      </c>
      <c r="H298" s="36" t="inlineStr">
        <is>
          <t>2015-11-02</t>
        </is>
      </c>
      <c r="I298" s="36" t="inlineStr">
        <is>
          <t>20151102800059</t>
        </is>
      </c>
      <c r="J298" s="39" t="inlineStr">
        <is>
          <t>https://dart.fss.or.kr/dsaf001/main.do?rcpNo=20151102800059</t>
        </is>
      </c>
      <c r="K298" s="37" t="inlineStr">
        <is>
          <t>purpose_quote,value_chk_local,chk_note</t>
        </is>
      </c>
    </row>
    <row r="299" ht="45" customHeight="1">
      <c r="A299" s="36" t="inlineStr">
        <is>
          <t>C014</t>
        </is>
      </c>
      <c r="B299" s="37" t="inlineStr">
        <is>
          <t>CJ Hellovision Co., Ltd., N Screen Service tving Business</t>
        </is>
      </c>
      <c r="C299" s="36" t="inlineStr">
        <is>
          <t>인수 후</t>
        </is>
      </c>
      <c r="D299" s="36" t="inlineStr">
        <is>
          <t>2016-01-31</t>
        </is>
      </c>
      <c r="E299" s="37" t="inlineStr">
        <is>
          <t>완료</t>
        </is>
      </c>
      <c r="F299" s="37"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7" t="inlineStr">
        <is>
          <t>DART 사업보고서</t>
        </is>
      </c>
      <c r="H299" s="36" t="inlineStr">
        <is>
          <t>2017-03-31</t>
        </is>
      </c>
      <c r="I299" s="36" t="inlineStr">
        <is>
          <t>20170331004920</t>
        </is>
      </c>
      <c r="J299" s="39" t="inlineStr">
        <is>
          <t>https://dart.fss.or.kr/dsaf001/main.do?rcpNo=20170331004920</t>
        </is>
      </c>
      <c r="K299" s="37" t="inlineStr">
        <is>
          <t>status_chk,value_chk_local,value_chk_usdmm,post_events_summary</t>
        </is>
      </c>
    </row>
    <row r="300" ht="45" customHeight="1">
      <c r="A300" s="36" t="inlineStr">
        <is>
          <t>C014</t>
        </is>
      </c>
      <c r="B300" s="37" t="inlineStr">
        <is>
          <t>CJ Hellovision Co., Ltd., N Screen Service tving Business</t>
        </is>
      </c>
      <c r="C300" s="36" t="inlineStr">
        <is>
          <t>인수 후</t>
        </is>
      </c>
      <c r="D300" s="36" t="inlineStr">
        <is>
          <t>2016-12-31</t>
        </is>
      </c>
      <c r="E300" s="37" t="inlineStr">
        <is>
          <t>기타</t>
        </is>
      </c>
      <c r="F300" s="37" t="inlineStr">
        <is>
          <t>연결주석 영업권 손상검사의 사용가치 가정 표가 방송사업부문·음악사업부문·(주)메조미디어·에이오엠지(주)만 열거. 티빙 별도 현금창출단위·손상 기재 없음.</t>
        </is>
      </c>
      <c r="G300" s="37" t="inlineStr">
        <is>
          <t>DART 사업보고서</t>
        </is>
      </c>
      <c r="H300" s="36" t="inlineStr">
        <is>
          <t>2017-03-31</t>
        </is>
      </c>
      <c r="I300" s="36" t="inlineStr">
        <is>
          <t>20170331004920</t>
        </is>
      </c>
      <c r="J300" s="39" t="inlineStr">
        <is>
          <t>https://dart.fss.or.kr/dsaf001/main.do?rcpNo=20170331004920</t>
        </is>
      </c>
      <c r="K300" s="37" t="inlineStr">
        <is>
          <t>impairment</t>
        </is>
      </c>
    </row>
    <row r="301" ht="45" customHeight="1">
      <c r="A301" s="36" t="inlineStr">
        <is>
          <t>C014</t>
        </is>
      </c>
      <c r="B301" s="37" t="inlineStr">
        <is>
          <t>CJ Hellovision Co., Ltd., N Screen Service tving Business</t>
        </is>
      </c>
      <c r="C301" s="36" t="inlineStr">
        <is>
          <t>인수 전</t>
        </is>
      </c>
      <c r="D301" s="36" t="inlineStr">
        <is>
          <t>2014-12-31</t>
        </is>
      </c>
      <c r="E301" s="37" t="inlineStr">
        <is>
          <t>실적</t>
        </is>
      </c>
      <c r="F301" s="37"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7" t="inlineStr">
        <is>
          <t>DART 사업보고서</t>
        </is>
      </c>
      <c r="H301" s="36" t="inlineStr">
        <is>
          <t>2016-03-30</t>
        </is>
      </c>
      <c r="I301" s="36" t="inlineStr">
        <is>
          <t>20160330003711</t>
        </is>
      </c>
      <c r="J301" s="39" t="inlineStr">
        <is>
          <t>https://dart.fss.or.kr/dsaf001/main.do?rcpNo=20160330003711</t>
        </is>
      </c>
      <c r="K301" s="37" t="inlineStr">
        <is>
          <t>acq_total_assets,deal_to_assets_pct,deal_to_equity_pct,acquirer_core,acq_mktcap,size_basis</t>
        </is>
      </c>
    </row>
    <row r="302" ht="45" customHeight="1">
      <c r="A302" s="36" t="inlineStr">
        <is>
          <t>C014</t>
        </is>
      </c>
      <c r="B302" s="37" t="inlineStr">
        <is>
          <t>CJ Hellovision Co., Ltd., N Screen Service tving Business</t>
        </is>
      </c>
      <c r="C302" s="36" t="inlineStr">
        <is>
          <t>인수 전</t>
        </is>
      </c>
      <c r="D302" s="36" t="inlineStr">
        <is>
          <t>2010-06</t>
        </is>
      </c>
      <c r="E302" s="37" t="inlineStr">
        <is>
          <t>설립</t>
        </is>
      </c>
      <c r="F302" s="37"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7" t="inlineStr">
        <is>
          <t>DART 사업보고서</t>
        </is>
      </c>
      <c r="H302" s="36" t="inlineStr">
        <is>
          <t>2016-03-30</t>
        </is>
      </c>
      <c r="I302" s="36" t="inlineStr">
        <is>
          <t>20160330003207</t>
        </is>
      </c>
      <c r="J302" s="39" t="inlineStr">
        <is>
          <t>https://dart.fss.or.kr/dsaf001/main.do?rcpNo=20160330003207</t>
        </is>
      </c>
      <c r="K302" s="37" t="inlineStr">
        <is>
          <t>pre_events_summary,target_rev_pre,target_op_pre,pre_incorp_chk,notes</t>
        </is>
      </c>
    </row>
    <row r="303" ht="45" customHeight="1">
      <c r="A303" s="36" t="inlineStr">
        <is>
          <t>C014</t>
        </is>
      </c>
      <c r="B303" s="37" t="inlineStr">
        <is>
          <t>CJ Hellovision Co., Ltd., N Screen Service tving Business</t>
        </is>
      </c>
      <c r="C303" s="36" t="inlineStr">
        <is>
          <t>인수 후</t>
        </is>
      </c>
      <c r="D303" s="36" t="inlineStr">
        <is>
          <t>2016-07-25</t>
        </is>
      </c>
      <c r="E303" s="37" t="inlineStr">
        <is>
          <t>기타</t>
        </is>
      </c>
      <c r="F303" s="37" t="inlineStr">
        <is>
          <t>CJ헬로비전 '합병계약 해제 내용증명 수신의 건': 'SK브로드밴드(주)로부터 합병계약 해제통보에 대한 내용증명을 받았습니다.'</t>
        </is>
      </c>
      <c r="G303" s="37" t="inlineStr">
        <is>
          <t>DART 기타공시</t>
        </is>
      </c>
      <c r="H303" s="36" t="inlineStr">
        <is>
          <t>2016-07-25</t>
        </is>
      </c>
      <c r="I303" s="36" t="inlineStr">
        <is>
          <t>20160725800494</t>
        </is>
      </c>
      <c r="J303" s="39" t="inlineStr">
        <is>
          <t>https://dart.fss.or.kr/dsaf001/main.do?rcpNo=20160725800494</t>
        </is>
      </c>
      <c r="K303" s="37" t="inlineStr">
        <is>
          <t>post_events_summary,notes</t>
        </is>
      </c>
    </row>
    <row r="304" ht="45" customHeight="1">
      <c r="A304" s="36" t="inlineStr">
        <is>
          <t>C014</t>
        </is>
      </c>
      <c r="B304" s="37" t="inlineStr">
        <is>
          <t>CJ Hellovision Co., Ltd., N Screen Service tving Business</t>
        </is>
      </c>
      <c r="C304" s="36" t="inlineStr">
        <is>
          <t>인수 후</t>
        </is>
      </c>
      <c r="D304" s="36" t="inlineStr">
        <is>
          <t>2016-12-21</t>
        </is>
      </c>
      <c r="E304" s="37" t="inlineStr">
        <is>
          <t>통합</t>
        </is>
      </c>
      <c r="F304" s="37" t="inlineStr">
        <is>
          <t>CJ E&amp;M이 2017-01-03부터 티빙 실시간 TV '153개 채널을 전면 무료로 전환', VOD는 '종전대로 유료로 유지하면서 상품성을 강화'. 실적·가입자 수치는 미공개.</t>
        </is>
      </c>
      <c r="G304" s="37" t="inlineStr">
        <is>
          <t>언론 보도</t>
        </is>
      </c>
      <c r="H304" s="36" t="inlineStr">
        <is>
          <t>2016-12-21</t>
        </is>
      </c>
      <c r="I304" s="36" t="n"/>
      <c r="J304" s="39" t="inlineStr">
        <is>
          <t>https://view.asiae.co.kr/article/2016122110214584953</t>
        </is>
      </c>
      <c r="K304" s="37" t="inlineStr">
        <is>
          <t>post_events_summary,earnings_call_note</t>
        </is>
      </c>
    </row>
    <row r="305" ht="45" customHeight="1">
      <c r="A305" s="36" t="inlineStr">
        <is>
          <t>C014</t>
        </is>
      </c>
      <c r="B305" s="37" t="inlineStr">
        <is>
          <t>CJ Hellovision Co., Ltd., N Screen Service tving Business</t>
        </is>
      </c>
      <c r="C305" s="36" t="inlineStr">
        <is>
          <t>인수 후</t>
        </is>
      </c>
      <c r="D305" s="36" t="inlineStr">
        <is>
          <t>2020-10-01</t>
        </is>
      </c>
      <c r="E305" s="37" t="inlineStr">
        <is>
          <t>기타</t>
        </is>
      </c>
      <c r="F305" s="37" t="inlineStr">
        <is>
          <t>위키백과(2차 자료): 'In January 2016, the service was transferred to CJ E&amp;M.'; 2019-09-17 CJ E&amp;M·JTBC 합작 MOU; 2020-10-01 TVING Corporation 출범; 2021-06-30 네이버 400억원 투자; 2022-07 KT 시즌 합병 발표, 2022-10 공정위 승인.</t>
        </is>
      </c>
      <c r="G305" s="37" t="inlineStr">
        <is>
          <t>기타</t>
        </is>
      </c>
      <c r="H305" s="36" t="inlineStr">
        <is>
          <t>2026-10</t>
        </is>
      </c>
      <c r="I305" s="36" t="n"/>
      <c r="J305" s="39" t="inlineStr">
        <is>
          <t>https://en.wikipedia.org/wiki/TVING</t>
        </is>
      </c>
      <c r="K305" s="37" t="inlineStr">
        <is>
          <t>post_events_summary</t>
        </is>
      </c>
    </row>
    <row r="306" ht="45" customHeight="1">
      <c r="A306" s="36" t="inlineStr">
        <is>
          <t>C014</t>
        </is>
      </c>
      <c r="B306" s="37" t="inlineStr">
        <is>
          <t>CJ Hellovision Co., Ltd., N Screen Service tving Business</t>
        </is>
      </c>
      <c r="C306" s="36" t="inlineStr">
        <is>
          <t>인수 후</t>
        </is>
      </c>
      <c r="D306" s="36" t="inlineStr">
        <is>
          <t>2026-05-21</t>
        </is>
      </c>
      <c r="E306" s="37" t="inlineStr">
        <is>
          <t>실적</t>
        </is>
      </c>
      <c r="F306" s="37"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7" t="inlineStr">
        <is>
          <t>언론 보도</t>
        </is>
      </c>
      <c r="H306" s="36" t="inlineStr">
        <is>
          <t>2026-05-21</t>
        </is>
      </c>
      <c r="I306" s="36" t="n"/>
      <c r="J306" s="39" t="inlineStr">
        <is>
          <t>https://dealsite.co.kr/articles/162163</t>
        </is>
      </c>
      <c r="K306" s="37" t="inlineStr">
        <is>
          <t>post_events_summary,target_rev_post,target_op_post</t>
        </is>
      </c>
    </row>
    <row r="307" ht="45" customHeight="1">
      <c r="A307" s="36" t="inlineStr">
        <is>
          <t>C015</t>
        </is>
      </c>
      <c r="B307" s="37" t="inlineStr">
        <is>
          <t>Highup Entertainment Co., Ltd.</t>
        </is>
      </c>
      <c r="C307" s="36" t="inlineStr">
        <is>
          <t>인수 전</t>
        </is>
      </c>
      <c r="D307" s="36" t="inlineStr">
        <is>
          <t>2017-06-30</t>
        </is>
      </c>
      <c r="E307" s="37" t="inlineStr">
        <is>
          <t>설립</t>
        </is>
      </c>
      <c r="F307" s="37"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7" t="inlineStr">
        <is>
          <t>DART 사업보고서</t>
        </is>
      </c>
      <c r="H307" s="36" t="inlineStr">
        <is>
          <t>2018-04-02</t>
        </is>
      </c>
      <c r="I307" s="36" t="inlineStr">
        <is>
          <t>20180330004046</t>
        </is>
      </c>
      <c r="J307" s="39" t="inlineStr">
        <is>
          <t>https://dart.fss.or.kr/dsaf001/main.do?rcpNo=20180330004046</t>
        </is>
      </c>
      <c r="K307" s="37" t="inlineStr">
        <is>
          <t>pre_events_summary,pre_incorp_chk,core_basis,purpose_quote,apex_total_assets</t>
        </is>
      </c>
    </row>
    <row r="308" ht="45" customHeight="1">
      <c r="A308" s="36" t="inlineStr">
        <is>
          <t>C015</t>
        </is>
      </c>
      <c r="B308" s="37" t="inlineStr">
        <is>
          <t>Highup Entertainment Co., Ltd.</t>
        </is>
      </c>
      <c r="C308" s="36" t="inlineStr">
        <is>
          <t>인수 전</t>
        </is>
      </c>
      <c r="D308" s="36" t="inlineStr">
        <is>
          <t>2017-12-31</t>
        </is>
      </c>
      <c r="E308" s="37" t="inlineStr">
        <is>
          <t>실적</t>
        </is>
      </c>
      <c r="F308" s="37" t="inlineStr">
        <is>
          <t>하이업 회사개요: 설립일 2017.06.14, 계열편입일 2017.08.01(기업집단 씨제이). 2017.12.31 자산총계 1,177, 자본총계 120, 자본금 500; 2017 매출액 52, 영업이익 -343, 당기순이익 -380(단위 백만원).</t>
        </is>
      </c>
      <c r="G308" s="37" t="inlineStr">
        <is>
          <t>DART 기타공시</t>
        </is>
      </c>
      <c r="H308" s="36" t="inlineStr">
        <is>
          <t>2018-05-31</t>
        </is>
      </c>
      <c r="I308" s="36" t="inlineStr">
        <is>
          <t>20180531001807</t>
        </is>
      </c>
      <c r="J308" s="39" t="inlineStr">
        <is>
          <t>https://dart.fss.or.kr/dsaf001/main.do?rcpNo=20180531001807</t>
        </is>
      </c>
      <c r="K308" s="37" t="inlineStr">
        <is>
          <t>pre_events_summary,target_rev_pre,target_op_pre</t>
        </is>
      </c>
    </row>
    <row r="309" ht="45" customHeight="1">
      <c r="A309" s="36" t="inlineStr">
        <is>
          <t>C015</t>
        </is>
      </c>
      <c r="B309" s="37" t="inlineStr">
        <is>
          <t>Highup Entertainment Co., Ltd.</t>
        </is>
      </c>
      <c r="C309" s="36" t="inlineStr">
        <is>
          <t>인수 전</t>
        </is>
      </c>
      <c r="D309" s="36" t="inlineStr">
        <is>
          <t>2018-07-02</t>
        </is>
      </c>
      <c r="E309" s="37" t="inlineStr">
        <is>
          <t>합병</t>
        </is>
      </c>
      <c r="F309" s="37" t="inlineStr">
        <is>
          <t>하이업 최대주주등의주식보유변동: 씨제이이앤엠(주) 51,000주(51.00%) → (주)씨제이이엔엠 51,000주(51.00%) 이전(변동일 2018.07.02), 송주영·최규성 각 24,500주(24.50%).</t>
        </is>
      </c>
      <c r="G309" s="37" t="inlineStr">
        <is>
          <t>DART 기타공시</t>
        </is>
      </c>
      <c r="H309" s="36" t="inlineStr">
        <is>
          <t>2018-07-06</t>
        </is>
      </c>
      <c r="I309" s="36" t="inlineStr">
        <is>
          <t>20180706000397</t>
        </is>
      </c>
      <c r="J309" s="39" t="inlineStr">
        <is>
          <t>https://dart.fss.or.kr/dsaf001/main.do?rcpNo=20180706000397</t>
        </is>
      </c>
      <c r="K309" s="37" t="inlineStr">
        <is>
          <t>pre_incorp_chk,pre_events_summary</t>
        </is>
      </c>
    </row>
    <row r="310" ht="45" customHeight="1">
      <c r="A310" s="36" t="inlineStr">
        <is>
          <t>C015</t>
        </is>
      </c>
      <c r="B310" s="37" t="inlineStr">
        <is>
          <t>Highup Entertainment Co., Ltd.</t>
        </is>
      </c>
      <c r="C310" s="36" t="inlineStr">
        <is>
          <t>발표</t>
        </is>
      </c>
      <c r="D310" s="36" t="inlineStr">
        <is>
          <t>2018-08-27</t>
        </is>
      </c>
      <c r="E310" s="37" t="inlineStr">
        <is>
          <t>매각</t>
        </is>
      </c>
      <c r="F310" s="37" t="inlineStr">
        <is>
          <t>(주)씨제이이엔엠(계열회사) 2018.08.27 보통주 51,000주(51.00%) 처분, 금액 255,000천원, 단가 5천원; 송주영(임원)·최규성(임원) 각 25,500주 취득해 각 50,000주(50.00%).</t>
        </is>
      </c>
      <c r="G310" s="37" t="inlineStr">
        <is>
          <t>DART 기타공시</t>
        </is>
      </c>
      <c r="H310" s="36" t="inlineStr">
        <is>
          <t>2018-08-29</t>
        </is>
      </c>
      <c r="I310" s="36" t="inlineStr">
        <is>
          <t>20180829000249</t>
        </is>
      </c>
      <c r="J310" s="39" t="inlineStr">
        <is>
          <t>https://dart.fss.or.kr/dsaf001/main.do?rcpNo=20180829000249</t>
        </is>
      </c>
      <c r="K310" s="37" t="inlineStr">
        <is>
          <t>subtype_chk,status_chk,value_chk_local,value_chk_usdmm,announce_date_chk,acquirer_entity,first_filing_date,chk_note</t>
        </is>
      </c>
    </row>
    <row r="311" ht="45" customHeight="1">
      <c r="A311" s="36" t="inlineStr">
        <is>
          <t>C015</t>
        </is>
      </c>
      <c r="B311" s="37" t="inlineStr">
        <is>
          <t>Highup Entertainment Co., Ltd.</t>
        </is>
      </c>
      <c r="C311" s="36" t="inlineStr">
        <is>
          <t>인수 후</t>
        </is>
      </c>
      <c r="D311" s="36" t="inlineStr">
        <is>
          <t>2018-08-27</t>
        </is>
      </c>
      <c r="E311" s="37" t="inlineStr">
        <is>
          <t>경영진변경</t>
        </is>
      </c>
      <c r="F311" s="37" t="inlineStr">
        <is>
          <t>사내이사 정형진((주)씨제이이엔엠 음악콘텐츠Unit 음악)IP운영담당 상무), 공종윤(부장), 상승현(음악사업국 투자팀 과장) 해임 2018.08.27(등기 2018.08.31), 감사도 해임. 공동대표 최규성·송주영 유지.</t>
        </is>
      </c>
      <c r="G311" s="37" t="inlineStr">
        <is>
          <t>DART 기타공시</t>
        </is>
      </c>
      <c r="H311" s="36" t="inlineStr">
        <is>
          <t>2018-09-06</t>
        </is>
      </c>
      <c r="I311" s="36" t="inlineStr">
        <is>
          <t>20180906000210</t>
        </is>
      </c>
      <c r="J311" s="39" t="inlineStr">
        <is>
          <t>https://dart.fss.or.kr/dsaf001/main.do?rcpNo=20180906000210</t>
        </is>
      </c>
      <c r="K311" s="37" t="inlineStr">
        <is>
          <t>post_events_summary,notes</t>
        </is>
      </c>
    </row>
    <row r="312" ht="45" customHeight="1">
      <c r="A312" s="36" t="inlineStr">
        <is>
          <t>C015</t>
        </is>
      </c>
      <c r="B312" s="37" t="inlineStr">
        <is>
          <t>Highup Entertainment Co., Ltd.</t>
        </is>
      </c>
      <c r="C312" s="36" t="inlineStr">
        <is>
          <t>인수 후</t>
        </is>
      </c>
      <c r="D312" s="36" t="inlineStr">
        <is>
          <t>2018-08-30</t>
        </is>
      </c>
      <c r="E312" s="37" t="inlineStr">
        <is>
          <t>투자유치</t>
        </is>
      </c>
      <c r="F312" s="37"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7" t="inlineStr">
        <is>
          <t>DART 기타공시</t>
        </is>
      </c>
      <c r="H312" s="36" t="inlineStr">
        <is>
          <t>2018-09-06</t>
        </is>
      </c>
      <c r="I312" s="36" t="inlineStr">
        <is>
          <t>20180906000205</t>
        </is>
      </c>
      <c r="J312" s="39" t="inlineStr">
        <is>
          <t>https://dart.fss.or.kr/dsaf001/main.do?rcpNo=20180906000205</t>
        </is>
      </c>
      <c r="K312" s="37" t="inlineStr">
        <is>
          <t>post_events_summary,notes</t>
        </is>
      </c>
    </row>
    <row r="313" ht="45" customHeight="1">
      <c r="A313" s="36" t="inlineStr">
        <is>
          <t>C015</t>
        </is>
      </c>
      <c r="B313" s="37" t="inlineStr">
        <is>
          <t>Highup Entertainment Co., Ltd.</t>
        </is>
      </c>
      <c r="C313" s="36" t="inlineStr">
        <is>
          <t>인수 후</t>
        </is>
      </c>
      <c r="D313" s="36" t="inlineStr">
        <is>
          <t>2018-12-31</t>
        </is>
      </c>
      <c r="E313" s="37" t="inlineStr">
        <is>
          <t>매각</t>
        </is>
      </c>
      <c r="F313" s="37"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7" t="inlineStr">
        <is>
          <t>DART 사업보고서</t>
        </is>
      </c>
      <c r="H313" s="36" t="inlineStr">
        <is>
          <t>2019-04-04</t>
        </is>
      </c>
      <c r="I313" s="36" t="inlineStr">
        <is>
          <t>20190404001725</t>
        </is>
      </c>
      <c r="J313" s="39" t="inlineStr">
        <is>
          <t>https://dart.fss.or.kr/dsaf001/main.do?rcpNo=20190404001725</t>
        </is>
      </c>
      <c r="K313" s="37" t="inlineStr">
        <is>
          <t>post_events_summary,impairment,apex_total_assets,deal_to_assets_pct,deal_to_equity_pct,acq_mktcap,notes</t>
        </is>
      </c>
    </row>
    <row r="314" ht="45" customHeight="1">
      <c r="A314" s="36" t="inlineStr">
        <is>
          <t>C015</t>
        </is>
      </c>
      <c r="B314" s="37" t="inlineStr">
        <is>
          <t>Highup Entertainment Co., Ltd.</t>
        </is>
      </c>
      <c r="C314" s="36" t="inlineStr">
        <is>
          <t>발표</t>
        </is>
      </c>
      <c r="D314" s="36" t="inlineStr">
        <is>
          <t>2018-08-24</t>
        </is>
      </c>
      <c r="E314" s="37" t="inlineStr">
        <is>
          <t>기타</t>
        </is>
      </c>
      <c r="F314" s="37" t="inlineStr">
        <is>
          <t>035760.KQ 일별 종가: 2018-08-24 259,200원, 2018-08-27 266,500원, 2018-08-29 256,300원.</t>
        </is>
      </c>
      <c r="G314" s="37" t="inlineStr">
        <is>
          <t>기타</t>
        </is>
      </c>
      <c r="H314" s="36" t="inlineStr">
        <is>
          <t>2026-10-26</t>
        </is>
      </c>
      <c r="I314" s="36" t="n"/>
      <c r="J314" s="39" t="inlineStr">
        <is>
          <t>https://query1.finance.yahoo.com/v8/finance/chart/035760.KQ?period1=1534982400&amp;period2=1535500800&amp;interval=1d</t>
        </is>
      </c>
      <c r="K314" s="37" t="inlineStr">
        <is>
          <t>acq_mktcap</t>
        </is>
      </c>
    </row>
    <row r="315" ht="45" customHeight="1">
      <c r="A315" s="36" t="inlineStr">
        <is>
          <t>C015</t>
        </is>
      </c>
      <c r="B315" s="37" t="inlineStr">
        <is>
          <t>Highup Entertainment Co., Ltd.</t>
        </is>
      </c>
      <c r="C315" s="36" t="inlineStr">
        <is>
          <t>인수 후</t>
        </is>
      </c>
      <c r="D315" s="36" t="inlineStr">
        <is>
          <t>2021-05-01</t>
        </is>
      </c>
      <c r="E315" s="37" t="inlineStr">
        <is>
          <t>소유주변경</t>
        </is>
      </c>
      <c r="F315" s="37" t="inlineStr">
        <is>
          <t>하이업 계열편입일 2021.05.01(카카오 기업집단 공시); 2020 매출액 253, 영업이익 -2,292, 자본총계 -4,291(자본잠식)(백만원); 소유지분 최규성 70,000주(30.00%), (주)카카오엔터테인먼트 93,333주(40.00%), 기타 70,000주(30.00%).</t>
        </is>
      </c>
      <c r="G315" s="37" t="inlineStr">
        <is>
          <t>DART 기타공시</t>
        </is>
      </c>
      <c r="H315" s="36" t="inlineStr">
        <is>
          <t>2021-05-28</t>
        </is>
      </c>
      <c r="I315" s="36" t="inlineStr">
        <is>
          <t>20210528000361</t>
        </is>
      </c>
      <c r="J315" s="39" t="inlineStr">
        <is>
          <t>https://dart.fss.or.kr/dsaf001/main.do?rcpNo=20210528000361</t>
        </is>
      </c>
      <c r="K315" s="37" t="inlineStr">
        <is>
          <t>post_events_summary,target_rev_post,target_op_post,notes</t>
        </is>
      </c>
    </row>
    <row r="316" ht="45" customHeight="1">
      <c r="A316" s="36" t="inlineStr">
        <is>
          <t>C015</t>
        </is>
      </c>
      <c r="B316" s="37" t="inlineStr">
        <is>
          <t>Highup Entertainment Co., Ltd.</t>
        </is>
      </c>
      <c r="C316" s="36" t="inlineStr">
        <is>
          <t>인수 후</t>
        </is>
      </c>
      <c r="D316" s="36" t="inlineStr">
        <is>
          <t>2021-12-31</t>
        </is>
      </c>
      <c r="E316" s="37" t="inlineStr">
        <is>
          <t>실적</t>
        </is>
      </c>
      <c r="F316" s="37" t="inlineStr">
        <is>
          <t>2021 매출액 4,627, 영업이익 -1,363, 당기순이익 -1,645(백만원); 카카오엔터테인먼트 93,333주(40.00%), 최규성 70,000주(30.00%).</t>
        </is>
      </c>
      <c r="G316" s="37" t="inlineStr">
        <is>
          <t>DART 기타공시</t>
        </is>
      </c>
      <c r="H316" s="36" t="inlineStr">
        <is>
          <t>2022-05-31</t>
        </is>
      </c>
      <c r="I316" s="36" t="inlineStr">
        <is>
          <t>20220531000601</t>
        </is>
      </c>
      <c r="J316" s="39" t="inlineStr">
        <is>
          <t>https://dart.fss.or.kr/dsaf001/main.do?rcpNo=20220531000601</t>
        </is>
      </c>
      <c r="K316" s="37" t="inlineStr">
        <is>
          <t>target_rev_post,target_op_post</t>
        </is>
      </c>
    </row>
    <row r="317" ht="45" customHeight="1">
      <c r="A317" s="36" t="inlineStr">
        <is>
          <t>C015</t>
        </is>
      </c>
      <c r="B317" s="37" t="inlineStr">
        <is>
          <t>Highup Entertainment Co., Ltd.</t>
        </is>
      </c>
      <c r="C317" s="36" t="inlineStr">
        <is>
          <t>인수 후</t>
        </is>
      </c>
      <c r="D317" s="36" t="inlineStr">
        <is>
          <t>2024-12-31</t>
        </is>
      </c>
      <c r="E317" s="37" t="inlineStr">
        <is>
          <t>실적</t>
        </is>
      </c>
      <c r="F317" s="37"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7" t="inlineStr">
        <is>
          <t>DART 감사보고서</t>
        </is>
      </c>
      <c r="H317" s="36" t="inlineStr">
        <is>
          <t>2025-04-01</t>
        </is>
      </c>
      <c r="I317" s="36" t="inlineStr">
        <is>
          <t>20250401000597</t>
        </is>
      </c>
      <c r="J317" s="39" t="inlineStr">
        <is>
          <t>https://dart.fss.or.kr/dsaf001/main.do?rcpNo=20250401000597</t>
        </is>
      </c>
      <c r="K317" s="37" t="inlineStr">
        <is>
          <t>target_rev_post,target_op_post,post_events_summary,notes</t>
        </is>
      </c>
    </row>
    <row r="318" ht="45" customHeight="1">
      <c r="A318" s="36" t="inlineStr">
        <is>
          <t>C015</t>
        </is>
      </c>
      <c r="B318" s="37" t="inlineStr">
        <is>
          <t>Highup Entertainment Co., Ltd.</t>
        </is>
      </c>
      <c r="C318" s="36" t="inlineStr">
        <is>
          <t>인수 후</t>
        </is>
      </c>
      <c r="D318" s="36" t="inlineStr">
        <is>
          <t>2020-11-12</t>
        </is>
      </c>
      <c r="E318" s="37" t="inlineStr">
        <is>
          <t>기타</t>
        </is>
      </c>
      <c r="F318" s="37" t="inlineStr">
        <is>
          <t>High Up Entertainment는 "under the partnership with CJ E&amp;M in 2017" 블랙아이드필승이 설립; STAYC 2020-11-12 데뷔; 2021년 6월 카카오엔터테인먼트가 40% 취득(DART 계열편입일 2021-05-01과 1개월 차이, DART 채택).</t>
        </is>
      </c>
      <c r="G318" s="37" t="inlineStr">
        <is>
          <t>기타</t>
        </is>
      </c>
      <c r="H318" s="36" t="inlineStr">
        <is>
          <t>2026-10-26</t>
        </is>
      </c>
      <c r="I318" s="36" t="n"/>
      <c r="J318" s="39" t="inlineStr">
        <is>
          <t>https://en.wikipedia.org/wiki/High_Up_Entertainment</t>
        </is>
      </c>
      <c r="K318" s="37" t="inlineStr">
        <is>
          <t>post_events_summary,notes</t>
        </is>
      </c>
    </row>
    <row r="319" ht="45" customHeight="1">
      <c r="A319" s="36" t="inlineStr">
        <is>
          <t>C016</t>
        </is>
      </c>
      <c r="B319" s="37" t="inlineStr">
        <is>
          <t>GTIST</t>
        </is>
      </c>
      <c r="C319" s="36" t="inlineStr">
        <is>
          <t>발표</t>
        </is>
      </c>
      <c r="D319" s="36" t="inlineStr">
        <is>
          <t>2019-03-25</t>
        </is>
      </c>
      <c r="E319" s="37" t="inlineStr">
        <is>
          <t>발표</t>
        </is>
      </c>
      <c r="F319" s="37"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7" t="inlineStr">
        <is>
          <t>KIND</t>
        </is>
      </c>
      <c r="H319" s="36" t="inlineStr">
        <is>
          <t>2019-03-25</t>
        </is>
      </c>
      <c r="I319" s="36" t="inlineStr">
        <is>
          <t>20190325900541</t>
        </is>
      </c>
      <c r="J319" s="39" t="inlineStr">
        <is>
          <t>https://dart.fss.or.kr/dsaf001/main.do?rcpNo=20190325900541</t>
        </is>
      </c>
      <c r="K319" s="37" t="inlineStr">
        <is>
          <t>announce_date_chk,value_chk_local,purpose_quote,deal_to_assets_pct,deal_to_equity_pct,acq_total_assets,target_rev_pre,first_filing_date</t>
        </is>
      </c>
    </row>
    <row r="320" ht="45" customHeight="1">
      <c r="A320" s="36" t="inlineStr">
        <is>
          <t>C016</t>
        </is>
      </c>
      <c r="B320" s="37" t="inlineStr">
        <is>
          <t>GTIST</t>
        </is>
      </c>
      <c r="C320" s="36" t="inlineStr">
        <is>
          <t>인수 후</t>
        </is>
      </c>
      <c r="D320" s="36" t="inlineStr">
        <is>
          <t>2019-04-08</t>
        </is>
      </c>
      <c r="E320" s="37" t="inlineStr">
        <is>
          <t>완료</t>
        </is>
      </c>
      <c r="F320" s="37" t="inlineStr">
        <is>
          <t>"2019년 4월 8일 ㈜지티스트의 주식 200,000주(100%)를 취득하였습니다." 이전대가 현금 25,000,000천원, 식별가능순자산 8,684,796천원, 연결범위변동으로 영업권 16,315,204천원·전속계약금 10,515,404천원 증가.</t>
        </is>
      </c>
      <c r="G320" s="37" t="inlineStr">
        <is>
          <t>DART 사업보고서</t>
        </is>
      </c>
      <c r="H320" s="36" t="inlineStr">
        <is>
          <t>2020-03-30</t>
        </is>
      </c>
      <c r="I320" s="36" t="inlineStr">
        <is>
          <t>20200330003939</t>
        </is>
      </c>
      <c r="J320" s="39" t="inlineStr">
        <is>
          <t>https://dart.fss.or.kr/dsaf001/main.do?rcpNo=20200330003939</t>
        </is>
      </c>
      <c r="K320" s="37" t="inlineStr">
        <is>
          <t>status_chk,purpose_quote,notes,post_events_summary</t>
        </is>
      </c>
    </row>
    <row r="321" ht="45" customHeight="1">
      <c r="A321" s="36" t="inlineStr">
        <is>
          <t>C016</t>
        </is>
      </c>
      <c r="B321" s="37" t="inlineStr">
        <is>
          <t>GTIST</t>
        </is>
      </c>
      <c r="C321" s="36" t="inlineStr">
        <is>
          <t>인수 전</t>
        </is>
      </c>
      <c r="D321" s="36" t="inlineStr">
        <is>
          <t>2018</t>
        </is>
      </c>
      <c r="E321" s="37" t="inlineStr">
        <is>
          <t>실적</t>
        </is>
      </c>
      <c r="F321" s="37" t="inlineStr">
        <is>
          <t>스튜디오드래곤 2018 연결매출 379,606백만원: 드라마 편성 178,062(46.91%), 드라마 판매 162,054(42.69%), 기타 39,490(10.40%).</t>
        </is>
      </c>
      <c r="G321" s="37" t="inlineStr">
        <is>
          <t>DART 사업보고서</t>
        </is>
      </c>
      <c r="H321" s="36" t="inlineStr">
        <is>
          <t>2020-03-30</t>
        </is>
      </c>
      <c r="I321" s="36" t="inlineStr">
        <is>
          <t>20200330003939</t>
        </is>
      </c>
      <c r="J321" s="39" t="inlineStr">
        <is>
          <t>https://dart.fss.or.kr/dsaf001/main.do?rcpNo=20200330003939</t>
        </is>
      </c>
      <c r="K321" s="37" t="inlineStr">
        <is>
          <t>acquirer_core</t>
        </is>
      </c>
    </row>
    <row r="322" ht="45" customHeight="1">
      <c r="A322" s="36" t="inlineStr">
        <is>
          <t>C016</t>
        </is>
      </c>
      <c r="B322" s="37" t="inlineStr">
        <is>
          <t>GTIST</t>
        </is>
      </c>
      <c r="C322" s="36" t="inlineStr">
        <is>
          <t>인수 후</t>
        </is>
      </c>
      <c r="D322" s="36" t="inlineStr">
        <is>
          <t>2019-12-31</t>
        </is>
      </c>
      <c r="E322" s="37" t="inlineStr">
        <is>
          <t>실적</t>
        </is>
      </c>
      <c r="F322" s="37" t="inlineStr">
        <is>
          <t>"주식회사 지티스트는 2017년 1월 설립"; 2019 매출 22,983,734,107원, 영업이익 483,666,025원; 2018 매출 11,535,125,000원, 영업이익 86,195,907원. 지배기업 스튜디오드래곤(지분 100%), 차상위지배기업 (주)씨제이이엔엠.</t>
        </is>
      </c>
      <c r="G322" s="37" t="inlineStr">
        <is>
          <t>DART 감사보고서</t>
        </is>
      </c>
      <c r="H322" s="36" t="inlineStr">
        <is>
          <t>2020-03-31</t>
        </is>
      </c>
      <c r="I322" s="36" t="inlineStr">
        <is>
          <t>20200331001905</t>
        </is>
      </c>
      <c r="J322" s="39" t="inlineStr">
        <is>
          <t>https://dart.fss.or.kr/dsaf001/main.do?rcpNo=20200331001905</t>
        </is>
      </c>
      <c r="K322" s="37" t="inlineStr">
        <is>
          <t>pre_incorp_chk,pre_events_summary,target_rev_pre,target_op_pre,target_rev_post,target_op_post</t>
        </is>
      </c>
    </row>
    <row r="323" ht="45" customHeight="1">
      <c r="A323" s="36" t="inlineStr">
        <is>
          <t>C016</t>
        </is>
      </c>
      <c r="B323" s="37" t="inlineStr">
        <is>
          <t>GTIST</t>
        </is>
      </c>
      <c r="C323" s="36" t="inlineStr">
        <is>
          <t>인수 후</t>
        </is>
      </c>
      <c r="D323" s="36" t="inlineStr">
        <is>
          <t>2021-12-31</t>
        </is>
      </c>
      <c r="E323" s="37" t="inlineStr">
        <is>
          <t>실적</t>
        </is>
      </c>
      <c r="F323" s="37" t="inlineStr">
        <is>
          <t>스튜디오드래곤 연결주석 종속기업 요약재무: 지티스트 2021 매출 12,296,814천원, 순이익 2,082,964천원; 2020 매출 438,005천원, 순손실 534,456천원.</t>
        </is>
      </c>
      <c r="G323" s="37" t="inlineStr">
        <is>
          <t>DART 사업보고서</t>
        </is>
      </c>
      <c r="H323" s="36" t="inlineStr">
        <is>
          <t>2022-03-21</t>
        </is>
      </c>
      <c r="I323" s="36" t="inlineStr">
        <is>
          <t>20220321000889</t>
        </is>
      </c>
      <c r="J323" s="39" t="inlineStr">
        <is>
          <t>https://dart.fss.or.kr/dsaf001/main.do?rcpNo=20220321000889</t>
        </is>
      </c>
      <c r="K323" s="37" t="inlineStr">
        <is>
          <t>target_rev_post,target_op_post,post_events_summary</t>
        </is>
      </c>
    </row>
    <row r="324" ht="45" customHeight="1">
      <c r="A324" s="36" t="inlineStr">
        <is>
          <t>C016</t>
        </is>
      </c>
      <c r="B324" s="37" t="inlineStr">
        <is>
          <t>GTIST</t>
        </is>
      </c>
      <c r="C324" s="36" t="inlineStr">
        <is>
          <t>인수 후</t>
        </is>
      </c>
      <c r="D324" s="36" t="inlineStr">
        <is>
          <t>2023-12-31</t>
        </is>
      </c>
      <c r="E324" s="37" t="inlineStr">
        <is>
          <t>실적</t>
        </is>
      </c>
      <c r="F324" s="37" t="inlineStr">
        <is>
          <t>지티스트 2023 매출 18,079,633천원, 순손실 2,501,597천원; 2022 매출 46,589,526천원, 순이익 3,280,347천원. 영업권 CGU 표에서 지티스트 16,315,205천원(2023말·2022말 동일). 2023 손상 13,304백만원은 화앤담픽쳐스 CGU.</t>
        </is>
      </c>
      <c r="G324" s="37" t="inlineStr">
        <is>
          <t>DART 사업보고서</t>
        </is>
      </c>
      <c r="H324" s="36" t="inlineStr">
        <is>
          <t>2024-03-18</t>
        </is>
      </c>
      <c r="I324" s="36" t="inlineStr">
        <is>
          <t>20240318000577</t>
        </is>
      </c>
      <c r="J324" s="39" t="inlineStr">
        <is>
          <t>https://dart.fss.or.kr/dsaf001/main.do?rcpNo=20240318000577</t>
        </is>
      </c>
      <c r="K324" s="37" t="inlineStr">
        <is>
          <t>post_events_summary,impairment</t>
        </is>
      </c>
    </row>
    <row r="325" ht="45" customHeight="1">
      <c r="A325" s="36" t="inlineStr">
        <is>
          <t>C016</t>
        </is>
      </c>
      <c r="B325" s="37" t="inlineStr">
        <is>
          <t>GTIST</t>
        </is>
      </c>
      <c r="C325" s="36" t="inlineStr">
        <is>
          <t>인수 후</t>
        </is>
      </c>
      <c r="D325" s="36" t="inlineStr">
        <is>
          <t>2024-12-31</t>
        </is>
      </c>
      <c r="E325" s="37" t="inlineStr">
        <is>
          <t>손상차손</t>
        </is>
      </c>
      <c r="F325" s="37" t="inlineStr">
        <is>
          <t>CGU별 영업권 2024말 지티스트 10,461,224천원(2023말 16,315,205천원). 화앤담 9,282,829→0, 케이피제이 10,627,242→9,894,496과 합친 감소액이 그해 영업권손상차손 15,869,556천원과 일치.</t>
        </is>
      </c>
      <c r="G325" s="37" t="inlineStr">
        <is>
          <t>DART 사업보고서</t>
        </is>
      </c>
      <c r="H325" s="36" t="inlineStr">
        <is>
          <t>2025-03-19</t>
        </is>
      </c>
      <c r="I325" s="36" t="inlineStr">
        <is>
          <t>20250319000636</t>
        </is>
      </c>
      <c r="J325" s="39" t="inlineStr">
        <is>
          <t>https://dart.fss.or.kr/dsaf001/main.do?rcpNo=20250319000636</t>
        </is>
      </c>
      <c r="K325" s="37" t="inlineStr">
        <is>
          <t>impairment</t>
        </is>
      </c>
    </row>
    <row r="326" ht="45" customHeight="1">
      <c r="A326" s="36" t="inlineStr">
        <is>
          <t>C016</t>
        </is>
      </c>
      <c r="B326" s="37" t="inlineStr">
        <is>
          <t>GTIST</t>
        </is>
      </c>
      <c r="C326" s="36" t="inlineStr">
        <is>
          <t>인수 후</t>
        </is>
      </c>
      <c r="D326" s="36" t="inlineStr">
        <is>
          <t>2025-12-31</t>
        </is>
      </c>
      <c r="E326" s="37" t="inlineStr">
        <is>
          <t>손상차손</t>
        </is>
      </c>
      <c r="F326" s="37" t="inlineStr">
        <is>
          <t>2025말 지티스트 CGU 영업권 9,929,142천원(전기말 10,461,224천원), 2025 연결 영업권손상차손 14,911,260천원. 지티스트 2025 요약재무: 자산 87,383,951천원, 매출 65,000천원, 순손실 1,776,457천원.</t>
        </is>
      </c>
      <c r="G326" s="37" t="inlineStr">
        <is>
          <t>DART 사업보고서</t>
        </is>
      </c>
      <c r="H326" s="36" t="inlineStr">
        <is>
          <t>2026-03-18</t>
        </is>
      </c>
      <c r="I326" s="36" t="inlineStr">
        <is>
          <t>20260318001699</t>
        </is>
      </c>
      <c r="J326" s="39" t="inlineStr">
        <is>
          <t>https://dart.fss.or.kr/dsaf001/main.do?rcpNo=20260318001699</t>
        </is>
      </c>
      <c r="K326" s="37" t="inlineStr">
        <is>
          <t>impairment,post_events_summary</t>
        </is>
      </c>
    </row>
    <row r="327" ht="45" customHeight="1">
      <c r="A327" s="36" t="inlineStr">
        <is>
          <t>C016</t>
        </is>
      </c>
      <c r="B327" s="37" t="inlineStr">
        <is>
          <t>GTIST</t>
        </is>
      </c>
      <c r="C327" s="36" t="inlineStr">
        <is>
          <t>인수 후</t>
        </is>
      </c>
      <c r="D327" s="36" t="inlineStr">
        <is>
          <t>2025-12-31</t>
        </is>
      </c>
      <c r="E327" s="37" t="inlineStr">
        <is>
          <t>실적</t>
        </is>
      </c>
      <c r="F327" s="37" t="inlineStr">
        <is>
          <t>지티스트 2025 매출 65,000,000원, 영업손실 1,984,123,197원, 당기순손실 1,776,457,101원; 2024 매출 14,567,142,972원, 영업손실 1,119,326,170원. 대표이사 이동규.</t>
        </is>
      </c>
      <c r="G327" s="37" t="inlineStr">
        <is>
          <t>DART 감사보고서</t>
        </is>
      </c>
      <c r="H327" s="36" t="inlineStr">
        <is>
          <t>2026-03-31</t>
        </is>
      </c>
      <c r="I327" s="36" t="inlineStr">
        <is>
          <t>20260331000701</t>
        </is>
      </c>
      <c r="J327" s="39" t="inlineStr">
        <is>
          <t>https://dart.fss.or.kr/dsaf001/main.do?rcpNo=20260331000701</t>
        </is>
      </c>
      <c r="K327" s="37" t="inlineStr">
        <is>
          <t>target_rev_post,target_op_post,post_events_summary</t>
        </is>
      </c>
    </row>
    <row r="328" ht="45" customHeight="1">
      <c r="A328" s="36" t="inlineStr">
        <is>
          <t>C016</t>
        </is>
      </c>
      <c r="B328" s="37" t="inlineStr">
        <is>
          <t>GTIST</t>
        </is>
      </c>
      <c r="C328" s="36" t="inlineStr">
        <is>
          <t>발표</t>
        </is>
      </c>
      <c r="D328" s="36" t="inlineStr">
        <is>
          <t>2019-03-26</t>
        </is>
      </c>
      <c r="E328" s="37" t="inlineStr">
        <is>
          <t>발표</t>
        </is>
      </c>
      <c r="F328" s="37" t="inlineStr">
        <is>
          <t>"노희경 작가와 김규태, 홍종찬 연출감독 등 핵심 크리에이터를 보유한" 지티스트 주식 20만주(100%)를 250억원에 현금 취득. 한국투자증권 "연간 3~4편의 추가 제작 역량을 확보할 것으로 예상".</t>
        </is>
      </c>
      <c r="G328" s="37" t="inlineStr">
        <is>
          <t>언론 보도</t>
        </is>
      </c>
      <c r="H328" s="36" t="inlineStr">
        <is>
          <t>2019-03-26</t>
        </is>
      </c>
      <c r="I328" s="36" t="n"/>
      <c r="J328" s="39" t="inlineStr">
        <is>
          <t>https://www.insight.co.kr/news/218680</t>
        </is>
      </c>
      <c r="K328" s="37" t="inlineStr">
        <is>
          <t>first_filing_date,pre_events_summary,earnings_call_note</t>
        </is>
      </c>
    </row>
    <row r="329" ht="45" customHeight="1">
      <c r="A329" s="36" t="inlineStr">
        <is>
          <t>C016</t>
        </is>
      </c>
      <c r="B329" s="37" t="inlineStr">
        <is>
          <t>GTIST</t>
        </is>
      </c>
      <c r="C329" s="36" t="inlineStr">
        <is>
          <t>인수 후</t>
        </is>
      </c>
      <c r="D329" s="36" t="inlineStr">
        <is>
          <t>2020-02-13</t>
        </is>
      </c>
      <c r="E329" s="37" t="inlineStr">
        <is>
          <t>실적</t>
        </is>
      </c>
      <c r="F329" s="37" t="inlineStr">
        <is>
          <t>2019 실적 보도: 핵심 크리에이터 인원이 노희경 작가가 속한 지티스트 인수 등에 힘입어 전년 대비 39명 늘어난 197명.</t>
        </is>
      </c>
      <c r="G329" s="37" t="inlineStr">
        <is>
          <t>언론 보도</t>
        </is>
      </c>
      <c r="H329" s="36" t="inlineStr">
        <is>
          <t>2020-02-13</t>
        </is>
      </c>
      <c r="I329" s="36" t="n"/>
      <c r="J329" s="39" t="inlineStr">
        <is>
          <t>https://www.xportsnews.com/article/1235288</t>
        </is>
      </c>
      <c r="K329" s="37" t="inlineStr">
        <is>
          <t>earnings_call_note</t>
        </is>
      </c>
    </row>
    <row r="330" ht="45" customHeight="1">
      <c r="A330" s="36" t="inlineStr">
        <is>
          <t>C016</t>
        </is>
      </c>
      <c r="B330" s="37" t="inlineStr">
        <is>
          <t>GTIST</t>
        </is>
      </c>
      <c r="C330" s="36" t="inlineStr">
        <is>
          <t>인수 후</t>
        </is>
      </c>
      <c r="D330" s="36" t="inlineStr">
        <is>
          <t>2026-08-26</t>
        </is>
      </c>
      <c r="E330" s="37" t="inlineStr">
        <is>
          <t>실적</t>
        </is>
      </c>
      <c r="F330" s="37" t="inlineStr">
        <is>
          <t>지티스트 2022 매출 466억원·영업이익 48억원·순이익 33억원('우리들의 블루스', '소년심판'), 2025 매출 6500만원. 관계자 "크리에이터 풀을 확보한다는 개념이 가장 중요하다".</t>
        </is>
      </c>
      <c r="G330" s="37" t="inlineStr">
        <is>
          <t>언론 보도</t>
        </is>
      </c>
      <c r="H330" s="36" t="inlineStr">
        <is>
          <t>2026-08-26</t>
        </is>
      </c>
      <c r="I330" s="36" t="n"/>
      <c r="J330" s="39" t="inlineStr">
        <is>
          <t>https://dealsite.co.kr/articles/167725</t>
        </is>
      </c>
      <c r="K330" s="37" t="inlineStr">
        <is>
          <t>post_events_summary,earnings_call_note</t>
        </is>
      </c>
    </row>
    <row r="331" ht="45" customHeight="1">
      <c r="A331" s="36" t="inlineStr">
        <is>
          <t>C016</t>
        </is>
      </c>
      <c r="B331" s="37" t="inlineStr">
        <is>
          <t>GTIST</t>
        </is>
      </c>
      <c r="C331" s="36" t="inlineStr">
        <is>
          <t>발표</t>
        </is>
      </c>
      <c r="D331" s="36" t="inlineStr">
        <is>
          <t>2018-12-31</t>
        </is>
      </c>
      <c r="E331" s="37" t="inlineStr">
        <is>
          <t>기타</t>
        </is>
      </c>
      <c r="F331" s="37" t="inlineStr">
        <is>
          <t>스튜디오드래곤 발행주식의 총수 28,051,490주(2018말).</t>
        </is>
      </c>
      <c r="G331" s="37" t="inlineStr">
        <is>
          <t>DART 사업보고서</t>
        </is>
      </c>
      <c r="H331" s="36" t="inlineStr">
        <is>
          <t>2019-04-01</t>
        </is>
      </c>
      <c r="I331" s="36" t="inlineStr">
        <is>
          <t>20190401003745</t>
        </is>
      </c>
      <c r="J331" s="39" t="inlineStr">
        <is>
          <t>https://dart.fss.or.kr/dsaf001/main.do?rcpNo=20190401003745</t>
        </is>
      </c>
      <c r="K331" s="37" t="inlineStr">
        <is>
          <t>acq_mktcap</t>
        </is>
      </c>
    </row>
    <row r="332" ht="45" customHeight="1">
      <c r="A332" s="36" t="inlineStr">
        <is>
          <t>C016</t>
        </is>
      </c>
      <c r="B332" s="37" t="inlineStr">
        <is>
          <t>GTIST</t>
        </is>
      </c>
      <c r="C332" s="36" t="inlineStr">
        <is>
          <t>발표</t>
        </is>
      </c>
      <c r="D332" s="36" t="inlineStr">
        <is>
          <t>2019-03-22</t>
        </is>
      </c>
      <c r="E332" s="37" t="inlineStr">
        <is>
          <t>기타</t>
        </is>
      </c>
      <c r="F332" s="37" t="inlineStr">
        <is>
          <t>253450.KQ 2019-03-22 종가 90,700원(2019-03-25 88,700원).</t>
        </is>
      </c>
      <c r="G332" s="37" t="inlineStr">
        <is>
          <t>기타</t>
        </is>
      </c>
      <c r="H332" s="36" t="inlineStr">
        <is>
          <t>2019-03-22</t>
        </is>
      </c>
      <c r="I332" s="36" t="n"/>
      <c r="J332" s="39" t="inlineStr">
        <is>
          <t>https://query1.finance.yahoo.com/v8/finance/chart/253450.KQ?period1=1552867200&amp;period2=1553644800&amp;interval=1d</t>
        </is>
      </c>
      <c r="K332" s="37" t="inlineStr">
        <is>
          <t>acq_mktcap</t>
        </is>
      </c>
    </row>
    <row r="333" ht="45" customHeight="1">
      <c r="A333" s="36" t="inlineStr">
        <is>
          <t>C016</t>
        </is>
      </c>
      <c r="B333" s="37" t="inlineStr">
        <is>
          <t>GTIST</t>
        </is>
      </c>
      <c r="C333" s="36" t="inlineStr">
        <is>
          <t>발표</t>
        </is>
      </c>
      <c r="D333" s="36" t="inlineStr">
        <is>
          <t>2018-12-31</t>
        </is>
      </c>
      <c r="E333" s="37" t="inlineStr">
        <is>
          <t>기타</t>
        </is>
      </c>
      <c r="F333" s="37" t="inlineStr">
        <is>
          <t>CJ ENM 연결 요약재무정보 2018말 자산총계 6,754,948백만원.</t>
        </is>
      </c>
      <c r="G333" s="37" t="inlineStr">
        <is>
          <t>DART 사업보고서</t>
        </is>
      </c>
      <c r="H333" s="36" t="inlineStr">
        <is>
          <t>2019-04-04</t>
        </is>
      </c>
      <c r="I333" s="36" t="inlineStr">
        <is>
          <t>20190404001725</t>
        </is>
      </c>
      <c r="J333" s="39" t="inlineStr">
        <is>
          <t>https://dart.fss.or.kr/dsaf001/main.do?rcpNo=20190404001725</t>
        </is>
      </c>
      <c r="K333" s="37" t="inlineStr">
        <is>
          <t>apex_total_assets</t>
        </is>
      </c>
    </row>
    <row r="334" ht="45" customHeight="1">
      <c r="A334" s="36" t="inlineStr">
        <is>
          <t>C017</t>
        </is>
      </c>
      <c r="B334" s="37" t="inlineStr">
        <is>
          <t>Media Commerce Service Business and Assets of CJ ENM CO., Ltd.</t>
        </is>
      </c>
      <c r="C334" s="36" t="inlineStr">
        <is>
          <t>발표</t>
        </is>
      </c>
      <c r="D334" s="36" t="inlineStr">
        <is>
          <t>2021-02-04</t>
        </is>
      </c>
      <c r="E334" s="37" t="inlineStr">
        <is>
          <t>발표</t>
        </is>
      </c>
      <c r="F334" s="37"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7" t="inlineStr">
        <is>
          <t>DART 기타공시</t>
        </is>
      </c>
      <c r="H334" s="36" t="inlineStr">
        <is>
          <t>2021-02-04</t>
        </is>
      </c>
      <c r="I334" s="36" t="inlineStr">
        <is>
          <t>20210204000422</t>
        </is>
      </c>
      <c r="J334" s="39" t="inlineStr">
        <is>
          <t>https://dart.fss.or.kr/dsaf001/main.do?rcpNo=20210204000422</t>
        </is>
      </c>
      <c r="K334" s="37" t="inlineStr">
        <is>
          <t>announce_date_chk,value_chk_local,purpose_quote,status_chk</t>
        </is>
      </c>
    </row>
    <row r="335" ht="45" customHeight="1">
      <c r="A335" s="36" t="inlineStr">
        <is>
          <t>C017</t>
        </is>
      </c>
      <c r="B335" s="37" t="inlineStr">
        <is>
          <t>Media Commerce Service Business and Assets of CJ ENM CO., Ltd.</t>
        </is>
      </c>
      <c r="C335" s="36" t="inlineStr">
        <is>
          <t>발표</t>
        </is>
      </c>
      <c r="D335" s="36" t="inlineStr">
        <is>
          <t>2021-02-04</t>
        </is>
      </c>
      <c r="E335" s="37" t="inlineStr">
        <is>
          <t>완료</t>
        </is>
      </c>
      <c r="F335" s="37" t="inlineStr">
        <is>
          <t>다다엠앤씨 측 특수관계인으로부터자산양수 공시(정정본). 양수일자 2021.02.04, 양수가액 5,666백만원.</t>
        </is>
      </c>
      <c r="G335" s="37" t="inlineStr">
        <is>
          <t>DART 기타공시</t>
        </is>
      </c>
      <c r="H335" s="36" t="inlineStr">
        <is>
          <t>2021-03-10</t>
        </is>
      </c>
      <c r="I335" s="36" t="inlineStr">
        <is>
          <t>20210310000653</t>
        </is>
      </c>
      <c r="J335" s="39" t="inlineStr">
        <is>
          <t>https://dart.fss.or.kr/dsaf001/main.do?rcpNo=20210310000653</t>
        </is>
      </c>
      <c r="K335" s="37" t="inlineStr">
        <is>
          <t>acquirer_entity,value_chk_local,status_chk</t>
        </is>
      </c>
    </row>
    <row r="336" ht="45" customHeight="1">
      <c r="A336" s="36" t="inlineStr">
        <is>
          <t>C017</t>
        </is>
      </c>
      <c r="B336" s="37" t="inlineStr">
        <is>
          <t>Media Commerce Service Business and Assets of CJ ENM CO., Ltd.</t>
        </is>
      </c>
      <c r="C336" s="36" t="inlineStr">
        <is>
          <t>인수 전</t>
        </is>
      </c>
      <c r="D336" s="36" t="inlineStr">
        <is>
          <t>2020-12-01</t>
        </is>
      </c>
      <c r="E336" s="37" t="inlineStr">
        <is>
          <t>설립</t>
        </is>
      </c>
      <c r="F336" s="37" t="inlineStr">
        <is>
          <t>CJ ENM 연혁 '12월 미디어커머스 법인 (주)다다엠앤씨(DADA M&amp;C) 설립'. 다다엠앤씨 2020말 총자산 4,000,000천원. CJ ENM 2020말 연결 총자산 6,279,917백만원, 별도 4,903,163백만원.</t>
        </is>
      </c>
      <c r="G336" s="37" t="inlineStr">
        <is>
          <t>DART 사업보고서</t>
        </is>
      </c>
      <c r="H336" s="36" t="inlineStr">
        <is>
          <t>2022-03-21</t>
        </is>
      </c>
      <c r="I336" s="36" t="inlineStr">
        <is>
          <t>20220321001256</t>
        </is>
      </c>
      <c r="J336" s="39" t="inlineStr">
        <is>
          <t>https://dart.fss.or.kr/dsaf001/main.do?rcpNo=20220321001256</t>
        </is>
      </c>
      <c r="K336" s="37" t="inlineStr">
        <is>
          <t>pre_events_summary,acquirer_entity,acq_total_assets,apex_total_assets,deal_to_equity_pct</t>
        </is>
      </c>
    </row>
    <row r="337" ht="45" customHeight="1">
      <c r="A337" s="36" t="inlineStr">
        <is>
          <t>C017</t>
        </is>
      </c>
      <c r="B337" s="37" t="inlineStr">
        <is>
          <t>Media Commerce Service Business and Assets of CJ ENM CO., Ltd.</t>
        </is>
      </c>
      <c r="C337" s="36" t="inlineStr">
        <is>
          <t>인수 후</t>
        </is>
      </c>
      <c r="D337" s="36" t="inlineStr">
        <is>
          <t>2021-03-09</t>
        </is>
      </c>
      <c r="E337" s="37" t="inlineStr">
        <is>
          <t>투자유치</t>
        </is>
      </c>
      <c r="F337" s="37" t="inlineStr">
        <is>
          <t>미래에셋자산운용 PEF가 신주 91만주를 210억원에 인수, 기업가치 약 500억원. 2017년 CJ오쇼핑 신사업개발팀에서 출발. "지난해 취급고는 약 250억원으로 전년대비 120% 늘었다."</t>
        </is>
      </c>
      <c r="G337" s="37" t="inlineStr">
        <is>
          <t>언론 보도</t>
        </is>
      </c>
      <c r="H337" s="36" t="inlineStr">
        <is>
          <t>2021-03-10</t>
        </is>
      </c>
      <c r="I337" s="36" t="n"/>
      <c r="J337" s="39" t="inlineStr">
        <is>
          <t>https://m.etnews.com/20210310000020</t>
        </is>
      </c>
      <c r="K337" s="37" t="inlineStr">
        <is>
          <t>pre_events_summary,acquirer_core,earnings_call_note,target_rev_pre</t>
        </is>
      </c>
    </row>
    <row r="338" ht="45" customHeight="1">
      <c r="A338" s="36" t="inlineStr">
        <is>
          <t>C017</t>
        </is>
      </c>
      <c r="B338" s="37" t="inlineStr">
        <is>
          <t>Media Commerce Service Business and Assets of CJ ENM CO., Ltd.</t>
        </is>
      </c>
      <c r="C338" s="36" t="inlineStr">
        <is>
          <t>인수 후</t>
        </is>
      </c>
      <c r="D338" s="36" t="inlineStr">
        <is>
          <t>2021-05-20</t>
        </is>
      </c>
      <c r="E338" s="37" t="inlineStr">
        <is>
          <t>투자유치</t>
        </is>
      </c>
      <c r="F338" s="37" t="inlineStr">
        <is>
          <t>CJ ENM 보통주 1,300,000주 지분 100%→58.82%. 우선주 910,000주(21,000,070,000원, 단가 23,077원) 신규 41.18%.</t>
        </is>
      </c>
      <c r="G338" s="37" t="inlineStr">
        <is>
          <t>DART 기타공시</t>
        </is>
      </c>
      <c r="H338" s="36" t="inlineStr">
        <is>
          <t>2021-05-28</t>
        </is>
      </c>
      <c r="I338" s="36" t="inlineStr">
        <is>
          <t>20210528001144</t>
        </is>
      </c>
      <c r="J338" s="39" t="inlineStr">
        <is>
          <t>https://dart.fss.or.kr/dsaf001/main.do?rcpNo=20210528001144</t>
        </is>
      </c>
      <c r="K338" s="37" t="inlineStr">
        <is>
          <t>post_events_summary,notes,pre_incorp_chk</t>
        </is>
      </c>
    </row>
    <row r="339" ht="45" customHeight="1">
      <c r="A339" s="36" t="inlineStr">
        <is>
          <t>C017</t>
        </is>
      </c>
      <c r="B339" s="37" t="inlineStr">
        <is>
          <t>Media Commerce Service Business and Assets of CJ ENM CO., Ltd.</t>
        </is>
      </c>
      <c r="C339" s="36" t="inlineStr">
        <is>
          <t>인수 후</t>
        </is>
      </c>
      <c r="D339" s="36" t="inlineStr">
        <is>
          <t>2022</t>
        </is>
      </c>
      <c r="E339" s="37" t="inlineStr">
        <is>
          <t>손상차손</t>
        </is>
      </c>
      <c r="F339" s="37"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7" t="inlineStr">
        <is>
          <t>DART 사업보고서</t>
        </is>
      </c>
      <c r="H339" s="36" t="inlineStr">
        <is>
          <t>2023-03-20</t>
        </is>
      </c>
      <c r="I339" s="36" t="inlineStr">
        <is>
          <t>20230320000724</t>
        </is>
      </c>
      <c r="J339" s="39" t="inlineStr">
        <is>
          <t>https://dart.fss.or.kr/dsaf001/main.do?rcpNo=20230320000724</t>
        </is>
      </c>
      <c r="K339" s="37" t="inlineStr">
        <is>
          <t>target_rev_post,target_op_post,impairment</t>
        </is>
      </c>
    </row>
    <row r="340" ht="45" customHeight="1">
      <c r="A340" s="36" t="inlineStr">
        <is>
          <t>C017</t>
        </is>
      </c>
      <c r="B340" s="37" t="inlineStr">
        <is>
          <t>Media Commerce Service Business and Assets of CJ ENM CO., Ltd.</t>
        </is>
      </c>
      <c r="C340" s="36" t="inlineStr">
        <is>
          <t>인수 후</t>
        </is>
      </c>
      <c r="D340" s="36" t="inlineStr">
        <is>
          <t>2023-11</t>
        </is>
      </c>
      <c r="E340" s="37" t="inlineStr">
        <is>
          <t>추가취득</t>
        </is>
      </c>
      <c r="F340" s="37" t="inlineStr">
        <is>
          <t>CJ ENM이 다다엠앤씨 전환상환우선주를 취득해 지분 100%(2,210,000주). 2023 매출 7,501,352천원, 순손실 8,999,090천원.</t>
        </is>
      </c>
      <c r="G340" s="37" t="inlineStr">
        <is>
          <t>DART 사업보고서</t>
        </is>
      </c>
      <c r="H340" s="36" t="inlineStr">
        <is>
          <t>2024-03-18</t>
        </is>
      </c>
      <c r="I340" s="36" t="inlineStr">
        <is>
          <t>20240318000857</t>
        </is>
      </c>
      <c r="J340" s="39" t="inlineStr">
        <is>
          <t>https://dart.fss.or.kr/dsaf001/main.do?rcpNo=20240318000857</t>
        </is>
      </c>
      <c r="K340" s="37" t="inlineStr">
        <is>
          <t>post_events_summary,target_rev_post</t>
        </is>
      </c>
    </row>
    <row r="341" ht="45" customHeight="1">
      <c r="A341" s="36" t="inlineStr">
        <is>
          <t>C017</t>
        </is>
      </c>
      <c r="B341" s="37" t="inlineStr">
        <is>
          <t>Media Commerce Service Business and Assets of CJ ENM CO., Ltd.</t>
        </is>
      </c>
      <c r="C341" s="36" t="inlineStr">
        <is>
          <t>인수 후</t>
        </is>
      </c>
      <c r="D341" s="36" t="inlineStr">
        <is>
          <t>2025</t>
        </is>
      </c>
      <c r="E341" s="37" t="inlineStr">
        <is>
          <t>실적</t>
        </is>
      </c>
      <c r="F341" s="37" t="inlineStr">
        <is>
          <t>다다엠앤씨 2025 매출 74천원, 순손실 1,187,460천원; 2024 매출 147,922천원, 순손실 1,143,271천원. 지분 100%, 장부가 0으로 존속.</t>
        </is>
      </c>
      <c r="G341" s="37" t="inlineStr">
        <is>
          <t>DART 사업보고서</t>
        </is>
      </c>
      <c r="H341" s="36" t="inlineStr">
        <is>
          <t>2026-03-18</t>
        </is>
      </c>
      <c r="I341" s="36" t="inlineStr">
        <is>
          <t>20260318001469</t>
        </is>
      </c>
      <c r="J341" s="39" t="inlineStr">
        <is>
          <t>https://dart.fss.or.kr/dsaf001/main.do?rcpNo=20260318001469</t>
        </is>
      </c>
      <c r="K341" s="37" t="inlineStr">
        <is>
          <t>post_events_summary,target_rev_post,target_op_post</t>
        </is>
      </c>
    </row>
    <row r="342" ht="45" customHeight="1">
      <c r="A342" s="36" t="inlineStr">
        <is>
          <t>C017</t>
        </is>
      </c>
      <c r="B342" s="37" t="inlineStr">
        <is>
          <t>Media Commerce Service Business and Assets of CJ ENM CO., Ltd.</t>
        </is>
      </c>
      <c r="C342" s="36" t="inlineStr">
        <is>
          <t>인수 후</t>
        </is>
      </c>
      <c r="D342" s="36" t="inlineStr">
        <is>
          <t>2021-04-15</t>
        </is>
      </c>
      <c r="E342" s="37" t="inlineStr">
        <is>
          <t>기타</t>
        </is>
      </c>
      <c r="F342" s="37" t="inlineStr">
        <is>
          <t>"작년 12월 설립된 미디어커머스 전문 기업 다다엠앤씨는 지난 3월 미래에셋자산운용과 210억 원의 투자계약을 체결했다."</t>
        </is>
      </c>
      <c r="G342" s="37" t="inlineStr">
        <is>
          <t>언론 보도</t>
        </is>
      </c>
      <c r="H342" s="36" t="inlineStr">
        <is>
          <t>2021-04-15</t>
        </is>
      </c>
      <c r="I342" s="36" t="n"/>
      <c r="J342" s="39" t="inlineStr">
        <is>
          <t>https://biz.newdaily.co.kr/site/data/html/2021/04/15/2021041500191.html</t>
        </is>
      </c>
      <c r="K342" s="37" t="inlineStr">
        <is>
          <t>earnings_call_note</t>
        </is>
      </c>
    </row>
    <row r="343" ht="45" customHeight="1">
      <c r="A343" s="36" t="inlineStr">
        <is>
          <t>C017</t>
        </is>
      </c>
      <c r="B343" s="37" t="inlineStr">
        <is>
          <t>Media Commerce Service Business and Assets of CJ ENM CO., Ltd.</t>
        </is>
      </c>
      <c r="C343" s="36" t="inlineStr">
        <is>
          <t>발표</t>
        </is>
      </c>
      <c r="D343" s="36" t="inlineStr">
        <is>
          <t>2021-02-03</t>
        </is>
      </c>
      <c r="E343" s="37" t="inlineStr">
        <is>
          <t>기타</t>
        </is>
      </c>
      <c r="F343" s="37" t="inlineStr">
        <is>
          <t>CJ ENM(035760.KQ) 2021-02-03 종가 161,900원, 2021-02-04 종가 159,600원. 발행주식총수 21,929,154주(2021 사업보고서).</t>
        </is>
      </c>
      <c r="G343" s="37" t="inlineStr">
        <is>
          <t>기타</t>
        </is>
      </c>
      <c r="H343" s="36" t="inlineStr">
        <is>
          <t>2021-02-03</t>
        </is>
      </c>
      <c r="I343" s="36" t="n"/>
      <c r="J343" s="39" t="inlineStr">
        <is>
          <t>https://query1.finance.yahoo.com/v8/finance/chart/035760.KQ</t>
        </is>
      </c>
      <c r="K343" s="37" t="inlineStr">
        <is>
          <t>acq_mktcap</t>
        </is>
      </c>
    </row>
    <row r="344" ht="45" customHeight="1">
      <c r="A344" s="36" t="inlineStr">
        <is>
          <t>C018</t>
        </is>
      </c>
      <c r="B344" s="37" t="inlineStr">
        <is>
          <t>Jk Film Co.Ltd.</t>
        </is>
      </c>
      <c r="C344" s="36" t="inlineStr">
        <is>
          <t>발표</t>
        </is>
      </c>
      <c r="D344" s="36" t="inlineStr">
        <is>
          <t>2021-06-18</t>
        </is>
      </c>
      <c r="E344" s="37" t="inlineStr">
        <is>
          <t>발표</t>
        </is>
      </c>
      <c r="F344" s="37"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7" t="inlineStr">
        <is>
          <t>DART 기타공시</t>
        </is>
      </c>
      <c r="H344" s="36" t="inlineStr">
        <is>
          <t>2021-06-18</t>
        </is>
      </c>
      <c r="I344" s="36" t="inlineStr">
        <is>
          <t>20210618000385</t>
        </is>
      </c>
      <c r="J344" s="39" t="inlineStr">
        <is>
          <t>https://dart.fss.or.kr/dsaf001/main.do?rcpNo=20210618000385</t>
        </is>
      </c>
      <c r="K344" s="37" t="inlineStr">
        <is>
          <t>value_chk_local,announce_date_chk,purpose_quote,status_chk,acquirer_entity</t>
        </is>
      </c>
    </row>
    <row r="345" ht="45" customHeight="1">
      <c r="A345" s="36" t="inlineStr">
        <is>
          <t>C018</t>
        </is>
      </c>
      <c r="B345" s="37" t="inlineStr">
        <is>
          <t>Jk Film Co.Ltd.</t>
        </is>
      </c>
      <c r="C345" s="36" t="inlineStr">
        <is>
          <t>발표</t>
        </is>
      </c>
      <c r="D345" s="36" t="inlineStr">
        <is>
          <t>2021-06-18</t>
        </is>
      </c>
      <c r="E345" s="37" t="inlineStr">
        <is>
          <t>완료</t>
        </is>
      </c>
      <c r="F345" s="37" t="inlineStr">
        <is>
          <t>JK필름 최대주주등의주식보유변동(단위: 천원): 윤제균 -8,436주(46.00→10.15%) -14,594,280; 길영민 -235주(3.00→2.00%) -406,550; ㈜씨제이이엔엠 +8,671주(51.00→87.85%) 15,000,830, 단가 1,730</t>
        </is>
      </c>
      <c r="G345" s="37" t="inlineStr">
        <is>
          <t>DART 기타공시</t>
        </is>
      </c>
      <c r="H345" s="36" t="inlineStr">
        <is>
          <t>2021-06-18</t>
        </is>
      </c>
      <c r="I345" s="36" t="inlineStr">
        <is>
          <t>20210618000296</t>
        </is>
      </c>
      <c r="J345" s="39" t="inlineStr">
        <is>
          <t>https://dart.fss.or.kr/dsaf001/main.do?rcpNo=20210618000296</t>
        </is>
      </c>
      <c r="K345" s="37" t="inlineStr">
        <is>
          <t>value_chk_local,chk_note,notes</t>
        </is>
      </c>
    </row>
    <row r="346" ht="45" customHeight="1">
      <c r="A346" s="36" t="inlineStr">
        <is>
          <t>C018</t>
        </is>
      </c>
      <c r="B346" s="37" t="inlineStr">
        <is>
          <t>Jk Film Co.Ltd.</t>
        </is>
      </c>
      <c r="C346" s="36" t="inlineStr">
        <is>
          <t>인수 전</t>
        </is>
      </c>
      <c r="D346" s="36" t="inlineStr">
        <is>
          <t>2016</t>
        </is>
      </c>
      <c r="E346" s="37" t="inlineStr">
        <is>
          <t>지분취득</t>
        </is>
      </c>
      <c r="F346" s="37"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7" t="inlineStr">
        <is>
          <t>DART 사업보고서</t>
        </is>
      </c>
      <c r="H346" s="36" t="inlineStr">
        <is>
          <t>2017-03-31</t>
        </is>
      </c>
      <c r="I346" s="36" t="inlineStr">
        <is>
          <t>20170331004920</t>
        </is>
      </c>
      <c r="J346" s="39" t="inlineStr">
        <is>
          <t>https://dart.fss.or.kr/dsaf001/main.do?rcpNo=20170331004920</t>
        </is>
      </c>
      <c r="K346" s="37" t="inlineStr">
        <is>
          <t>pre_events_summary,pre_incorp_chk</t>
        </is>
      </c>
    </row>
    <row r="347" ht="45" customHeight="1">
      <c r="A347" s="36" t="inlineStr">
        <is>
          <t>C018</t>
        </is>
      </c>
      <c r="B347" s="37" t="inlineStr">
        <is>
          <t>Jk Film Co.Ltd.</t>
        </is>
      </c>
      <c r="C347" s="36" t="inlineStr">
        <is>
          <t>인수 전</t>
        </is>
      </c>
      <c r="D347" s="36" t="inlineStr">
        <is>
          <t>2018-07-02</t>
        </is>
      </c>
      <c r="E347" s="37" t="inlineStr">
        <is>
          <t>소유주변경</t>
        </is>
      </c>
      <c r="F347" s="37" t="inlineStr">
        <is>
          <t>JK필름 최대주주변동: 씨제이이앤엠(주) 12,000주(51%) → ㈜씨제이이엔엠 12,000주(51%) (CJ E&amp;M 합병). 윤제균 46%, 길영민 3%</t>
        </is>
      </c>
      <c r="G347" s="37" t="inlineStr">
        <is>
          <t>DART 기타공시</t>
        </is>
      </c>
      <c r="H347" s="36" t="inlineStr">
        <is>
          <t>2018-07-06</t>
        </is>
      </c>
      <c r="I347" s="36" t="inlineStr">
        <is>
          <t>20180706000379</t>
        </is>
      </c>
      <c r="J347" s="39" t="inlineStr">
        <is>
          <t>https://dart.fss.or.kr/dsaf001/main.do?rcpNo=20180706000379</t>
        </is>
      </c>
      <c r="K347" s="37" t="inlineStr">
        <is>
          <t>pre_incorp_chk,pre_events_summary</t>
        </is>
      </c>
    </row>
    <row r="348" ht="45" customHeight="1">
      <c r="A348" s="36" t="inlineStr">
        <is>
          <t>C018</t>
        </is>
      </c>
      <c r="B348" s="37" t="inlineStr">
        <is>
          <t>Jk Film Co.Ltd.</t>
        </is>
      </c>
      <c r="C348" s="36" t="inlineStr">
        <is>
          <t>인수 전</t>
        </is>
      </c>
      <c r="D348" s="36" t="inlineStr">
        <is>
          <t>2019</t>
        </is>
      </c>
      <c r="E348" s="37" t="inlineStr">
        <is>
          <t>실적</t>
        </is>
      </c>
      <c r="F348" s="37" t="inlineStr">
        <is>
          <t>JK필름 2019 손익(백만원): 매출 15,489, 영업이익 80, 당기순이익 50</t>
        </is>
      </c>
      <c r="G348" s="37" t="inlineStr">
        <is>
          <t>DART 기타공시</t>
        </is>
      </c>
      <c r="H348" s="36" t="inlineStr">
        <is>
          <t>2020-05-28</t>
        </is>
      </c>
      <c r="I348" s="36" t="inlineStr">
        <is>
          <t>20200528000719</t>
        </is>
      </c>
      <c r="J348" s="39" t="inlineStr">
        <is>
          <t>https://dart.fss.or.kr/dsaf001/main.do?rcpNo=20200528000719</t>
        </is>
      </c>
      <c r="K348" s="37" t="inlineStr">
        <is>
          <t>target_rev_pre,target_op_pre</t>
        </is>
      </c>
    </row>
    <row r="349" ht="45" customHeight="1">
      <c r="A349" s="36" t="inlineStr">
        <is>
          <t>C018</t>
        </is>
      </c>
      <c r="B349" s="37" t="inlineStr">
        <is>
          <t>Jk Film Co.Ltd.</t>
        </is>
      </c>
      <c r="C349" s="36" t="inlineStr">
        <is>
          <t>인수 전</t>
        </is>
      </c>
      <c r="D349" s="36" t="inlineStr">
        <is>
          <t>2020</t>
        </is>
      </c>
      <c r="E349" s="37" t="inlineStr">
        <is>
          <t>실적</t>
        </is>
      </c>
      <c r="F349" s="37" t="inlineStr">
        <is>
          <t>JK필름 2020 손익(백만원): 매출 5,497, 영업이익 -447, 당기순이익 -546; 자산총계 7,059, 자본총계 3,369</t>
        </is>
      </c>
      <c r="G349" s="37" t="inlineStr">
        <is>
          <t>DART 기타공시</t>
        </is>
      </c>
      <c r="H349" s="36" t="inlineStr">
        <is>
          <t>2021-05-31</t>
        </is>
      </c>
      <c r="I349" s="36" t="inlineStr">
        <is>
          <t>20210531001396</t>
        </is>
      </c>
      <c r="J349" s="39" t="inlineStr">
        <is>
          <t>https://dart.fss.or.kr/dsaf001/main.do?rcpNo=20210531001396</t>
        </is>
      </c>
      <c r="K349" s="37" t="inlineStr">
        <is>
          <t>target_rev_pre,target_op_pre</t>
        </is>
      </c>
    </row>
    <row r="350" ht="45" customHeight="1">
      <c r="A350" s="36" t="inlineStr">
        <is>
          <t>C018</t>
        </is>
      </c>
      <c r="B350" s="37" t="inlineStr">
        <is>
          <t>Jk Film Co.Ltd.</t>
        </is>
      </c>
      <c r="C350" s="36" t="inlineStr">
        <is>
          <t>인수 전</t>
        </is>
      </c>
      <c r="D350" s="36" t="inlineStr">
        <is>
          <t>2020</t>
        </is>
      </c>
      <c r="E350" s="37" t="inlineStr">
        <is>
          <t>손상차손</t>
        </is>
      </c>
      <c r="F350" s="37"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7" t="inlineStr">
        <is>
          <t>DART 사업보고서</t>
        </is>
      </c>
      <c r="H350" s="36" t="inlineStr">
        <is>
          <t>2021-03-22</t>
        </is>
      </c>
      <c r="I350" s="36" t="inlineStr">
        <is>
          <t>20210322000740</t>
        </is>
      </c>
      <c r="J350" s="39" t="inlineStr">
        <is>
          <t>https://dart.fss.or.kr/dsaf001/main.do?rcpNo=20210322000740</t>
        </is>
      </c>
      <c r="K350" s="37" t="inlineStr">
        <is>
          <t>impairment,pre_events_summary</t>
        </is>
      </c>
    </row>
    <row r="351" ht="45" customHeight="1">
      <c r="A351" s="36" t="inlineStr">
        <is>
          <t>C018</t>
        </is>
      </c>
      <c r="B351" s="37" t="inlineStr">
        <is>
          <t>Jk Film Co.Ltd.</t>
        </is>
      </c>
      <c r="C351" s="36" t="inlineStr">
        <is>
          <t>인수 후</t>
        </is>
      </c>
      <c r="D351" s="36" t="inlineStr">
        <is>
          <t>2021</t>
        </is>
      </c>
      <c r="E351" s="37" t="inlineStr">
        <is>
          <t>실적</t>
        </is>
      </c>
      <c r="F351" s="37"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7" t="inlineStr">
        <is>
          <t>DART 사업보고서</t>
        </is>
      </c>
      <c r="H351" s="36" t="inlineStr">
        <is>
          <t>2022-03-21</t>
        </is>
      </c>
      <c r="I351" s="36" t="inlineStr">
        <is>
          <t>20220321001256</t>
        </is>
      </c>
      <c r="J351" s="39" t="inlineStr">
        <is>
          <t>https://dart.fss.or.kr/dsaf001/main.do?rcpNo=20220321001256</t>
        </is>
      </c>
      <c r="K351" s="37" t="inlineStr">
        <is>
          <t>target_rev_post,target_op_post,status_chk,notes,impairment</t>
        </is>
      </c>
    </row>
    <row r="352" ht="45" customHeight="1">
      <c r="A352" s="36" t="inlineStr">
        <is>
          <t>C018</t>
        </is>
      </c>
      <c r="B352" s="37" t="inlineStr">
        <is>
          <t>Jk Film Co.Ltd.</t>
        </is>
      </c>
      <c r="C352" s="36" t="inlineStr">
        <is>
          <t>발표</t>
        </is>
      </c>
      <c r="D352" s="36" t="inlineStr">
        <is>
          <t>2020-12-31</t>
        </is>
      </c>
      <c r="E352" s="37" t="inlineStr">
        <is>
          <t>기타</t>
        </is>
      </c>
      <c r="F352" s="37" t="inlineStr">
        <is>
          <t>CJ ENM 요약재무정보(백만원) 2020-12-31: 연결 자산총계 6,279,917, 자본총계 3,785,178; 별도 자산총계 4,903,163, 자본총계 3,098,401. 2021 연결 매출 3,552,397. 발행주식총수 21,929,154주(2021말)</t>
        </is>
      </c>
      <c r="G352" s="37" t="inlineStr">
        <is>
          <t>DART 사업보고서</t>
        </is>
      </c>
      <c r="H352" s="36" t="inlineStr">
        <is>
          <t>2022-03-21</t>
        </is>
      </c>
      <c r="I352" s="36" t="inlineStr">
        <is>
          <t>20220321001256</t>
        </is>
      </c>
      <c r="J352" s="39" t="inlineStr">
        <is>
          <t>https://dart.fss.or.kr/dsaf001/main.do?rcpNo=20220321001256</t>
        </is>
      </c>
      <c r="K352" s="37" t="inlineStr">
        <is>
          <t>acq_total_assets,apex_total_assets,deal_to_assets_pct,deal_to_equity_pct,acquirer_core</t>
        </is>
      </c>
    </row>
    <row r="353" ht="45" customHeight="1">
      <c r="A353" s="36" t="inlineStr">
        <is>
          <t>C018</t>
        </is>
      </c>
      <c r="B353" s="37" t="inlineStr">
        <is>
          <t>Jk Film Co.Ltd.</t>
        </is>
      </c>
      <c r="C353" s="36" t="inlineStr">
        <is>
          <t>발표</t>
        </is>
      </c>
      <c r="D353" s="36" t="inlineStr">
        <is>
          <t>2021-06-17</t>
        </is>
      </c>
      <c r="E353" s="37" t="inlineStr">
        <is>
          <t>기타</t>
        </is>
      </c>
      <c r="F353" s="37" t="inlineStr">
        <is>
          <t>CJ ENM(035760.KQ) 종가 2021-06-17 177,600원, 2021-06-18 177,900원</t>
        </is>
      </c>
      <c r="G353" s="37" t="inlineStr">
        <is>
          <t>기타</t>
        </is>
      </c>
      <c r="H353" s="36" t="inlineStr">
        <is>
          <t>2021-06-18</t>
        </is>
      </c>
      <c r="I353" s="36" t="n"/>
      <c r="J353" s="39" t="inlineStr">
        <is>
          <t>https://query1.finance.yahoo.com/v8/finance/chart/035760.KQ?period1=1623628800&amp;period2=1624060800&amp;interval=1d</t>
        </is>
      </c>
      <c r="K353" s="37" t="inlineStr">
        <is>
          <t>acq_mktcap</t>
        </is>
      </c>
    </row>
    <row r="354" ht="45" customHeight="1">
      <c r="A354" s="36" t="inlineStr">
        <is>
          <t>C018</t>
        </is>
      </c>
      <c r="B354" s="37" t="inlineStr">
        <is>
          <t>Jk Film Co.Ltd.</t>
        </is>
      </c>
      <c r="C354" s="36" t="inlineStr">
        <is>
          <t>발표</t>
        </is>
      </c>
      <c r="D354" s="36" t="inlineStr">
        <is>
          <t>2021-06-17</t>
        </is>
      </c>
      <c r="E354" s="37" t="inlineStr">
        <is>
          <t>기타</t>
        </is>
      </c>
      <c r="F354" s="37" t="inlineStr">
        <is>
          <t>USD/KRW 2021-06-17 종가 1,133.54</t>
        </is>
      </c>
      <c r="G354" s="37" t="inlineStr">
        <is>
          <t>기타</t>
        </is>
      </c>
      <c r="H354" s="36" t="inlineStr">
        <is>
          <t>2021-06-17</t>
        </is>
      </c>
      <c r="I354" s="36" t="n"/>
      <c r="J354" s="39" t="inlineStr">
        <is>
          <t>https://query1.finance.yahoo.com/v8/finance/chart/KRW=X?period1=1623801600&amp;period2=1624147200&amp;interval=1d</t>
        </is>
      </c>
      <c r="K354" s="37" t="inlineStr">
        <is>
          <t>value_chk_usdmm</t>
        </is>
      </c>
    </row>
    <row r="355" ht="45" customHeight="1">
      <c r="A355" s="36" t="inlineStr">
        <is>
          <t>C018</t>
        </is>
      </c>
      <c r="B355" s="37" t="inlineStr">
        <is>
          <t>Jk Film Co.Ltd.</t>
        </is>
      </c>
      <c r="C355" s="36" t="inlineStr">
        <is>
          <t>인수 후</t>
        </is>
      </c>
      <c r="D355" s="36" t="inlineStr">
        <is>
          <t>2021</t>
        </is>
      </c>
      <c r="E355" s="37" t="inlineStr">
        <is>
          <t>실적</t>
        </is>
      </c>
      <c r="F355" s="37" t="inlineStr">
        <is>
          <t>JK필름 2021 손익(백만원): 매출 16,137, 영업이익 152, 당기순이익 -155</t>
        </is>
      </c>
      <c r="G355" s="37" t="inlineStr">
        <is>
          <t>DART 기타공시</t>
        </is>
      </c>
      <c r="H355" s="36" t="inlineStr">
        <is>
          <t>2022-05-31</t>
        </is>
      </c>
      <c r="I355" s="36" t="inlineStr">
        <is>
          <t>20220531000871</t>
        </is>
      </c>
      <c r="J355" s="39" t="inlineStr">
        <is>
          <t>https://dart.fss.or.kr/dsaf001/main.do?rcpNo=20220531000871</t>
        </is>
      </c>
      <c r="K355" s="37" t="inlineStr">
        <is>
          <t>target_rev_post,target_op_post</t>
        </is>
      </c>
    </row>
    <row r="356" ht="45" customHeight="1">
      <c r="A356" s="36" t="inlineStr">
        <is>
          <t>C018</t>
        </is>
      </c>
      <c r="B356" s="37" t="inlineStr">
        <is>
          <t>Jk Film Co.Ltd.</t>
        </is>
      </c>
      <c r="C356" s="36" t="inlineStr">
        <is>
          <t>인수 후</t>
        </is>
      </c>
      <c r="D356" s="36" t="inlineStr">
        <is>
          <t>2022-09-13</t>
        </is>
      </c>
      <c r="E356" s="37" t="inlineStr">
        <is>
          <t>기타</t>
        </is>
      </c>
      <c r="F356" s="37" t="inlineStr">
        <is>
          <t>공조2: 인터내셔날(제작 ㈜JK필름) '개봉 일주일째인 13일에 손익분기점 돌파에 성공'</t>
        </is>
      </c>
      <c r="G356" s="37" t="inlineStr">
        <is>
          <t>언론 보도</t>
        </is>
      </c>
      <c r="H356" s="36" t="inlineStr">
        <is>
          <t>2022-09-15</t>
        </is>
      </c>
      <c r="I356" s="36" t="n"/>
      <c r="J356" s="39" t="inlineStr">
        <is>
          <t>https://news.mtn.co.kr/news-detail/2022091509064264354</t>
        </is>
      </c>
      <c r="K356" s="37" t="inlineStr">
        <is>
          <t>post_events_summary,earnings_call_note</t>
        </is>
      </c>
    </row>
    <row r="357" ht="45" customHeight="1">
      <c r="A357" s="36" t="inlineStr">
        <is>
          <t>C018</t>
        </is>
      </c>
      <c r="B357" s="37" t="inlineStr">
        <is>
          <t>Jk Film Co.Ltd.</t>
        </is>
      </c>
      <c r="C357" s="36" t="inlineStr">
        <is>
          <t>인수 후</t>
        </is>
      </c>
      <c r="D357" s="36" t="inlineStr">
        <is>
          <t>2022-10-24</t>
        </is>
      </c>
      <c r="E357" s="37" t="inlineStr">
        <is>
          <t>추가취득</t>
        </is>
      </c>
      <c r="F357" s="37" t="inlineStr">
        <is>
          <t>CJ ENM 공정위 공시: 윤제균으로부터 JK필름 2,388주 5,074백만원(취득단가 2,124,900원) 취득, 취득 후 23,530주 100%, 목적 '자회사 지분 추가 취득을 통한 제작 역량 강화'</t>
        </is>
      </c>
      <c r="G357" s="37" t="inlineStr">
        <is>
          <t>DART 기타공시</t>
        </is>
      </c>
      <c r="H357" s="36" t="inlineStr">
        <is>
          <t>2022-10-25</t>
        </is>
      </c>
      <c r="I357" s="36" t="inlineStr">
        <is>
          <t>20221025000379</t>
        </is>
      </c>
      <c r="J357" s="39" t="inlineStr">
        <is>
          <t>https://dart.fss.or.kr/dsaf001/main.do?rcpNo=20221025000379</t>
        </is>
      </c>
      <c r="K357" s="37" t="inlineStr">
        <is>
          <t>post_events_summary,notes</t>
        </is>
      </c>
    </row>
    <row r="358" ht="45" customHeight="1">
      <c r="A358" s="36" t="inlineStr">
        <is>
          <t>C018</t>
        </is>
      </c>
      <c r="B358" s="37" t="inlineStr">
        <is>
          <t>Jk Film Co.Ltd.</t>
        </is>
      </c>
      <c r="C358" s="36" t="inlineStr">
        <is>
          <t>인수 후</t>
        </is>
      </c>
      <c r="D358" s="36" t="inlineStr">
        <is>
          <t>2022-10-26</t>
        </is>
      </c>
      <c r="E358" s="37" t="inlineStr">
        <is>
          <t>경영진변경</t>
        </is>
      </c>
      <c r="F358" s="37"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7" t="inlineStr">
        <is>
          <t>언론 보도</t>
        </is>
      </c>
      <c r="H358" s="36" t="inlineStr">
        <is>
          <t>2022-10-26</t>
        </is>
      </c>
      <c r="I358" s="36" t="n"/>
      <c r="J358" s="39" t="inlineStr">
        <is>
          <t>https://news.bizwatch.co.kr/article/mobile/2022/10/26/0022</t>
        </is>
      </c>
      <c r="K358" s="37" t="inlineStr">
        <is>
          <t>post_events_summary</t>
        </is>
      </c>
    </row>
    <row r="359" ht="45" customHeight="1">
      <c r="A359" s="36" t="inlineStr">
        <is>
          <t>C018</t>
        </is>
      </c>
      <c r="B359" s="37" t="inlineStr">
        <is>
          <t>Jk Film Co.Ltd.</t>
        </is>
      </c>
      <c r="C359" s="36" t="inlineStr">
        <is>
          <t>인수 후</t>
        </is>
      </c>
      <c r="D359" s="36" t="inlineStr">
        <is>
          <t>2022-12-13</t>
        </is>
      </c>
      <c r="E359" s="37" t="inlineStr">
        <is>
          <t>합병</t>
        </is>
      </c>
      <c r="F359" s="37"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7" t="inlineStr">
        <is>
          <t>DART 사업보고서</t>
        </is>
      </c>
      <c r="H359" s="36" t="inlineStr">
        <is>
          <t>2023-03-20</t>
        </is>
      </c>
      <c r="I359" s="36" t="inlineStr">
        <is>
          <t>20230320000724</t>
        </is>
      </c>
      <c r="J359" s="39" t="inlineStr">
        <is>
          <t>https://dart.fss.or.kr/dsaf001/main.do?rcpNo=20230320000724</t>
        </is>
      </c>
      <c r="K359" s="37" t="inlineStr">
        <is>
          <t>post_events_summary,impairment,status_chk</t>
        </is>
      </c>
    </row>
    <row r="360" ht="45" customHeight="1">
      <c r="A360" s="36" t="inlineStr">
        <is>
          <t>C018</t>
        </is>
      </c>
      <c r="B360" s="37" t="inlineStr">
        <is>
          <t>Jk Film Co.Ltd.</t>
        </is>
      </c>
      <c r="C360" s="36" t="inlineStr">
        <is>
          <t>인수 후</t>
        </is>
      </c>
      <c r="D360" s="36" t="inlineStr">
        <is>
          <t>2023</t>
        </is>
      </c>
      <c r="E360" s="37" t="inlineStr">
        <is>
          <t>손상차손</t>
        </is>
      </c>
      <c r="F360" s="37"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7" t="inlineStr">
        <is>
          <t>DART 사업보고서</t>
        </is>
      </c>
      <c r="H360" s="36" t="inlineStr">
        <is>
          <t>2024-03-18</t>
        </is>
      </c>
      <c r="I360" s="36" t="inlineStr">
        <is>
          <t>20240318000857</t>
        </is>
      </c>
      <c r="J360" s="39" t="inlineStr">
        <is>
          <t>https://dart.fss.or.kr/dsaf001/main.do?rcpNo=20240318000857</t>
        </is>
      </c>
      <c r="K360" s="37" t="inlineStr">
        <is>
          <t>impairment,target_rev_post,target_op_post</t>
        </is>
      </c>
    </row>
    <row r="361" ht="45" customHeight="1">
      <c r="A361" s="36" t="inlineStr">
        <is>
          <t>C018</t>
        </is>
      </c>
      <c r="B361" s="37" t="inlineStr">
        <is>
          <t>Jk Film Co.Ltd.</t>
        </is>
      </c>
      <c r="C361" s="36" t="inlineStr">
        <is>
          <t>인수 후</t>
        </is>
      </c>
      <c r="D361" s="36" t="inlineStr">
        <is>
          <t>2022-12</t>
        </is>
      </c>
      <c r="E361" s="37" t="inlineStr">
        <is>
          <t>합병</t>
        </is>
      </c>
      <c r="F361" s="37" t="inlineStr">
        <is>
          <t>CJ ENM 2024 사업보고서 연혁: 2022 '04월 씨제이이엔엠 스튜디오스(주) 설립', '12월 씨제이이엔엠 스튜디오스(주), ... (주)제이케이필름 ... 합병'. 스튜디오스 2024 매출 199,229,119천원, 순이익 7,105,974천원</t>
        </is>
      </c>
      <c r="G361" s="37" t="inlineStr">
        <is>
          <t>DART 사업보고서</t>
        </is>
      </c>
      <c r="H361" s="36" t="inlineStr">
        <is>
          <t>2025-03-19</t>
        </is>
      </c>
      <c r="I361" s="36" t="inlineStr">
        <is>
          <t>20250319000884</t>
        </is>
      </c>
      <c r="J361" s="39" t="inlineStr">
        <is>
          <t>https://dart.fss.or.kr/dsaf001/main.do?rcpNo=20250319000884</t>
        </is>
      </c>
      <c r="K361" s="37" t="inlineStr">
        <is>
          <t>post_events_summary,target_rev_post,target_op_post</t>
        </is>
      </c>
    </row>
    <row r="362" ht="45" customHeight="1">
      <c r="A362" s="36" t="inlineStr">
        <is>
          <t>C018</t>
        </is>
      </c>
      <c r="B362" s="37" t="inlineStr">
        <is>
          <t>Jk Film Co.Ltd.</t>
        </is>
      </c>
      <c r="C362" s="36" t="inlineStr">
        <is>
          <t>인수 후</t>
        </is>
      </c>
      <c r="D362" s="36" t="inlineStr">
        <is>
          <t>2025</t>
        </is>
      </c>
      <c r="E362" s="37" t="inlineStr">
        <is>
          <t>실적</t>
        </is>
      </c>
      <c r="F362" s="37" t="inlineStr">
        <is>
          <t>CJ ENM 2025 연결주석: 씨제이이엔엠 스튜디오스 2025 매출 226,701,917천원, 순손실 3,143,056천원</t>
        </is>
      </c>
      <c r="G362" s="37" t="inlineStr">
        <is>
          <t>DART 사업보고서</t>
        </is>
      </c>
      <c r="H362" s="36" t="inlineStr">
        <is>
          <t>2026-03-18</t>
        </is>
      </c>
      <c r="I362" s="36" t="inlineStr">
        <is>
          <t>20260318001469</t>
        </is>
      </c>
      <c r="J362" s="39" t="inlineStr">
        <is>
          <t>https://dart.fss.or.kr/dsaf001/main.do?rcpNo=20260318001469</t>
        </is>
      </c>
      <c r="K362" s="37" t="inlineStr">
        <is>
          <t>target_rev_post,target_op_post</t>
        </is>
      </c>
    </row>
    <row r="363" ht="45" customHeight="1">
      <c r="A363" s="36" t="inlineStr">
        <is>
          <t>C018</t>
        </is>
      </c>
      <c r="B363" s="37" t="inlineStr">
        <is>
          <t>Jk Film Co.Ltd.</t>
        </is>
      </c>
      <c r="C363" s="36" t="inlineStr">
        <is>
          <t>인수 후</t>
        </is>
      </c>
      <c r="D363" s="36" t="inlineStr">
        <is>
          <t>2022-11-08</t>
        </is>
      </c>
      <c r="E363" s="37" t="inlineStr">
        <is>
          <t>어닝콜</t>
        </is>
      </c>
      <c r="F363" s="37" t="inlineStr">
        <is>
          <t>CJ ENM 3분기 실적: 영화 부문 매출 1186억원, 영업손실 1억원; '&lt;공조2: 인터내셔날&gt;의 박스오피스 실적이 호조를 보이며 극장 매출이 ... 376.8% 증가'</t>
        </is>
      </c>
      <c r="G363" s="37" t="inlineStr">
        <is>
          <t>언론 보도</t>
        </is>
      </c>
      <c r="H363" s="36" t="inlineStr">
        <is>
          <t>2022-11-08</t>
        </is>
      </c>
      <c r="I363" s="36" t="n"/>
      <c r="J363" s="39" t="inlineStr">
        <is>
          <t>https://www.dailian.co.kr/news/view/1170981/</t>
        </is>
      </c>
      <c r="K363" s="37" t="inlineStr">
        <is>
          <t>earnings_call_note</t>
        </is>
      </c>
    </row>
    <row r="364" ht="45" customHeight="1">
      <c r="A364" s="36" t="inlineStr">
        <is>
          <t>C019</t>
        </is>
      </c>
      <c r="B364" s="37" t="inlineStr">
        <is>
          <t>Tving Co.,Ltd</t>
        </is>
      </c>
      <c r="C364" s="36" t="inlineStr">
        <is>
          <t>발표</t>
        </is>
      </c>
      <c r="D364" s="36" t="inlineStr">
        <is>
          <t>2021-10-13</t>
        </is>
      </c>
      <c r="E364" s="37" t="inlineStr">
        <is>
          <t>발표</t>
        </is>
      </c>
      <c r="F364" s="37"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7" t="inlineStr">
        <is>
          <t>KIND</t>
        </is>
      </c>
      <c r="H364" s="36" t="inlineStr">
        <is>
          <t>2021-10-13</t>
        </is>
      </c>
      <c r="I364" s="36" t="inlineStr">
        <is>
          <t>20211013900576</t>
        </is>
      </c>
      <c r="J364" s="39" t="inlineStr">
        <is>
          <t>https://dart.fss.or.kr/dsaf001/main.do?rcpNo=20211013900576</t>
        </is>
      </c>
      <c r="K364" s="37" t="inlineStr">
        <is>
          <t>announce_date_chk,value_chk_local,purpose_quote,deal_to_assets_pct,deal_to_equity_pct,acq_total_assets,first_filing_date,target_rev_pre</t>
        </is>
      </c>
    </row>
    <row r="365" ht="45" customHeight="1">
      <c r="A365" s="36" t="inlineStr">
        <is>
          <t>C019</t>
        </is>
      </c>
      <c r="B365" s="37" t="inlineStr">
        <is>
          <t>Tving Co.,Ltd</t>
        </is>
      </c>
      <c r="C365" s="36" t="inlineStr">
        <is>
          <t>발표</t>
        </is>
      </c>
      <c r="D365" s="36" t="inlineStr">
        <is>
          <t>2021-10-13</t>
        </is>
      </c>
      <c r="E365" s="37" t="inlineStr">
        <is>
          <t>발표</t>
        </is>
      </c>
      <c r="F365" s="37" t="inlineStr">
        <is>
          <t>티빙 제3자배정 유상증자 339,272주, 발행가 442,123원, 운영자금 149,999,954,456원, 납입일 2021-10-14. 배정: ㈜씨제이이엔엠 180,000주, 제이티비씨스튜디오㈜ 120,000주, 네이버㈜ 39,272주.</t>
        </is>
      </c>
      <c r="G365" s="37" t="inlineStr">
        <is>
          <t>KIND</t>
        </is>
      </c>
      <c r="H365" s="36" t="inlineStr">
        <is>
          <t>2021-10-13</t>
        </is>
      </c>
      <c r="I365" s="36" t="inlineStr">
        <is>
          <t>20211013900574</t>
        </is>
      </c>
      <c r="J365" s="39" t="inlineStr">
        <is>
          <t>https://dart.fss.or.kr/dsaf001/main.do?rcpNo=20211013900574</t>
        </is>
      </c>
      <c r="K365" s="37" t="inlineStr">
        <is>
          <t>chk_note,notes,value_chk_local,purpose_quote</t>
        </is>
      </c>
    </row>
    <row r="366" ht="45" customHeight="1">
      <c r="A366" s="36" t="inlineStr">
        <is>
          <t>C019</t>
        </is>
      </c>
      <c r="B366" s="37" t="inlineStr">
        <is>
          <t>Tving Co.,Ltd</t>
        </is>
      </c>
      <c r="C366" s="36" t="inlineStr">
        <is>
          <t>인수 후</t>
        </is>
      </c>
      <c r="D366" s="36" t="inlineStr">
        <is>
          <t>2021-10-15</t>
        </is>
      </c>
      <c r="E366" s="37" t="inlineStr">
        <is>
          <t>완료</t>
        </is>
      </c>
      <c r="F366" s="37" t="inlineStr">
        <is>
          <t>티빙 최대주주등의주식보유변동: 변동일 2021.10.15, CJ ENM 1,200,000주(70.51%)→1,380,000주(67.61%), 총주식 1,701,817→2,041,089주.</t>
        </is>
      </c>
      <c r="G366" s="37" t="inlineStr">
        <is>
          <t>DART 기타공시</t>
        </is>
      </c>
      <c r="H366" s="36" t="inlineStr">
        <is>
          <t>2021-10-15</t>
        </is>
      </c>
      <c r="I366" s="36" t="inlineStr">
        <is>
          <t>20211015000370</t>
        </is>
      </c>
      <c r="J366" s="39" t="inlineStr">
        <is>
          <t>https://dart.fss.or.kr/dsaf001/main.do?rcpNo=20211015000370</t>
        </is>
      </c>
      <c r="K366" s="37" t="inlineStr">
        <is>
          <t>status_chk,chk_note</t>
        </is>
      </c>
    </row>
    <row r="367" ht="45" customHeight="1">
      <c r="A367" s="36" t="inlineStr">
        <is>
          <t>C019</t>
        </is>
      </c>
      <c r="B367" s="37" t="inlineStr">
        <is>
          <t>Tving Co.,Ltd</t>
        </is>
      </c>
      <c r="C367" s="36" t="inlineStr">
        <is>
          <t>인수 전</t>
        </is>
      </c>
      <c r="D367" s="36" t="inlineStr">
        <is>
          <t>2021-07-07</t>
        </is>
      </c>
      <c r="E367" s="37" t="inlineStr">
        <is>
          <t>투자유치</t>
        </is>
      </c>
      <c r="F367" s="37" t="inlineStr">
        <is>
          <t>CJ ENM 1,200,000주 83.33%→70.51%, 총주식 1,440,000→1,701,817주(네이버 신주 261,817주).</t>
        </is>
      </c>
      <c r="G367" s="37" t="inlineStr">
        <is>
          <t>DART 기타공시</t>
        </is>
      </c>
      <c r="H367" s="36" t="inlineStr">
        <is>
          <t>2021-07-08</t>
        </is>
      </c>
      <c r="I367" s="36" t="inlineStr">
        <is>
          <t>20210708000404</t>
        </is>
      </c>
      <c r="J367" s="39" t="inlineStr">
        <is>
          <t>https://dart.fss.or.kr/dsaf001/main.do?rcpNo=20210708000404</t>
        </is>
      </c>
      <c r="K367" s="37" t="inlineStr">
        <is>
          <t>pre_events_summary,chk_note</t>
        </is>
      </c>
    </row>
    <row r="368" ht="45" customHeight="1">
      <c r="A368" s="36" t="inlineStr">
        <is>
          <t>C019</t>
        </is>
      </c>
      <c r="B368" s="37" t="inlineStr">
        <is>
          <t>Tving Co.,Ltd</t>
        </is>
      </c>
      <c r="C368" s="36" t="inlineStr">
        <is>
          <t>인수 전</t>
        </is>
      </c>
      <c r="D368" s="36" t="inlineStr">
        <is>
          <t>2021-06-30</t>
        </is>
      </c>
      <c r="E368" s="37" t="inlineStr">
        <is>
          <t>투자유치</t>
        </is>
      </c>
      <c r="F368" s="37" t="inlineStr">
        <is>
          <t>티빙 제3자배정 유상증자: 네이버㈜ 261,817주, 발행가 152,778원, 운영자금 39,999,877,626원, 납입일 2021-07-07, 선정경위 '티빙 가입자의 네이버 멤버십 제휴'.</t>
        </is>
      </c>
      <c r="G368" s="37" t="inlineStr">
        <is>
          <t>KIND</t>
        </is>
      </c>
      <c r="H368" s="36" t="inlineStr">
        <is>
          <t>2021-06-30</t>
        </is>
      </c>
      <c r="I368" s="36" t="inlineStr">
        <is>
          <t>20210630900064</t>
        </is>
      </c>
      <c r="J368" s="39" t="inlineStr">
        <is>
          <t>https://dart.fss.or.kr/dsaf001/main.do?rcpNo=20210630900064</t>
        </is>
      </c>
      <c r="K368" s="37" t="inlineStr">
        <is>
          <t>pre_events_summary,notes</t>
        </is>
      </c>
    </row>
    <row r="369" ht="45" customHeight="1">
      <c r="A369" s="36" t="inlineStr">
        <is>
          <t>C019</t>
        </is>
      </c>
      <c r="B369" s="37" t="inlineStr">
        <is>
          <t>Tving Co.,Ltd</t>
        </is>
      </c>
      <c r="C369" s="36" t="inlineStr">
        <is>
          <t>인수 전</t>
        </is>
      </c>
      <c r="D369" s="36" t="inlineStr">
        <is>
          <t>2020-10-01</t>
        </is>
      </c>
      <c r="E369" s="37" t="inlineStr">
        <is>
          <t>설립</t>
        </is>
      </c>
      <c r="F369" s="37"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7" t="inlineStr">
        <is>
          <t>DART 주요사항보고서</t>
        </is>
      </c>
      <c r="H369" s="36" t="inlineStr">
        <is>
          <t>2020-07-30</t>
        </is>
      </c>
      <c r="I369" s="36" t="inlineStr">
        <is>
          <t>20200730000319</t>
        </is>
      </c>
      <c r="J369" s="39" t="inlineStr">
        <is>
          <t>https://dart.fss.or.kr/dsaf001/main.do?rcpNo=20200730000319</t>
        </is>
      </c>
      <c r="K369" s="37" t="inlineStr">
        <is>
          <t>pre_events_summary,target_rev_pre,perf_basis</t>
        </is>
      </c>
    </row>
    <row r="370" ht="45" customHeight="1">
      <c r="A370" s="36" t="inlineStr">
        <is>
          <t>C019</t>
        </is>
      </c>
      <c r="B370" s="37" t="inlineStr">
        <is>
          <t>Tving Co.,Ltd</t>
        </is>
      </c>
      <c r="C370" s="36" t="inlineStr">
        <is>
          <t>인수 전</t>
        </is>
      </c>
      <c r="D370" s="36" t="inlineStr">
        <is>
          <t>2020-12-31</t>
        </is>
      </c>
      <c r="E370" s="37" t="inlineStr">
        <is>
          <t>실적</t>
        </is>
      </c>
      <c r="F370" s="37" t="inlineStr">
        <is>
          <t>㈜티빙 제1기(2020-10-01~12-31) 매출액 15,491,289,880원, 영업손실 6,133,677,531원, 당기순손실 4,537,137,212원.</t>
        </is>
      </c>
      <c r="G370" s="37" t="inlineStr">
        <is>
          <t>DART 감사보고서</t>
        </is>
      </c>
      <c r="H370" s="36" t="inlineStr">
        <is>
          <t>2021-04-07</t>
        </is>
      </c>
      <c r="I370" s="36" t="inlineStr">
        <is>
          <t>20210407002355</t>
        </is>
      </c>
      <c r="J370" s="39" t="inlineStr">
        <is>
          <t>https://dart.fss.or.kr/dsaf001/main.do?rcpNo=20210407002355</t>
        </is>
      </c>
      <c r="K370" s="37" t="inlineStr">
        <is>
          <t>target_rev_pre,target_op_pre</t>
        </is>
      </c>
    </row>
    <row r="371" ht="45" customHeight="1">
      <c r="A371" s="36" t="inlineStr">
        <is>
          <t>C019</t>
        </is>
      </c>
      <c r="B371" s="37" t="inlineStr">
        <is>
          <t>Tving Co.,Ltd</t>
        </is>
      </c>
      <c r="C371" s="36" t="inlineStr">
        <is>
          <t>인수 후</t>
        </is>
      </c>
      <c r="D371" s="36" t="inlineStr">
        <is>
          <t>2022-12-31</t>
        </is>
      </c>
      <c r="E371" s="37" t="inlineStr">
        <is>
          <t>실적</t>
        </is>
      </c>
      <c r="F371" s="37" t="inlineStr">
        <is>
          <t>티빙 영업수익 2022 247,570,062,272원 / 2021 131,525,370,835원; 영업손실 2022 119,150,979,762원 / 2021 76,234,573,538원.</t>
        </is>
      </c>
      <c r="G371" s="37" t="inlineStr">
        <is>
          <t>DART 감사보고서</t>
        </is>
      </c>
      <c r="H371" s="36" t="inlineStr">
        <is>
          <t>2023-03-31</t>
        </is>
      </c>
      <c r="I371" s="36" t="inlineStr">
        <is>
          <t>20230331003849</t>
        </is>
      </c>
      <c r="J371" s="39" t="inlineStr">
        <is>
          <t>https://dart.fss.or.kr/dsaf001/main.do?rcpNo=20230331003849</t>
        </is>
      </c>
      <c r="K371" s="37" t="inlineStr">
        <is>
          <t>target_rev_post,target_op_post</t>
        </is>
      </c>
    </row>
    <row r="372" ht="45" customHeight="1">
      <c r="A372" s="36" t="inlineStr">
        <is>
          <t>C019</t>
        </is>
      </c>
      <c r="B372" s="37" t="inlineStr">
        <is>
          <t>Tving Co.,Ltd</t>
        </is>
      </c>
      <c r="C372" s="36" t="inlineStr">
        <is>
          <t>인수 후</t>
        </is>
      </c>
      <c r="D372" s="36" t="inlineStr">
        <is>
          <t>2025-12-31</t>
        </is>
      </c>
      <c r="E372" s="37" t="inlineStr">
        <is>
          <t>실적</t>
        </is>
      </c>
      <c r="F372" s="37" t="inlineStr">
        <is>
          <t>티빙 영업수익 2025 405,981,384,131원 / 2024 435,458,751,106원; 영업손실 2025 69,818,975,065원 / 2024 71,048,071,147원; 주요 주주 CJ ENM 48.9%; 2022-12-01 ㈜케이티시즌 흡수합병; 영업권 213,089,914천원 기초·기말 동일.</t>
        </is>
      </c>
      <c r="G372" s="37" t="inlineStr">
        <is>
          <t>DART 감사보고서</t>
        </is>
      </c>
      <c r="H372" s="36" t="inlineStr">
        <is>
          <t>2026-04-07</t>
        </is>
      </c>
      <c r="I372" s="36" t="inlineStr">
        <is>
          <t>20260407002377</t>
        </is>
      </c>
      <c r="J372" s="39" t="inlineStr">
        <is>
          <t>https://dart.fss.or.kr/dsaf001/main.do?rcpNo=20260407002377</t>
        </is>
      </c>
      <c r="K372" s="37" t="inlineStr">
        <is>
          <t>target_rev_post,target_op_post,post_events_summary,impairment</t>
        </is>
      </c>
    </row>
    <row r="373" ht="45" customHeight="1">
      <c r="A373" s="36" t="inlineStr">
        <is>
          <t>C019</t>
        </is>
      </c>
      <c r="B373" s="37" t="inlineStr">
        <is>
          <t>Tving Co.,Ltd</t>
        </is>
      </c>
      <c r="C373" s="36" t="inlineStr">
        <is>
          <t>인수 후</t>
        </is>
      </c>
      <c r="D373" s="36" t="inlineStr">
        <is>
          <t>2022-02</t>
        </is>
      </c>
      <c r="E373" s="37" t="inlineStr">
        <is>
          <t>투자유치</t>
        </is>
      </c>
      <c r="F373" s="37" t="inlineStr">
        <is>
          <t>신주 382,513주 발행으로 CJ ENM 1,380,000주 67.61%→56.94%, 총주식 2,423,602주.</t>
        </is>
      </c>
      <c r="G373" s="37" t="inlineStr">
        <is>
          <t>DART 기타공시</t>
        </is>
      </c>
      <c r="H373" s="36" t="inlineStr">
        <is>
          <t>2022-04-15</t>
        </is>
      </c>
      <c r="I373" s="36" t="inlineStr">
        <is>
          <t>20220415000352</t>
        </is>
      </c>
      <c r="J373" s="39" t="inlineStr">
        <is>
          <t>https://dart.fss.or.kr/dsaf001/main.do?rcpNo=20220415000352</t>
        </is>
      </c>
      <c r="K373" s="37" t="inlineStr">
        <is>
          <t>post_events_summary</t>
        </is>
      </c>
    </row>
    <row r="374" ht="45" customHeight="1">
      <c r="A374" s="36" t="inlineStr">
        <is>
          <t>C019</t>
        </is>
      </c>
      <c r="B374" s="37" t="inlineStr">
        <is>
          <t>Tving Co.,Ltd</t>
        </is>
      </c>
      <c r="C374" s="36" t="inlineStr">
        <is>
          <t>인수 후</t>
        </is>
      </c>
      <c r="D374" s="36" t="inlineStr">
        <is>
          <t>2022-12-01</t>
        </is>
      </c>
      <c r="E374" s="37" t="inlineStr">
        <is>
          <t>합병</t>
        </is>
      </c>
      <c r="F374" s="37" t="inlineStr">
        <is>
          <t>케이티시즌 합병 신주 382,513주 발행, CJ ENM 1,380,000주 56.50%→48.85%, 총주식 2,824,798주.</t>
        </is>
      </c>
      <c r="G374" s="37" t="inlineStr">
        <is>
          <t>DART 기타공시</t>
        </is>
      </c>
      <c r="H374" s="36" t="inlineStr">
        <is>
          <t>2022-12-07</t>
        </is>
      </c>
      <c r="I374" s="36" t="inlineStr">
        <is>
          <t>20221207000290</t>
        </is>
      </c>
      <c r="J374" s="39" t="inlineStr">
        <is>
          <t>https://dart.fss.or.kr/dsaf001/main.do?rcpNo=20221207000290</t>
        </is>
      </c>
      <c r="K374" s="37" t="inlineStr">
        <is>
          <t>post_events_summary</t>
        </is>
      </c>
    </row>
    <row r="375" ht="45" customHeight="1">
      <c r="A375" s="36" t="inlineStr">
        <is>
          <t>C019</t>
        </is>
      </c>
      <c r="B375" s="37" t="inlineStr">
        <is>
          <t>Tving Co.,Ltd</t>
        </is>
      </c>
      <c r="C375" s="36" t="inlineStr">
        <is>
          <t>인수 후</t>
        </is>
      </c>
      <c r="D375" s="36" t="inlineStr">
        <is>
          <t>2025-12-31</t>
        </is>
      </c>
      <c r="E375" s="37" t="inlineStr">
        <is>
          <t>기타</t>
        </is>
      </c>
      <c r="F375" s="37"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7" t="inlineStr">
        <is>
          <t>DART 사업보고서</t>
        </is>
      </c>
      <c r="H375" s="36" t="inlineStr">
        <is>
          <t>2026-03-18</t>
        </is>
      </c>
      <c r="I375" s="36" t="inlineStr">
        <is>
          <t>20260318001469</t>
        </is>
      </c>
      <c r="J375" s="39" t="inlineStr">
        <is>
          <t>https://dart.fss.or.kr/dsaf001/main.do?rcpNo=20260318001469</t>
        </is>
      </c>
      <c r="K375" s="37" t="inlineStr">
        <is>
          <t>post_events_summary,notes,impairment</t>
        </is>
      </c>
    </row>
    <row r="376" ht="45" customHeight="1">
      <c r="A376" s="36" t="inlineStr">
        <is>
          <t>C019</t>
        </is>
      </c>
      <c r="B376" s="37" t="inlineStr">
        <is>
          <t>Tving Co.,Ltd</t>
        </is>
      </c>
      <c r="C376" s="36" t="inlineStr">
        <is>
          <t>인수 전</t>
        </is>
      </c>
      <c r="D376" s="36" t="inlineStr">
        <is>
          <t>2020-12-31</t>
        </is>
      </c>
      <c r="E376" s="37" t="inlineStr">
        <is>
          <t>실적</t>
        </is>
      </c>
      <c r="F376" s="37" t="inlineStr">
        <is>
          <t>CJ ENM 2020 연결매출 3,391,184백만원(미디어 1,590,692, 커머스 1,478,647, 음악 180,278, 영화/공연 141,567), 2020말 연결 자산총계 6,279,917백만원, 발행주식의 총수 21,929,154주.</t>
        </is>
      </c>
      <c r="G376" s="37" t="inlineStr">
        <is>
          <t>DART 사업보고서</t>
        </is>
      </c>
      <c r="H376" s="36" t="inlineStr">
        <is>
          <t>2021-03-22</t>
        </is>
      </c>
      <c r="I376" s="36" t="inlineStr">
        <is>
          <t>20210322001139</t>
        </is>
      </c>
      <c r="J376" s="39" t="inlineStr">
        <is>
          <t>https://dart.fss.or.kr/dsaf001/main.do?rcpNo=20210322001139</t>
        </is>
      </c>
      <c r="K376" s="37" t="inlineStr">
        <is>
          <t>acquirer_core,acq_mktcap,apex_total_assets</t>
        </is>
      </c>
    </row>
    <row r="377" ht="45" customHeight="1">
      <c r="A377" s="36" t="inlineStr">
        <is>
          <t>C019</t>
        </is>
      </c>
      <c r="B377" s="37" t="inlineStr">
        <is>
          <t>Tving Co.,Ltd</t>
        </is>
      </c>
      <c r="C377" s="36" t="inlineStr">
        <is>
          <t>발표</t>
        </is>
      </c>
      <c r="D377" s="36" t="inlineStr">
        <is>
          <t>2021-10-12</t>
        </is>
      </c>
      <c r="E377" s="37" t="inlineStr">
        <is>
          <t>기타</t>
        </is>
      </c>
      <c r="F377" s="37" t="inlineStr">
        <is>
          <t>035760.KQ 2021-10-12 종가 168,500원(2021-10-13 174,700원).</t>
        </is>
      </c>
      <c r="G377" s="37" t="inlineStr">
        <is>
          <t>기타</t>
        </is>
      </c>
      <c r="H377" s="36" t="inlineStr">
        <is>
          <t>2021-10-12</t>
        </is>
      </c>
      <c r="I377" s="36" t="n"/>
      <c r="J377" s="39" t="inlineStr">
        <is>
          <t>https://query1.finance.yahoo.com/v8/finance/chart/035760.KQ?period1=1633651200&amp;period2=1634342400&amp;interval=1d</t>
        </is>
      </c>
      <c r="K377" s="37" t="inlineStr">
        <is>
          <t>acq_mktcap</t>
        </is>
      </c>
    </row>
    <row r="378" ht="45" customHeight="1">
      <c r="A378" s="36" t="inlineStr">
        <is>
          <t>C019</t>
        </is>
      </c>
      <c r="B378" s="37" t="inlineStr">
        <is>
          <t>Tving Co.,Ltd</t>
        </is>
      </c>
      <c r="C378" s="36" t="inlineStr">
        <is>
          <t>인수 전</t>
        </is>
      </c>
      <c r="D378" s="36" t="inlineStr">
        <is>
          <t>2021-01-07</t>
        </is>
      </c>
      <c r="E378" s="37" t="inlineStr">
        <is>
          <t>투자유치</t>
        </is>
      </c>
      <c r="F378" s="37" t="inlineStr">
        <is>
          <t>JTBC스튜디오 티빙에 200억원 투자(유상증자 24만주 60억원+전환사채 140억원), 16.67% 2대 주주. "향후 3년간 4000억 이상 콘텐츠 제작에 투자".</t>
        </is>
      </c>
      <c r="G378" s="37" t="inlineStr">
        <is>
          <t>언론 보도</t>
        </is>
      </c>
      <c r="H378" s="36" t="inlineStr">
        <is>
          <t>2021-01-07</t>
        </is>
      </c>
      <c r="I378" s="36" t="n"/>
      <c r="J378" s="39" t="inlineStr">
        <is>
          <t>https://www.newsis.com/view/NISX20210107_0001297459</t>
        </is>
      </c>
      <c r="K378" s="37" t="inlineStr">
        <is>
          <t>pre_events_summary,earnings_call_note</t>
        </is>
      </c>
    </row>
    <row r="379" ht="45" customHeight="1">
      <c r="A379" s="36" t="inlineStr">
        <is>
          <t>C019</t>
        </is>
      </c>
      <c r="B379" s="37" t="inlineStr">
        <is>
          <t>Tving Co.,Ltd</t>
        </is>
      </c>
      <c r="C379" s="36" t="inlineStr">
        <is>
          <t>인수 후</t>
        </is>
      </c>
      <c r="D379" s="36" t="inlineStr">
        <is>
          <t>2021-11-04</t>
        </is>
      </c>
      <c r="E379" s="37" t="inlineStr">
        <is>
          <t>어닝콜</t>
        </is>
      </c>
      <c r="F379" s="37" t="inlineStr">
        <is>
          <t>CJ ENM 3분기 실적 보도: "티빙은 &lt;환승연애&gt; 등의 인기에 힘입어 유료가입자가 직전 동기 대비 37.8% 급증했다".</t>
        </is>
      </c>
      <c r="G379" s="37" t="inlineStr">
        <is>
          <t>언론 보도</t>
        </is>
      </c>
      <c r="H379" s="36" t="inlineStr">
        <is>
          <t>2021-11-04</t>
        </is>
      </c>
      <c r="I379" s="36" t="n"/>
      <c r="J379" s="39" t="inlineStr">
        <is>
          <t>https://ceoscoredaily.com/page/view/2021110416212385568</t>
        </is>
      </c>
      <c r="K379" s="37" t="inlineStr">
        <is>
          <t>earnings_call_note,post_events_summary</t>
        </is>
      </c>
    </row>
    <row r="380" ht="45" customHeight="1">
      <c r="A380" s="36" t="inlineStr">
        <is>
          <t>C019</t>
        </is>
      </c>
      <c r="B380" s="37" t="inlineStr">
        <is>
          <t>Tving Co.,Ltd</t>
        </is>
      </c>
      <c r="C380" s="36" t="inlineStr">
        <is>
          <t>인수 후</t>
        </is>
      </c>
      <c r="D380" s="36" t="inlineStr">
        <is>
          <t>2025-06-10</t>
        </is>
      </c>
      <c r="E380" s="37" t="inlineStr">
        <is>
          <t>기타</t>
        </is>
      </c>
      <c r="F380" s="37" t="inlineStr">
        <is>
          <t>공정위 티빙–웨이브 기업결합 조건부 승인(2026년 말까지 현행 요금제 유지 등). CJ ENM·티빙이 2024-11 웨이브와 합의서를 맺고 웨이브 이사 8명 중 5명 지명.</t>
        </is>
      </c>
      <c r="G380" s="37" t="inlineStr">
        <is>
          <t>언론 보도</t>
        </is>
      </c>
      <c r="H380" s="36" t="inlineStr">
        <is>
          <t>2025-06-10</t>
        </is>
      </c>
      <c r="I380" s="36" t="n"/>
      <c r="J380" s="39" t="inlineStr">
        <is>
          <t>https://byline.network/2025/06/10_tving_wwave/</t>
        </is>
      </c>
      <c r="K380" s="37" t="inlineStr">
        <is>
          <t>post_events_summary</t>
        </is>
      </c>
    </row>
    <row r="381" ht="45" customHeight="1">
      <c r="A381" s="36" t="inlineStr">
        <is>
          <t>C019</t>
        </is>
      </c>
      <c r="B381" s="37" t="inlineStr">
        <is>
          <t>Tving Co.,Ltd</t>
        </is>
      </c>
      <c r="C381" s="36" t="inlineStr">
        <is>
          <t>인수 후</t>
        </is>
      </c>
      <c r="D381" s="36" t="inlineStr">
        <is>
          <t>2026-04-01</t>
        </is>
      </c>
      <c r="E381" s="37" t="inlineStr">
        <is>
          <t>기타</t>
        </is>
      </c>
      <c r="F381" s="37" t="inlineStr">
        <is>
          <t>2023년 합병 MOU, 공정위 조건부 승인 이후 형식적 합병 교착. 티빙 지분 13.5% 2대 주주 KT 신중. SK스퀘어가 지난해 9월 지배력을 잃어 웨이브가 CJ ENM 연결 종속회사가 됨.</t>
        </is>
      </c>
      <c r="G381" s="37" t="inlineStr">
        <is>
          <t>언론 보도</t>
        </is>
      </c>
      <c r="H381" s="36" t="inlineStr">
        <is>
          <t>2026-04-01</t>
        </is>
      </c>
      <c r="I381" s="36" t="n"/>
      <c r="J381" s="39" t="inlineStr">
        <is>
          <t>https://news.mtn.co.kr/news-detail/2026033111383948311</t>
        </is>
      </c>
      <c r="K381" s="37" t="inlineStr">
        <is>
          <t>post_events_summary,earnings_call_note</t>
        </is>
      </c>
    </row>
    <row r="382" ht="45" customHeight="1">
      <c r="A382" s="36" t="inlineStr">
        <is>
          <t>C020</t>
        </is>
      </c>
      <c r="B382" s="37" t="inlineStr">
        <is>
          <t>Scripted Business of IMG Worldwide, LLC</t>
        </is>
      </c>
      <c r="C382" s="36" t="inlineStr">
        <is>
          <t>발표</t>
        </is>
      </c>
      <c r="D382" s="36" t="inlineStr">
        <is>
          <t>2021-11-19</t>
        </is>
      </c>
      <c r="E382" s="37" t="inlineStr">
        <is>
          <t>발표</t>
        </is>
      </c>
      <c r="F382" s="37"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7" t="inlineStr">
        <is>
          <t>KIND</t>
        </is>
      </c>
      <c r="H382" s="36" t="inlineStr">
        <is>
          <t>2021-11-19</t>
        </is>
      </c>
      <c r="I382" s="36" t="inlineStr">
        <is>
          <t>20211119900173</t>
        </is>
      </c>
      <c r="J382" s="39" t="inlineStr">
        <is>
          <t>https://dart.fss.or.kr/dsaf001/main.do?rcpNo=20211119900173</t>
        </is>
      </c>
      <c r="K382" s="37" t="inlineStr">
        <is>
          <t>purpose_quote,deal_to_assets_pct,deal_to_equity_pct,apex_total_assets,announce_date_chk</t>
        </is>
      </c>
    </row>
    <row r="383" ht="45" customHeight="1">
      <c r="A383" s="36" t="inlineStr">
        <is>
          <t>C020</t>
        </is>
      </c>
      <c r="B383" s="37" t="inlineStr">
        <is>
          <t>Scripted Business of IMG Worldwide, LLC</t>
        </is>
      </c>
      <c r="C383" s="36" t="inlineStr">
        <is>
          <t>발표</t>
        </is>
      </c>
      <c r="D383" s="36" t="inlineStr">
        <is>
          <t>2021-11-19</t>
        </is>
      </c>
      <c r="E383" s="37" t="inlineStr">
        <is>
          <t>발표</t>
        </is>
      </c>
      <c r="F383" s="37"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7" t="inlineStr">
        <is>
          <t>KIND</t>
        </is>
      </c>
      <c r="H383" s="36" t="inlineStr">
        <is>
          <t>2021-11-19</t>
        </is>
      </c>
      <c r="I383" s="36" t="inlineStr">
        <is>
          <t>20211119900185</t>
        </is>
      </c>
      <c r="J383" s="39" t="inlineStr">
        <is>
          <t>https://dart.fss.or.kr/dsaf001/main.do?rcpNo=20211119900185</t>
        </is>
      </c>
      <c r="K383" s="37" t="inlineStr">
        <is>
          <t>value_chk_local,acquirer_entity,target_rev_pre,target_op_pre,chk_note</t>
        </is>
      </c>
    </row>
    <row r="384" ht="45" customHeight="1">
      <c r="A384" s="36" t="inlineStr">
        <is>
          <t>C020</t>
        </is>
      </c>
      <c r="B384" s="37" t="inlineStr">
        <is>
          <t>Scripted Business of IMG Worldwide, LLC</t>
        </is>
      </c>
      <c r="C384" s="36" t="inlineStr">
        <is>
          <t>발표</t>
        </is>
      </c>
      <c r="D384" s="36" t="inlineStr">
        <is>
          <t>2021-11-19</t>
        </is>
      </c>
      <c r="E384" s="37" t="inlineStr">
        <is>
          <t>기타</t>
        </is>
      </c>
      <c r="F384" s="37" t="inlineStr">
        <is>
          <t>CJ ENM이 매도인 IMG Worldwide를 채권자로 SPC의 인수대금 지급의무를 보증: 915,216,913,838원, 자기자본대비 21.9%</t>
        </is>
      </c>
      <c r="G384" s="37" t="inlineStr">
        <is>
          <t>KIND</t>
        </is>
      </c>
      <c r="H384" s="36" t="inlineStr">
        <is>
          <t>2021-11-19</t>
        </is>
      </c>
      <c r="I384" s="36" t="inlineStr">
        <is>
          <t>20211119900191</t>
        </is>
      </c>
      <c r="J384" s="39" t="inlineStr">
        <is>
          <t>https://dart.fss.or.kr/dsaf001/main.do?rcpNo=20211119900191</t>
        </is>
      </c>
      <c r="K384" s="37" t="inlineStr">
        <is>
          <t>notes</t>
        </is>
      </c>
    </row>
    <row r="385" ht="45" customHeight="1">
      <c r="A385" s="36" t="inlineStr">
        <is>
          <t>C020</t>
        </is>
      </c>
      <c r="B385" s="37" t="inlineStr">
        <is>
          <t>Scripted Business of IMG Worldwide, LLC</t>
        </is>
      </c>
      <c r="C385" s="36" t="inlineStr">
        <is>
          <t>발표</t>
        </is>
      </c>
      <c r="D385" s="36" t="inlineStr">
        <is>
          <t>2021-11-19</t>
        </is>
      </c>
      <c r="E385" s="37" t="inlineStr">
        <is>
          <t>기타</t>
        </is>
      </c>
      <c r="F385" s="37" t="inlineStr">
        <is>
          <t>단기차입금 9,000억원 증가 결정(기업어음 5,000억·금융기관 4,000억), 차입목적 '글로벌향 콘텐츠 제작 역량 강화 및 멀티 스튜디오 구축을 위한 자금 마련', 지분매매계약 실행용</t>
        </is>
      </c>
      <c r="G385" s="37" t="inlineStr">
        <is>
          <t>KIND</t>
        </is>
      </c>
      <c r="H385" s="36" t="inlineStr">
        <is>
          <t>2021-11-19</t>
        </is>
      </c>
      <c r="I385" s="36" t="inlineStr">
        <is>
          <t>20211119900194</t>
        </is>
      </c>
      <c r="J385" s="39" t="inlineStr">
        <is>
          <t>https://dart.fss.or.kr/dsaf001/main.do?rcpNo=20211119900194</t>
        </is>
      </c>
      <c r="K385" s="37" t="inlineStr">
        <is>
          <t>notes</t>
        </is>
      </c>
    </row>
    <row r="386" ht="45" customHeight="1">
      <c r="A386" s="36" t="inlineStr">
        <is>
          <t>C020</t>
        </is>
      </c>
      <c r="B386" s="37" t="inlineStr">
        <is>
          <t>Scripted Business of IMG Worldwide, LLC</t>
        </is>
      </c>
      <c r="C386" s="36" t="inlineStr">
        <is>
          <t>발표</t>
        </is>
      </c>
      <c r="D386" s="36" t="inlineStr">
        <is>
          <t>2021-12-29</t>
        </is>
      </c>
      <c r="E386" s="37" t="inlineStr">
        <is>
          <t>기타</t>
        </is>
      </c>
      <c r="F386" s="37" t="inlineStr">
        <is>
          <t>정정: 취득예정일자 2021-12-31 → 2022-01-31, 지분매매계약은 2021-11-19(KST) 체결 완료로 정정</t>
        </is>
      </c>
      <c r="G386" s="37" t="inlineStr">
        <is>
          <t>KIND</t>
        </is>
      </c>
      <c r="H386" s="36" t="inlineStr">
        <is>
          <t>2021-12-29</t>
        </is>
      </c>
      <c r="I386" s="36" t="inlineStr">
        <is>
          <t>20211229900457</t>
        </is>
      </c>
      <c r="J386" s="39" t="inlineStr">
        <is>
          <t>https://dart.fss.or.kr/dsaf001/main.do?rcpNo=20211229900457</t>
        </is>
      </c>
      <c r="K386" s="37" t="inlineStr">
        <is>
          <t>status_chk</t>
        </is>
      </c>
    </row>
    <row r="387" ht="45" customHeight="1">
      <c r="A387" s="36" t="inlineStr">
        <is>
          <t>C020</t>
        </is>
      </c>
      <c r="B387" s="37" t="inlineStr">
        <is>
          <t>Scripted Business of IMG Worldwide, LLC</t>
        </is>
      </c>
      <c r="C387" s="36" t="inlineStr">
        <is>
          <t>발표</t>
        </is>
      </c>
      <c r="D387" s="36" t="inlineStr">
        <is>
          <t>2022-01-13</t>
        </is>
      </c>
      <c r="E387" s="37" t="inlineStr">
        <is>
          <t>기타</t>
        </is>
      </c>
      <c r="F387" s="37" t="inlineStr">
        <is>
          <t>정정: CJ ENM의 CJ ENM USA INC. 출자 확정 944,602,115,000원(USD 793,850,000 @1,189.9), 자기자본대비 22.6%, 자산총액대비 15.0%, 자기자본은 2021년 3분기말 연결 기준. 총 인수대금 USD 785,381,729</t>
        </is>
      </c>
      <c r="G387" s="37" t="inlineStr">
        <is>
          <t>KIND</t>
        </is>
      </c>
      <c r="H387" s="36" t="inlineStr">
        <is>
          <t>2022-01-13</t>
        </is>
      </c>
      <c r="I387" s="36" t="inlineStr">
        <is>
          <t>20220113900426</t>
        </is>
      </c>
      <c r="J387" s="39" t="inlineStr">
        <is>
          <t>https://dart.fss.or.kr/dsaf001/main.do?rcpNo=20220113900426</t>
        </is>
      </c>
      <c r="K387" s="37" t="inlineStr">
        <is>
          <t>deal_to_assets_pct,deal_to_equity_pct,size_basis</t>
        </is>
      </c>
    </row>
    <row r="388" ht="45" customHeight="1">
      <c r="A388" s="36" t="inlineStr">
        <is>
          <t>C020</t>
        </is>
      </c>
      <c r="B388" s="37" t="inlineStr">
        <is>
          <t>Scripted Business of IMG Worldwide, LLC</t>
        </is>
      </c>
      <c r="C388" s="36" t="inlineStr">
        <is>
          <t>인수 후</t>
        </is>
      </c>
      <c r="D388" s="36" t="inlineStr">
        <is>
          <t>2022-01-18</t>
        </is>
      </c>
      <c r="E388" s="37" t="inlineStr">
        <is>
          <t>완료</t>
        </is>
      </c>
      <c r="F388" s="37" t="inlineStr">
        <is>
          <t>최종 정정: 취득금액 933,740,337,335원(USD 785,381,728.77), 연결자산총액대비 14.9%, 거래종결일 2022-01-19(현지 2022-01-18), SPC 자산총액 938,984,303,250원. '거래종결 후 지분매매계약에 정한 바에 따라 조정될 수 있음'</t>
        </is>
      </c>
      <c r="G388" s="37" t="inlineStr">
        <is>
          <t>KIND</t>
        </is>
      </c>
      <c r="H388" s="36" t="inlineStr">
        <is>
          <t>2022-01-19</t>
        </is>
      </c>
      <c r="I388" s="36" t="inlineStr">
        <is>
          <t>20220119900349</t>
        </is>
      </c>
      <c r="J388" s="39" t="inlineStr">
        <is>
          <t>https://dart.fss.or.kr/dsaf001/main.do?rcpNo=20220119900349</t>
        </is>
      </c>
      <c r="K388" s="37" t="inlineStr">
        <is>
          <t>status_chk,value_chk_local,acq_total_assets</t>
        </is>
      </c>
    </row>
    <row r="389" ht="45" customHeight="1">
      <c r="A389" s="36" t="inlineStr">
        <is>
          <t>C020</t>
        </is>
      </c>
      <c r="B389" s="37" t="inlineStr">
        <is>
          <t>Scripted Business of IMG Worldwide, LLC</t>
        </is>
      </c>
      <c r="C389" s="36" t="inlineStr">
        <is>
          <t>발표</t>
        </is>
      </c>
      <c r="D389" s="36" t="inlineStr">
        <is>
          <t>2021-11-18</t>
        </is>
      </c>
      <c r="E389" s="37" t="inlineStr">
        <is>
          <t>발표</t>
        </is>
      </c>
      <c r="F389" s="37"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7" t="inlineStr">
        <is>
          <t>SEC</t>
        </is>
      </c>
      <c r="H389" s="36" t="inlineStr">
        <is>
          <t>2021-11-19</t>
        </is>
      </c>
      <c r="I389" s="36" t="inlineStr">
        <is>
          <t>0001193125-21-334427</t>
        </is>
      </c>
      <c r="J389" s="39" t="inlineStr">
        <is>
          <t>https://www.sec.gov/Archives/edgar/data/1766363/000119312521334427/d148090d8k.htm</t>
        </is>
      </c>
      <c r="K389" s="37" t="inlineStr">
        <is>
          <t>announce_date_chk,first_filing_date,value_chk_local,chk_note</t>
        </is>
      </c>
    </row>
    <row r="390" ht="45" customHeight="1">
      <c r="A390" s="36" t="inlineStr">
        <is>
          <t>C020</t>
        </is>
      </c>
      <c r="B390" s="37" t="inlineStr">
        <is>
          <t>Scripted Business of IMG Worldwide, LLC</t>
        </is>
      </c>
      <c r="C390" s="36" t="inlineStr">
        <is>
          <t>발표</t>
        </is>
      </c>
      <c r="D390" s="36" t="inlineStr">
        <is>
          <t>2021-11-18</t>
        </is>
      </c>
      <c r="E390" s="37" t="inlineStr">
        <is>
          <t>발표</t>
        </is>
      </c>
      <c r="F390" s="37" t="inlineStr">
        <is>
          <t>공동 보도자료: 'Acquisition will serve as a new growth engine towards CJ ENM's vision as a global total entertainment company'; TVING 글로벌 진출 지원 언급; Graham Taylor·Chris Rice 공동 CEO 유지; Endeavor Content 'launched in 2017'</t>
        </is>
      </c>
      <c r="G390" s="37" t="inlineStr">
        <is>
          <t>SEC</t>
        </is>
      </c>
      <c r="H390" s="36" t="inlineStr">
        <is>
          <t>2021-11-19</t>
        </is>
      </c>
      <c r="I390" s="36" t="inlineStr">
        <is>
          <t>0001193125-21-334427</t>
        </is>
      </c>
      <c r="J390" s="39" t="inlineStr">
        <is>
          <t>https://www.sec.gov/Archives/edgar/data/1766363/000119312521334427/d148090dex991.htm</t>
        </is>
      </c>
      <c r="K390" s="37" t="inlineStr">
        <is>
          <t>purpose_quote,earnings_call_note,pre_events_summary</t>
        </is>
      </c>
    </row>
    <row r="391" ht="45" customHeight="1">
      <c r="A391" s="36" t="inlineStr">
        <is>
          <t>C020</t>
        </is>
      </c>
      <c r="B391" s="37" t="inlineStr">
        <is>
          <t>Scripted Business of IMG Worldwide, LLC</t>
        </is>
      </c>
      <c r="C391" s="36" t="inlineStr">
        <is>
          <t>인수 후</t>
        </is>
      </c>
      <c r="D391" s="36" t="inlineStr">
        <is>
          <t>2022-01-19</t>
        </is>
      </c>
      <c r="E391" s="37" t="inlineStr">
        <is>
          <t>완료</t>
        </is>
      </c>
      <c r="F391" s="37" t="inlineStr">
        <is>
          <t>Endeavor 8-K: CJ ENM에 대한 80% 매각 종결, 'approximately $785 million in total proceeds to Endeavor and Endeavor Content', Endeavor 20% 보유</t>
        </is>
      </c>
      <c r="G391" s="37" t="inlineStr">
        <is>
          <t>SEC</t>
        </is>
      </c>
      <c r="H391" s="36" t="inlineStr">
        <is>
          <t>2022-01-19</t>
        </is>
      </c>
      <c r="I391" s="36" t="inlineStr">
        <is>
          <t>0001193125-22-011848</t>
        </is>
      </c>
      <c r="J391" s="39" t="inlineStr">
        <is>
          <t>https://www.sec.gov/Archives/edgar/data/1766363/000119312522011848/d265262dex991.htm</t>
        </is>
      </c>
      <c r="K391" s="37" t="inlineStr">
        <is>
          <t>status_chk,value_chk_local</t>
        </is>
      </c>
    </row>
    <row r="392" ht="45" customHeight="1">
      <c r="A392" s="36" t="inlineStr">
        <is>
          <t>C020</t>
        </is>
      </c>
      <c r="B392" s="37" t="inlineStr">
        <is>
          <t>Scripted Business of IMG Worldwide, LLC</t>
        </is>
      </c>
      <c r="C392" s="36" t="inlineStr">
        <is>
          <t>인수 전</t>
        </is>
      </c>
      <c r="D392" s="36" t="inlineStr">
        <is>
          <t>2021-02</t>
        </is>
      </c>
      <c r="E392" s="37" t="inlineStr">
        <is>
          <t>기타</t>
        </is>
      </c>
      <c r="F392" s="37"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7" t="inlineStr">
        <is>
          <t>SEC</t>
        </is>
      </c>
      <c r="H392" s="36" t="inlineStr">
        <is>
          <t>2023-02-28</t>
        </is>
      </c>
      <c r="I392" s="36" t="inlineStr">
        <is>
          <t>0000950170-23-005121</t>
        </is>
      </c>
      <c r="J392" s="39" t="inlineStr">
        <is>
          <t>https://www.sec.gov/Archives/edgar/data/1766363/000095017023005121/edr-20221231.htm</t>
        </is>
      </c>
      <c r="K392" s="37" t="inlineStr">
        <is>
          <t>pre_events_summary,target_rev_pre,chk_note,target_op_post</t>
        </is>
      </c>
    </row>
    <row r="393" ht="45" customHeight="1">
      <c r="A393" s="36" t="inlineStr">
        <is>
          <t>C020</t>
        </is>
      </c>
      <c r="B393" s="37" t="inlineStr">
        <is>
          <t>Scripted Business of IMG Worldwide, LLC</t>
        </is>
      </c>
      <c r="C393" s="36" t="inlineStr">
        <is>
          <t>인수 후</t>
        </is>
      </c>
      <c r="D393" s="36" t="inlineStr">
        <is>
          <t>2023-12</t>
        </is>
      </c>
      <c r="E393" s="37" t="inlineStr">
        <is>
          <t>투자유치</t>
        </is>
      </c>
      <c r="F393" s="37" t="inlineStr">
        <is>
          <t>Endeavor 2023 10-K: 'In December 2023, the Company's current ownership interest is 15% as a result of an investment made in Fifth Season by a third party investor', 지분 감소 이익 USD 10.1M; 2023-09 FS에 USD 30M 대여(만기 2026)</t>
        </is>
      </c>
      <c r="G393" s="37" t="inlineStr">
        <is>
          <t>SEC</t>
        </is>
      </c>
      <c r="H393" s="36" t="inlineStr">
        <is>
          <t>2024-02-28</t>
        </is>
      </c>
      <c r="I393" s="36" t="inlineStr">
        <is>
          <t>0000950170-24-021653</t>
        </is>
      </c>
      <c r="J393" s="39" t="inlineStr">
        <is>
          <t>https://www.sec.gov/Archives/edgar/data/1766363/000095017024021653/edr-20231231.htm</t>
        </is>
      </c>
      <c r="K393" s="37" t="inlineStr">
        <is>
          <t>post_events_summary,notes</t>
        </is>
      </c>
    </row>
    <row r="394" ht="45" customHeight="1">
      <c r="A394" s="36" t="inlineStr">
        <is>
          <t>C020</t>
        </is>
      </c>
      <c r="B394" s="37" t="inlineStr">
        <is>
          <t>Scripted Business of IMG Worldwide, LLC</t>
        </is>
      </c>
      <c r="C394" s="36" t="inlineStr">
        <is>
          <t>인수 후</t>
        </is>
      </c>
      <c r="D394" s="36" t="inlineStr">
        <is>
          <t>2024-12-31</t>
        </is>
      </c>
      <c r="E394" s="37" t="inlineStr">
        <is>
          <t>실적</t>
        </is>
      </c>
      <c r="F394" s="37" t="inlineStr">
        <is>
          <t>Endeavor 2024 10-K: FS 지분 약 15%, FS 순손실 중 Endeavor 몫 2024 USD 12.4M·2023 USD 21.2M·2022 USD 11.2M; 대여 시점은 'In June 2023'으로 기재(2023 10-K와 불일치)</t>
        </is>
      </c>
      <c r="G394" s="37" t="inlineStr">
        <is>
          <t>SEC</t>
        </is>
      </c>
      <c r="H394" s="36" t="inlineStr">
        <is>
          <t>2025-02-27</t>
        </is>
      </c>
      <c r="I394" s="36" t="inlineStr">
        <is>
          <t>0000950170-25-028394</t>
        </is>
      </c>
      <c r="J394" s="39" t="inlineStr">
        <is>
          <t>https://www.sec.gov/Archives/edgar/data/1766363/000095017025028394/edr-20241231.htm</t>
        </is>
      </c>
      <c r="K394" s="37" t="inlineStr">
        <is>
          <t>post_events_summary,notes</t>
        </is>
      </c>
    </row>
    <row r="395" ht="45" customHeight="1">
      <c r="A395" s="36" t="inlineStr">
        <is>
          <t>C020</t>
        </is>
      </c>
      <c r="B395" s="37" t="inlineStr">
        <is>
          <t>Scripted Business of IMG Worldwide, LLC</t>
        </is>
      </c>
      <c r="C395" s="36" t="inlineStr">
        <is>
          <t>인수 전</t>
        </is>
      </c>
      <c r="D395" s="36" t="inlineStr">
        <is>
          <t>2021-07</t>
        </is>
      </c>
      <c r="E395" s="37" t="inlineStr">
        <is>
          <t>기타</t>
        </is>
      </c>
      <c r="F395" s="37" t="inlineStr">
        <is>
          <t>2020년 말 'Eagle' TF 구성, 2021-01 본팩토리 제휴, 2021-07 초청 입찰에 CJ ENM 국내 유일 참여, Apollo Global Management 등과 막판까지 경쟁, 2021-10 말 LA 협상</t>
        </is>
      </c>
      <c r="G395" s="37" t="inlineStr">
        <is>
          <t>언론 보도</t>
        </is>
      </c>
      <c r="H395" s="36" t="inlineStr">
        <is>
          <t>2021-11-23</t>
        </is>
      </c>
      <c r="I395" s="36" t="n"/>
      <c r="J395" s="39" t="inlineStr">
        <is>
          <t>https://www.kedglobal.com/newsView/ked202111230011</t>
        </is>
      </c>
      <c r="K395" s="37" t="inlineStr">
        <is>
          <t>pre_events_summary,notes</t>
        </is>
      </c>
    </row>
    <row r="396" ht="45" customHeight="1">
      <c r="A396" s="36" t="inlineStr">
        <is>
          <t>C020</t>
        </is>
      </c>
      <c r="B396" s="37" t="inlineStr">
        <is>
          <t>Scripted Business of IMG Worldwide, LLC</t>
        </is>
      </c>
      <c r="C396" s="36" t="inlineStr">
        <is>
          <t>인수 후</t>
        </is>
      </c>
      <c r="D396" s="36" t="inlineStr">
        <is>
          <t>2022-01-19</t>
        </is>
      </c>
      <c r="E396" s="37" t="inlineStr">
        <is>
          <t>기타</t>
        </is>
      </c>
      <c r="F396" s="37" t="inlineStr">
        <is>
          <t>2021 사업보고서: 2020 부문별 순매출(방송 1,590,692,492·커머스 1,478,646,956·음악 180,277,650·영화 124,014,922·공연 17,551,982천원); 보고기간 후 사건 — 2022-01-19 지분 인수로 지급보증 종료</t>
        </is>
      </c>
      <c r="G396" s="37" t="inlineStr">
        <is>
          <t>DART 사업보고서</t>
        </is>
      </c>
      <c r="H396" s="36" t="inlineStr">
        <is>
          <t>2022-03-21</t>
        </is>
      </c>
      <c r="I396" s="36" t="inlineStr">
        <is>
          <t>20220321001256</t>
        </is>
      </c>
      <c r="J396" s="39" t="inlineStr">
        <is>
          <t>https://dart.fss.or.kr/dsaf001/main.do?rcpNo=20220321001256</t>
        </is>
      </c>
      <c r="K396" s="37" t="inlineStr">
        <is>
          <t>acquirer_core,post_events_summary</t>
        </is>
      </c>
    </row>
    <row r="397" ht="45" customHeight="1">
      <c r="A397" s="36" t="inlineStr">
        <is>
          <t>C020</t>
        </is>
      </c>
      <c r="B397" s="37" t="inlineStr">
        <is>
          <t>Scripted Business of IMG Worldwide, LLC</t>
        </is>
      </c>
      <c r="C397" s="36" t="inlineStr">
        <is>
          <t>인수 후</t>
        </is>
      </c>
      <c r="D397" s="36" t="inlineStr">
        <is>
          <t>2022-12-31</t>
        </is>
      </c>
      <c r="E397" s="37" t="inlineStr">
        <is>
          <t>손상차손</t>
        </is>
      </c>
      <c r="F397" s="37"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7" t="inlineStr">
        <is>
          <t>DART 사업보고서</t>
        </is>
      </c>
      <c r="H397" s="36" t="inlineStr">
        <is>
          <t>2023-03-20</t>
        </is>
      </c>
      <c r="I397" s="36" t="inlineStr">
        <is>
          <t>20230320000724</t>
        </is>
      </c>
      <c r="J397" s="39" t="inlineStr">
        <is>
          <t>https://dart.fss.or.kr/dsaf001/main.do?rcpNo=20230320000724</t>
        </is>
      </c>
      <c r="K397" s="37" t="inlineStr">
        <is>
          <t>impairment,target_rev_post,target_op_post,post_events_summary,notes</t>
        </is>
      </c>
    </row>
    <row r="398" ht="45" customHeight="1">
      <c r="A398" s="36" t="inlineStr">
        <is>
          <t>C020</t>
        </is>
      </c>
      <c r="B398" s="37" t="inlineStr">
        <is>
          <t>Scripted Business of IMG Worldwide, LLC</t>
        </is>
      </c>
      <c r="C398" s="36" t="inlineStr">
        <is>
          <t>인수 후</t>
        </is>
      </c>
      <c r="D398" s="36" t="inlineStr">
        <is>
          <t>2023-12-31</t>
        </is>
      </c>
      <c r="E398" s="37" t="inlineStr">
        <is>
          <t>손상차손</t>
        </is>
      </c>
      <c r="F398" s="37"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7" t="inlineStr">
        <is>
          <t>DART 사업보고서</t>
        </is>
      </c>
      <c r="H398" s="36" t="inlineStr">
        <is>
          <t>2024-03-18</t>
        </is>
      </c>
      <c r="I398" s="36" t="inlineStr">
        <is>
          <t>20240318000857</t>
        </is>
      </c>
      <c r="J398" s="39" t="inlineStr">
        <is>
          <t>https://dart.fss.or.kr/dsaf001/main.do?rcpNo=20240318000857</t>
        </is>
      </c>
      <c r="K398" s="37" t="inlineStr">
        <is>
          <t>impairment,target_rev_post,target_op_post,post_events_summary</t>
        </is>
      </c>
    </row>
    <row r="399" ht="45" customHeight="1">
      <c r="A399" s="36" t="inlineStr">
        <is>
          <t>C020</t>
        </is>
      </c>
      <c r="B399" s="37" t="inlineStr">
        <is>
          <t>Scripted Business of IMG Worldwide, LLC</t>
        </is>
      </c>
      <c r="C399" s="36" t="inlineStr">
        <is>
          <t>인수 후</t>
        </is>
      </c>
      <c r="D399" s="36" t="inlineStr">
        <is>
          <t>2024-02-08</t>
        </is>
      </c>
      <c r="E399" s="37" t="inlineStr">
        <is>
          <t>손상차손</t>
        </is>
      </c>
      <c r="F399" s="37" t="inlineStr">
        <is>
          <t>'피프스시즌 투자유치 과정에서 지분가치 하락으로 손상차손을 950억원 반영'(CJ ENM 관계자), 2022년에도 518억원 영업권 손상</t>
        </is>
      </c>
      <c r="G399" s="37" t="inlineStr">
        <is>
          <t>언론 보도</t>
        </is>
      </c>
      <c r="H399" s="36" t="inlineStr">
        <is>
          <t>2024-02-08</t>
        </is>
      </c>
      <c r="I399" s="36" t="n"/>
      <c r="J399" s="39" t="inlineStr">
        <is>
          <t>https://dealsite.co.kr/articles/117814</t>
        </is>
      </c>
      <c r="K399" s="37" t="inlineStr">
        <is>
          <t>impairment,earnings_call_note</t>
        </is>
      </c>
    </row>
    <row r="400" ht="45" customHeight="1">
      <c r="A400" s="36" t="inlineStr">
        <is>
          <t>C020</t>
        </is>
      </c>
      <c r="B400" s="37" t="inlineStr">
        <is>
          <t>Scripted Business of IMG Worldwide, LLC</t>
        </is>
      </c>
      <c r="C400" s="36" t="inlineStr">
        <is>
          <t>인수 후</t>
        </is>
      </c>
      <c r="D400" s="36" t="inlineStr">
        <is>
          <t>2024-12-31</t>
        </is>
      </c>
      <c r="E400" s="37" t="inlineStr">
        <is>
          <t>실적</t>
        </is>
      </c>
      <c r="F400" s="37" t="inlineStr">
        <is>
          <t>2024 사업보고서: FS 매출 1,038,782,865천원·순손실 91,812,320천원; FS CGU 영업권 312,228,416천원, 전사 영업권 손상 38,388,927천원; 영화드라마 매출 1조 7,047억·영업손실 413억원</t>
        </is>
      </c>
      <c r="G400" s="37" t="inlineStr">
        <is>
          <t>DART 사업보고서</t>
        </is>
      </c>
      <c r="H400" s="36" t="inlineStr">
        <is>
          <t>2025-03-19</t>
        </is>
      </c>
      <c r="I400" s="36" t="inlineStr">
        <is>
          <t>20250319000884</t>
        </is>
      </c>
      <c r="J400" s="39" t="inlineStr">
        <is>
          <t>https://dart.fss.or.kr/dsaf001/main.do?rcpNo=20250319000884</t>
        </is>
      </c>
      <c r="K400" s="37" t="inlineStr">
        <is>
          <t>impairment,target_rev_post,target_op_post,post_events_summary</t>
        </is>
      </c>
    </row>
    <row r="401" ht="45" customHeight="1">
      <c r="A401" s="36" t="inlineStr">
        <is>
          <t>C020</t>
        </is>
      </c>
      <c r="B401" s="37" t="inlineStr">
        <is>
          <t>Scripted Business of IMG Worldwide, LLC</t>
        </is>
      </c>
      <c r="C401" s="36" t="inlineStr">
        <is>
          <t>인수 후</t>
        </is>
      </c>
      <c r="D401" s="36" t="inlineStr">
        <is>
          <t>2025-12-31</t>
        </is>
      </c>
      <c r="E401" s="37" t="inlineStr">
        <is>
          <t>실적</t>
        </is>
      </c>
      <c r="F401" s="37"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7" t="inlineStr">
        <is>
          <t>DART 사업보고서</t>
        </is>
      </c>
      <c r="H401" s="36" t="inlineStr">
        <is>
          <t>2026-03-18</t>
        </is>
      </c>
      <c r="I401" s="36" t="inlineStr">
        <is>
          <t>20260318001469</t>
        </is>
      </c>
      <c r="J401" s="39" t="inlineStr">
        <is>
          <t>https://dart.fss.or.kr/dsaf001/main.do?rcpNo=20260318001469</t>
        </is>
      </c>
      <c r="K401" s="37" t="inlineStr">
        <is>
          <t>impairment,target_rev_post,target_op_post</t>
        </is>
      </c>
    </row>
    <row r="402" ht="45" customHeight="1">
      <c r="A402" s="36" t="inlineStr">
        <is>
          <t>C020</t>
        </is>
      </c>
      <c r="B402" s="37" t="inlineStr">
        <is>
          <t>Scripted Business of IMG Worldwide, LLC</t>
        </is>
      </c>
      <c r="C402" s="36" t="inlineStr">
        <is>
          <t>인수 후</t>
        </is>
      </c>
      <c r="D402" s="36" t="inlineStr">
        <is>
          <t>2026-06-30</t>
        </is>
      </c>
      <c r="E402" s="37" t="inlineStr">
        <is>
          <t>실적</t>
        </is>
      </c>
      <c r="F402" s="37" t="inlineStr">
        <is>
          <t>2026 반기보고서: CJ ENM FIFTH SEASON 지분 60%(94개 종속기업 포함), 2026 상반기 매출 284,057,366천원·순손실 33,590,641천원; FIFTH SEASON, LLC 상대 손해배상 소송 2건 계류</t>
        </is>
      </c>
      <c r="G402" s="37" t="inlineStr">
        <is>
          <t>DART 기타공시</t>
        </is>
      </c>
      <c r="H402" s="36" t="inlineStr">
        <is>
          <t>2026-08-14</t>
        </is>
      </c>
      <c r="I402" s="36" t="inlineStr">
        <is>
          <t>20260814002422</t>
        </is>
      </c>
      <c r="J402" s="39" t="inlineStr">
        <is>
          <t>https://dart.fss.or.kr/dsaf001/main.do?rcpNo=20260814002422</t>
        </is>
      </c>
      <c r="K402" s="37" t="inlineStr">
        <is>
          <t>target_rev_post,target_op_post,post_events_summary</t>
        </is>
      </c>
    </row>
    <row r="403" ht="45" customHeight="1">
      <c r="A403" s="36" t="inlineStr">
        <is>
          <t>C020</t>
        </is>
      </c>
      <c r="B403" s="37" t="inlineStr">
        <is>
          <t>Scripted Business of IMG Worldwide, LLC</t>
        </is>
      </c>
      <c r="C403" s="36" t="inlineStr">
        <is>
          <t>인수 후</t>
        </is>
      </c>
      <c r="D403" s="36" t="inlineStr">
        <is>
          <t>2022-09-08</t>
        </is>
      </c>
      <c r="E403" s="37" t="inlineStr">
        <is>
          <t>사명변경</t>
        </is>
      </c>
      <c r="F403" s="37" t="inlineStr">
        <is>
          <t>'On September 8, CJ ENM's global production studio, Endeavor Content, officially rebranded itself as FIFTH SEASON' — 멀티 스튜디오 체제 기반</t>
        </is>
      </c>
      <c r="G403" s="37" t="inlineStr">
        <is>
          <t>회사 보도자료</t>
        </is>
      </c>
      <c r="H403" s="36" t="inlineStr">
        <is>
          <t>2022-09-20</t>
        </is>
      </c>
      <c r="I403" s="36" t="n"/>
      <c r="J403" s="39" t="inlineStr">
        <is>
          <t>https://newsroom.cj.net/cj-enms-endeavor-content-rebrands-as-fifth-season/</t>
        </is>
      </c>
      <c r="K403" s="37" t="inlineStr">
        <is>
          <t>post_events_summary</t>
        </is>
      </c>
    </row>
    <row r="404" ht="45" customHeight="1">
      <c r="A404" s="36" t="inlineStr">
        <is>
          <t>C020</t>
        </is>
      </c>
      <c r="B404" s="37" t="inlineStr">
        <is>
          <t>Scripted Business of IMG Worldwide, LLC</t>
        </is>
      </c>
      <c r="C404" s="36" t="inlineStr">
        <is>
          <t>인수 후</t>
        </is>
      </c>
      <c r="D404" s="36" t="inlineStr">
        <is>
          <t>2023-08-24</t>
        </is>
      </c>
      <c r="E404" s="37" t="inlineStr">
        <is>
          <t>기타</t>
        </is>
      </c>
      <c r="F404" s="37" t="inlineStr">
        <is>
          <t>FS 지분 매각설 보도(IB 업계, 최대 USD 300M 조달 검토)에 CJ ENM '피프스시즌 매각은 사실무근', '매각은 절대 아니다'</t>
        </is>
      </c>
      <c r="G404" s="37" t="inlineStr">
        <is>
          <t>언론 보도</t>
        </is>
      </c>
      <c r="H404" s="36" t="inlineStr">
        <is>
          <t>2023-08-24</t>
        </is>
      </c>
      <c r="I404" s="36" t="n"/>
      <c r="J404" s="39" t="inlineStr">
        <is>
          <t>https://news.mtn.co.kr/news-detail/2023082416243261543</t>
        </is>
      </c>
      <c r="K404" s="37" t="inlineStr">
        <is>
          <t>post_events_summary</t>
        </is>
      </c>
    </row>
    <row r="405" ht="45" customHeight="1">
      <c r="A405" s="36" t="inlineStr">
        <is>
          <t>C020</t>
        </is>
      </c>
      <c r="B405" s="37" t="inlineStr">
        <is>
          <t>Scripted Business of IMG Worldwide, LLC</t>
        </is>
      </c>
      <c r="C405" s="36" t="inlineStr">
        <is>
          <t>인수 후</t>
        </is>
      </c>
      <c r="D405" s="36" t="inlineStr">
        <is>
          <t>2023-12-11</t>
        </is>
      </c>
      <c r="E405" s="37" t="inlineStr">
        <is>
          <t>투자유치</t>
        </is>
      </c>
      <c r="F405" s="37" t="inlineStr">
        <is>
          <t>Toho 적시공시: Toho International을 통해 FIFTH SEASON에 USD 225M(33,098백만엔) 출자, 25.0%, 납입일 2023-12-12; 출자 전 주주 CJ ENM USA Holdings 80%·IMG Worldwide Content 20%</t>
        </is>
      </c>
      <c r="G405" s="37" t="inlineStr">
        <is>
          <t>TDnet</t>
        </is>
      </c>
      <c r="H405" s="36" t="inlineStr">
        <is>
          <t>2023-12-11</t>
        </is>
      </c>
      <c r="I405" s="36" t="n"/>
      <c r="J405" s="39" t="inlineStr">
        <is>
          <t>https://www.fse.or.jp/files/lis_tkj/23121196020.pdf</t>
        </is>
      </c>
      <c r="K405" s="37" t="inlineStr">
        <is>
          <t>post_events_summary,notes</t>
        </is>
      </c>
    </row>
    <row r="406" ht="45" customHeight="1">
      <c r="A406" s="36" t="inlineStr">
        <is>
          <t>C020</t>
        </is>
      </c>
      <c r="B406" s="37" t="inlineStr">
        <is>
          <t>Scripted Business of IMG Worldwide, LLC</t>
        </is>
      </c>
      <c r="C406" s="36" t="inlineStr">
        <is>
          <t>인수 후</t>
        </is>
      </c>
      <c r="D406" s="36" t="inlineStr">
        <is>
          <t>2024-02-07</t>
        </is>
      </c>
      <c r="E406" s="37" t="inlineStr">
        <is>
          <t>어닝콜</t>
        </is>
      </c>
      <c r="F406" s="37" t="inlineStr">
        <is>
          <t>4Q23 실적발표 자료: '음악 라이브 콘서트 확대 및 FIFTH SEASON 턴어라운드가 수익성 견인', 영화드라마 '[FY2024] ... FIFTH SEASON 턴어라운드 목표'</t>
        </is>
      </c>
      <c r="G406" s="37" t="inlineStr">
        <is>
          <t>IR 자료</t>
        </is>
      </c>
      <c r="H406" s="36" t="inlineStr">
        <is>
          <t>2024-02-07</t>
        </is>
      </c>
      <c r="I406" s="36" t="n"/>
      <c r="J406" s="39" t="inlineStr">
        <is>
          <t>https://files-scs.pstatic.net/2024/02/08/kRIfVSHxXr/24%EB%85%842%EC%9B%94%20CJ_ENM%20IR%EC%9E%90%EB%A3%8C.pdf</t>
        </is>
      </c>
      <c r="K406" s="37" t="inlineStr">
        <is>
          <t>earnings_call_note</t>
        </is>
      </c>
    </row>
    <row r="407" ht="45" customHeight="1">
      <c r="A407" s="36" t="inlineStr">
        <is>
          <t>C020</t>
        </is>
      </c>
      <c r="B407" s="37" t="inlineStr">
        <is>
          <t>Scripted Business of IMG Worldwide, LLC</t>
        </is>
      </c>
      <c r="C407" s="36" t="inlineStr">
        <is>
          <t>인수 후</t>
        </is>
      </c>
      <c r="D407" s="36" t="inlineStr">
        <is>
          <t>2023</t>
        </is>
      </c>
      <c r="E407" s="37" t="inlineStr">
        <is>
          <t>실적</t>
        </is>
      </c>
      <c r="F407" s="37" t="inlineStr">
        <is>
          <t>대신증권(김회재): '지난해 각각 1420억원, 655억원의 적자를 낸 티빙과 피프스시즌', FS 2024 영업이익 284억원 전망</t>
        </is>
      </c>
      <c r="G407" s="37" t="inlineStr">
        <is>
          <t>언론 보도</t>
        </is>
      </c>
      <c r="H407" s="36" t="inlineStr">
        <is>
          <t>2024-06-05</t>
        </is>
      </c>
      <c r="I407" s="36" t="n"/>
      <c r="J407" s="39" t="inlineStr">
        <is>
          <t>https://core.asiae.co.kr/article/2024060508071536679</t>
        </is>
      </c>
      <c r="K407" s="37" t="inlineStr">
        <is>
          <t>earnings_call_note,target_op_post</t>
        </is>
      </c>
    </row>
    <row r="408" ht="45" customHeight="1">
      <c r="A408" s="36" t="inlineStr">
        <is>
          <t>C020</t>
        </is>
      </c>
      <c r="B408" s="37" t="inlineStr">
        <is>
          <t>Scripted Business of IMG Worldwide, LLC</t>
        </is>
      </c>
      <c r="C408" s="36" t="inlineStr">
        <is>
          <t>인수 후</t>
        </is>
      </c>
      <c r="D408" s="36" t="inlineStr">
        <is>
          <t>2024-11-07</t>
        </is>
      </c>
      <c r="E408" s="37" t="inlineStr">
        <is>
          <t>어닝콜</t>
        </is>
      </c>
      <c r="F408" s="37" t="inlineStr">
        <is>
          <t>3Q24 실적발표 자료: 엔터 'FIFTH SEASON 부진 지속', 영화드라마 '&lt;베테랑2&gt; 극장 매출 1위 흥행 불구, FIFTH SEASON 딜리버리 지연', 3Q24 영화드라마 영업손실 60억원</t>
        </is>
      </c>
      <c r="G408" s="37" t="inlineStr">
        <is>
          <t>IR 자료</t>
        </is>
      </c>
      <c r="H408" s="36" t="inlineStr">
        <is>
          <t>2024-11-07</t>
        </is>
      </c>
      <c r="I408" s="36" t="n"/>
      <c r="J408" s="39" t="inlineStr">
        <is>
          <t>https://files-scs.pstatic.net/2024/11/14/g8VCFgsnEh/3Q24%20CJENM.pdf</t>
        </is>
      </c>
      <c r="K408" s="37" t="inlineStr">
        <is>
          <t>earnings_call_note</t>
        </is>
      </c>
    </row>
    <row r="409" ht="45" customHeight="1">
      <c r="A409" s="36" t="inlineStr">
        <is>
          <t>C020</t>
        </is>
      </c>
      <c r="B409" s="37" t="inlineStr">
        <is>
          <t>Scripted Business of IMG Worldwide, LLC</t>
        </is>
      </c>
      <c r="C409" s="36" t="inlineStr">
        <is>
          <t>인수 후</t>
        </is>
      </c>
      <c r="D409" s="36" t="inlineStr">
        <is>
          <t>2024-12-31</t>
        </is>
      </c>
      <c r="E409" s="37" t="inlineStr">
        <is>
          <t>어닝콜</t>
        </is>
      </c>
      <c r="F409" s="37" t="inlineStr">
        <is>
          <t>메리츠증권 4Q24 리뷰: '피프스시즌의 딜리버리 작품수 증가로 콘텐츠판매 매출이 크게 증가하면서 피프스시즌은 80억원의 영업이익을 기록'</t>
        </is>
      </c>
      <c r="G409" s="37" t="inlineStr">
        <is>
          <t>기타</t>
        </is>
      </c>
      <c r="H409" s="36" t="inlineStr">
        <is>
          <t>2025-02-13</t>
        </is>
      </c>
      <c r="I409" s="36" t="n"/>
      <c r="J409" s="39" t="inlineStr">
        <is>
          <t>https://file.alphasquare.co.kr/media/pdfs/company-report/%EB%A9%94%EB%A6%AC%EC%B8%A020250213CJ%20ENM.pdf</t>
        </is>
      </c>
      <c r="K409" s="37" t="inlineStr">
        <is>
          <t>earnings_call_note,target_op_post</t>
        </is>
      </c>
    </row>
    <row r="410" ht="45" customHeight="1">
      <c r="A410" s="36" t="inlineStr">
        <is>
          <t>C020</t>
        </is>
      </c>
      <c r="B410" s="37" t="inlineStr">
        <is>
          <t>Scripted Business of IMG Worldwide, LLC</t>
        </is>
      </c>
      <c r="C410" s="36" t="inlineStr">
        <is>
          <t>인수 후</t>
        </is>
      </c>
      <c r="D410" s="36" t="inlineStr">
        <is>
          <t>2024-12-31</t>
        </is>
      </c>
      <c r="E410" s="37" t="inlineStr">
        <is>
          <t>손상차손</t>
        </is>
      </c>
      <c r="F410" s="37" t="inlineStr">
        <is>
          <t>DS투자증권 4Q24 리뷰: '영화/드라마는 FS의 작품 딜리버리가 집중되며 ... 매출액 7,992(+166% YoY)을 기록했으나 FS 손상차손 인식으로 이익 기여는 아쉬웠다'</t>
        </is>
      </c>
      <c r="G410" s="37" t="inlineStr">
        <is>
          <t>기타</t>
        </is>
      </c>
      <c r="H410" s="36" t="inlineStr">
        <is>
          <t>2025-02-13</t>
        </is>
      </c>
      <c r="I410" s="36" t="n"/>
      <c r="J410" s="39" t="inlineStr">
        <is>
          <t>https://stock.pstatic.net/stock-research/company/66/20250213_company_194335000.pdf</t>
        </is>
      </c>
      <c r="K410" s="37" t="inlineStr">
        <is>
          <t>impairment</t>
        </is>
      </c>
    </row>
    <row r="411" ht="45" customHeight="1">
      <c r="A411" s="36" t="inlineStr">
        <is>
          <t>C020</t>
        </is>
      </c>
      <c r="B411" s="37" t="inlineStr">
        <is>
          <t>Scripted Business of IMG Worldwide, LLC</t>
        </is>
      </c>
      <c r="C411" s="36" t="inlineStr">
        <is>
          <t>인수 후</t>
        </is>
      </c>
      <c r="D411" s="36" t="inlineStr">
        <is>
          <t>2025-06-30</t>
        </is>
      </c>
      <c r="E411" s="37" t="inlineStr">
        <is>
          <t>어닝콜</t>
        </is>
      </c>
      <c r="F411" s="37" t="inlineStr">
        <is>
          <t>메리츠증권 2Q25 리뷰: '영화드라마는 피프스시즌의 흑자전환(OP 32억원) 성공으로 -12억원의 영업적자 기록'</t>
        </is>
      </c>
      <c r="G411" s="37" t="inlineStr">
        <is>
          <t>기타</t>
        </is>
      </c>
      <c r="H411" s="36" t="inlineStr">
        <is>
          <t>2025-08-08</t>
        </is>
      </c>
      <c r="I411" s="36" t="n"/>
      <c r="J411" s="39" t="inlineStr">
        <is>
          <t>https://file.alphasquare.co.kr/media/pdfs/company-report/%EB%A9%94%EB%A6%AC%EC%B8%A020250808CJENM.pdf</t>
        </is>
      </c>
      <c r="K411" s="37" t="inlineStr">
        <is>
          <t>earnings_call_note,target_op_post</t>
        </is>
      </c>
    </row>
    <row r="412" ht="45" customHeight="1">
      <c r="A412" s="36" t="inlineStr">
        <is>
          <t>C020</t>
        </is>
      </c>
      <c r="B412" s="37" t="inlineStr">
        <is>
          <t>Scripted Business of IMG Worldwide, LLC</t>
        </is>
      </c>
      <c r="C412" s="36" t="inlineStr">
        <is>
          <t>인수 후</t>
        </is>
      </c>
      <c r="D412" s="36" t="inlineStr">
        <is>
          <t>2026-02-05</t>
        </is>
      </c>
      <c r="E412" s="37" t="inlineStr">
        <is>
          <t>어닝콜</t>
        </is>
      </c>
      <c r="F412" s="37"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7" t="inlineStr">
        <is>
          <t>IR 자료</t>
        </is>
      </c>
      <c r="H412" s="36" t="inlineStr">
        <is>
          <t>2026-02-05</t>
        </is>
      </c>
      <c r="I412" s="36" t="n"/>
      <c r="J412" s="39" t="inlineStr">
        <is>
          <t>https://kind.krx.co.kr/external/dst/irReference/18004/CJ_ENM_2025_4Q_Kor.pdf</t>
        </is>
      </c>
      <c r="K412" s="37" t="inlineStr">
        <is>
          <t>earnings_call_note</t>
        </is>
      </c>
    </row>
    <row r="413" ht="45" customHeight="1">
      <c r="A413" s="36" t="inlineStr">
        <is>
          <t>C020</t>
        </is>
      </c>
      <c r="B413" s="37" t="inlineStr">
        <is>
          <t>Scripted Business of IMG Worldwide, LLC</t>
        </is>
      </c>
      <c r="C413" s="36" t="inlineStr">
        <is>
          <t>인수 후</t>
        </is>
      </c>
      <c r="D413" s="36" t="inlineStr">
        <is>
          <t>2026-02-05</t>
        </is>
      </c>
      <c r="E413" s="37" t="inlineStr">
        <is>
          <t>실적</t>
        </is>
      </c>
      <c r="F413" s="37" t="inlineStr">
        <is>
          <t>CJ ENM 2025 실적 보도자료: '피프스시즌은 프리미엄 콘텐츠 딜리버리는 물론 유통 매출 호조와 비용 효율화가 주요 동력으로 작용해, 2분기에 이어 4분기에도 흑자를 달성했다'</t>
        </is>
      </c>
      <c r="G413" s="37" t="inlineStr">
        <is>
          <t>회사 보도자료</t>
        </is>
      </c>
      <c r="H413" s="36" t="inlineStr">
        <is>
          <t>2026-02-05</t>
        </is>
      </c>
      <c r="I413" s="36" t="n"/>
      <c r="J413" s="39" t="inlineStr">
        <is>
          <t>https://cjnews.cj.net/cj-enm-2025%eb%85%84-%eb%a7%a4%ec%b6%9c-5%ec%a1%b0-1345%ec%96%b5%ec%9b%90-%ec%98%81%ec%97%85%ec%9d%b4%ec%9d%b5-1329%ec%96%b5%ec%9b%90-%ec%82%ac%ec%97%85-%eb%aa%a8%eb%8d%b8-%ea%b3%a0%eb%8f%84/</t>
        </is>
      </c>
      <c r="K413" s="37" t="inlineStr">
        <is>
          <t>earnings_call_note</t>
        </is>
      </c>
    </row>
    <row r="414" ht="45" customHeight="1">
      <c r="A414" s="36" t="inlineStr">
        <is>
          <t>C020</t>
        </is>
      </c>
      <c r="B414" s="37" t="inlineStr">
        <is>
          <t>Scripted Business of IMG Worldwide, LLC</t>
        </is>
      </c>
      <c r="C414" s="36" t="inlineStr">
        <is>
          <t>인수 후</t>
        </is>
      </c>
      <c r="D414" s="36" t="inlineStr">
        <is>
          <t>2025-09-26</t>
        </is>
      </c>
      <c r="E414" s="37" t="inlineStr">
        <is>
          <t>경영진변경</t>
        </is>
      </c>
      <c r="F414" s="37" t="inlineStr">
        <is>
          <t>공동CEO Chris Rice가 계약 연장 없이 연말 퇴임, Graham Taylor 단독 CEO; Rice는 고문·우선협상(first-look) 계약 유지</t>
        </is>
      </c>
      <c r="G414" s="37" t="inlineStr">
        <is>
          <t>언론 보도</t>
        </is>
      </c>
      <c r="H414" s="36" t="inlineStr">
        <is>
          <t>2025-09-26</t>
        </is>
      </c>
      <c r="I414" s="36" t="n"/>
      <c r="J414" s="39" t="inlineStr">
        <is>
          <t>https://www.broadcastnow.co.uk/broadcast-international/fifth-seasons-chris-rice-to-step-down/5209385.article</t>
        </is>
      </c>
      <c r="K414" s="37" t="inlineStr">
        <is>
          <t>post_events_summary</t>
        </is>
      </c>
    </row>
    <row r="415" ht="45" customHeight="1">
      <c r="A415" s="36" t="inlineStr">
        <is>
          <t>C020</t>
        </is>
      </c>
      <c r="B415" s="37" t="inlineStr">
        <is>
          <t>Scripted Business of IMG Worldwide, LLC</t>
        </is>
      </c>
      <c r="C415" s="36" t="inlineStr">
        <is>
          <t>인수 후</t>
        </is>
      </c>
      <c r="D415" s="36" t="inlineStr">
        <is>
          <t>2026-02-12</t>
        </is>
      </c>
      <c r="E415" s="37" t="inlineStr">
        <is>
          <t>매각</t>
        </is>
      </c>
      <c r="F415" s="37" t="inlineStr">
        <is>
          <t>Apple이 &lt;Severance&gt; IP·전체 권리를 약 USD 70M 미만에 인수, 제작비가 FS 감당 범위를 넘었다는 보도, FS는 총괄제작으로 잔류</t>
        </is>
      </c>
      <c r="G415" s="37" t="inlineStr">
        <is>
          <t>언론 보도</t>
        </is>
      </c>
      <c r="H415" s="36" t="inlineStr">
        <is>
          <t>2026-02-12</t>
        </is>
      </c>
      <c r="I415" s="36" t="n"/>
      <c r="J415" s="39" t="inlineStr">
        <is>
          <t>https://techcrunch.com/2026/02/12/apple-acquires-all-rights-to-severance-will-produce-future-seasons-in-house/</t>
        </is>
      </c>
      <c r="K415" s="37" t="inlineStr">
        <is>
          <t>post_events_summary</t>
        </is>
      </c>
    </row>
    <row r="416" ht="45" customHeight="1">
      <c r="A416" s="36" t="inlineStr">
        <is>
          <t>C020</t>
        </is>
      </c>
      <c r="B416" s="37" t="inlineStr">
        <is>
          <t>Scripted Business of IMG Worldwide, LLC</t>
        </is>
      </c>
      <c r="C416" s="36" t="inlineStr">
        <is>
          <t>인수 후</t>
        </is>
      </c>
      <c r="D416" s="36" t="inlineStr">
        <is>
          <t>2026-02-12</t>
        </is>
      </c>
      <c r="E416" s="37" t="inlineStr">
        <is>
          <t>매각</t>
        </is>
      </c>
      <c r="F416" s="37" t="inlineStr">
        <is>
          <t>교차 확인: Apple이 Severance의 'all IP and rights'를 약 USD 70M(Deadline 보도 인용)에 확보, FS는 총괄제작으로 남음</t>
        </is>
      </c>
      <c r="G416" s="37" t="inlineStr">
        <is>
          <t>언론 보도</t>
        </is>
      </c>
      <c r="H416" s="36" t="inlineStr">
        <is>
          <t>2026-02-12</t>
        </is>
      </c>
      <c r="I416" s="36" t="n"/>
      <c r="J416" s="39" t="inlineStr">
        <is>
          <t>https://www.broadcastnow.co.uk/broadcast-international/apple-tv-buys-out-severance-from-fifth-season/5213779.article</t>
        </is>
      </c>
      <c r="K416" s="37" t="inlineStr">
        <is>
          <t>post_events_summary</t>
        </is>
      </c>
    </row>
    <row r="417" ht="45" customHeight="1">
      <c r="A417" s="36" t="inlineStr">
        <is>
          <t>C020</t>
        </is>
      </c>
      <c r="B417" s="37" t="inlineStr">
        <is>
          <t>Scripted Business of IMG Worldwide, LLC</t>
        </is>
      </c>
      <c r="C417" s="36" t="inlineStr">
        <is>
          <t>인수 후</t>
        </is>
      </c>
      <c r="D417" s="36" t="inlineStr">
        <is>
          <t>2026-02-18</t>
        </is>
      </c>
      <c r="E417" s="37" t="inlineStr">
        <is>
          <t>경영진변경</t>
        </is>
      </c>
      <c r="F417" s="37" t="inlineStr">
        <is>
          <t>Peter Traugott TV 사장 선임 등 TV 조직 개편, Graham Taylor 단독 CEO 체제(Rice는 2025년 말 퇴임)</t>
        </is>
      </c>
      <c r="G417" s="37" t="inlineStr">
        <is>
          <t>언론 보도</t>
        </is>
      </c>
      <c r="H417" s="36" t="inlineStr">
        <is>
          <t>2026-02-18</t>
        </is>
      </c>
      <c r="I417" s="36" t="n"/>
      <c r="J417" s="39" t="inlineStr">
        <is>
          <t>https://www.broadcastnow.co.uk/broadcast-international/fifth-season-reorganises-us-television-team/5214025.article</t>
        </is>
      </c>
      <c r="K417" s="37" t="inlineStr">
        <is>
          <t>post_events_summary</t>
        </is>
      </c>
    </row>
    <row r="418" ht="45" customHeight="1">
      <c r="A418" s="36" t="inlineStr">
        <is>
          <t>C020</t>
        </is>
      </c>
      <c r="B418" s="37" t="inlineStr">
        <is>
          <t>Scripted Business of IMG Worldwide, LLC</t>
        </is>
      </c>
      <c r="C418" s="36" t="inlineStr">
        <is>
          <t>인수 후</t>
        </is>
      </c>
      <c r="D418" s="36" t="inlineStr">
        <is>
          <t>2026-03-18</t>
        </is>
      </c>
      <c r="E418" s="37" t="inlineStr">
        <is>
          <t>기타</t>
        </is>
      </c>
      <c r="F418" s="37" t="inlineStr">
        <is>
          <t>FS가 J.P. Morgan 주관 5년 USD 500M 신용한도 갱신, CFO·COO Kasee Calabrese 발언</t>
        </is>
      </c>
      <c r="G418" s="37" t="inlineStr">
        <is>
          <t>언론 보도</t>
        </is>
      </c>
      <c r="H418" s="36" t="inlineStr">
        <is>
          <t>2026-03-18</t>
        </is>
      </c>
      <c r="I418" s="36" t="n"/>
      <c r="J418" s="39" t="inlineStr">
        <is>
          <t>https://www.sfnet.com/home/chapters/canada/news-detail/2026/03/18/fifth-season-closes-$500-million-credit-facility-led-by-j.p.-morgan</t>
        </is>
      </c>
      <c r="K418" s="37" t="inlineStr">
        <is>
          <t>post_events_summary</t>
        </is>
      </c>
    </row>
    <row r="419" ht="45" customHeight="1">
      <c r="A419" s="36" t="inlineStr">
        <is>
          <t>C020</t>
        </is>
      </c>
      <c r="B419" s="37" t="inlineStr">
        <is>
          <t>Scripted Business of IMG Worldwide, LLC</t>
        </is>
      </c>
      <c r="C419" s="36" t="inlineStr">
        <is>
          <t>발표</t>
        </is>
      </c>
      <c r="D419" s="36" t="inlineStr">
        <is>
          <t>2021-11-18</t>
        </is>
      </c>
      <c r="E419" s="37" t="inlineStr">
        <is>
          <t>기타</t>
        </is>
      </c>
      <c r="F419" s="37" t="inlineStr">
        <is>
          <t>035760.KQ 일별: 2021-11-18 종가 170,300원, 11-19 180,400원(고가 183,600), 11-22 170,400원, 11-25 149,700원</t>
        </is>
      </c>
      <c r="G419" s="37" t="inlineStr">
        <is>
          <t>기타</t>
        </is>
      </c>
      <c r="H419" s="36" t="inlineStr">
        <is>
          <t>2026-10-25</t>
        </is>
      </c>
      <c r="I419" s="36" t="n"/>
      <c r="J419" s="39" t="inlineStr">
        <is>
          <t>https://query1.finance.yahoo.com/v8/finance/chart/035760.KQ?period1=1636470000&amp;period2=1638198000&amp;interval=1d</t>
        </is>
      </c>
      <c r="K419" s="37" t="inlineStr">
        <is>
          <t>acq_mktcap,event_ticker_basis</t>
        </is>
      </c>
    </row>
    <row r="420" ht="45" customHeight="1">
      <c r="A420" s="36" t="inlineStr">
        <is>
          <t>C020</t>
        </is>
      </c>
      <c r="B420" s="37" t="inlineStr">
        <is>
          <t>Scripted Business of IMG Worldwide, LLC</t>
        </is>
      </c>
      <c r="C420" s="36" t="inlineStr">
        <is>
          <t>발표</t>
        </is>
      </c>
      <c r="D420" s="36" t="inlineStr">
        <is>
          <t>2021-09-30</t>
        </is>
      </c>
      <c r="E420" s="37" t="inlineStr">
        <is>
          <t>기타</t>
        </is>
      </c>
      <c r="F420" s="37" t="inlineStr">
        <is>
          <t>2021년 3분기보고서: 발행주식의 총수 21,929,154주, 자기주식 1,199,535주, 유통주식 20,729,619주</t>
        </is>
      </c>
      <c r="G420" s="37" t="inlineStr">
        <is>
          <t>DART 기타공시</t>
        </is>
      </c>
      <c r="H420" s="36" t="inlineStr">
        <is>
          <t>2021-11-15</t>
        </is>
      </c>
      <c r="I420" s="36" t="inlineStr">
        <is>
          <t>20211115001194</t>
        </is>
      </c>
      <c r="J420" s="39" t="inlineStr">
        <is>
          <t>https://dart.fss.or.kr/dsaf001/main.do?rcpNo=20211115001194</t>
        </is>
      </c>
      <c r="K420" s="37" t="inlineStr">
        <is>
          <t>acq_mktcap,size_basis</t>
        </is>
      </c>
    </row>
    <row r="421" ht="45" customHeight="1">
      <c r="A421" s="36" t="inlineStr">
        <is>
          <t>C020</t>
        </is>
      </c>
      <c r="B421" s="37" t="inlineStr">
        <is>
          <t>Scripted Business of IMG Worldwide, LLC</t>
        </is>
      </c>
      <c r="C421" s="36" t="inlineStr">
        <is>
          <t>발표</t>
        </is>
      </c>
      <c r="D421" s="36" t="inlineStr">
        <is>
          <t>2021-11-19</t>
        </is>
      </c>
      <c r="E421" s="37" t="inlineStr">
        <is>
          <t>기타</t>
        </is>
      </c>
      <c r="F421" s="37" t="inlineStr">
        <is>
          <t>해명공시: 2021-11-19 '물적분할을 통한 신설법인 설립 추진 계획'(예능·드라마·영화·애니 제작 기능 분할) 공정공시 후 주주 우려 등으로 재검토 중</t>
        </is>
      </c>
      <c r="G421" s="37" t="inlineStr">
        <is>
          <t>KIND</t>
        </is>
      </c>
      <c r="H421" s="36" t="inlineStr">
        <is>
          <t>2022-02-09</t>
        </is>
      </c>
      <c r="I421" s="36" t="inlineStr">
        <is>
          <t>20220209900186</t>
        </is>
      </c>
      <c r="J421" s="39" t="inlineStr">
        <is>
          <t>https://dart.fss.or.kr/dsaf001/main.do?rcpNo=20220209900186</t>
        </is>
      </c>
      <c r="K421" s="37" t="inlineStr">
        <is>
          <t>notes,event_ticker_basis</t>
        </is>
      </c>
    </row>
    <row r="422" ht="45" customHeight="1">
      <c r="A422" s="36" t="inlineStr">
        <is>
          <t>C020</t>
        </is>
      </c>
      <c r="B422" s="37" t="inlineStr">
        <is>
          <t>Scripted Business of IMG Worldwide, LLC</t>
        </is>
      </c>
      <c r="C422" s="36" t="inlineStr">
        <is>
          <t>발표</t>
        </is>
      </c>
      <c r="D422" s="36" t="inlineStr">
        <is>
          <t>2021-11-25</t>
        </is>
      </c>
      <c r="E422" s="37" t="inlineStr">
        <is>
          <t>기타</t>
        </is>
      </c>
      <c r="F422" s="37" t="inlineStr">
        <is>
          <t>SM엔터 인수 보도 조회공시 답변(미확정): 'SM엔터테인먼트 지분 인수 및 사업 시너지 등을 검토 중이나, 확정된 바 없습니다'</t>
        </is>
      </c>
      <c r="G422" s="37" t="inlineStr">
        <is>
          <t>KIND</t>
        </is>
      </c>
      <c r="H422" s="36" t="inlineStr">
        <is>
          <t>2021-11-25</t>
        </is>
      </c>
      <c r="I422" s="36" t="inlineStr">
        <is>
          <t>20211125900660</t>
        </is>
      </c>
      <c r="J422" s="39" t="inlineStr">
        <is>
          <t>https://dart.fss.or.kr/dsaf001/main.do?rcpNo=20211125900660</t>
        </is>
      </c>
      <c r="K422" s="37" t="inlineStr">
        <is>
          <t>notes,event_ticker_basis</t>
        </is>
      </c>
    </row>
    <row r="423" ht="45" customHeight="1">
      <c r="A423" s="36" t="inlineStr">
        <is>
          <t>C021</t>
        </is>
      </c>
      <c r="B423" s="37" t="inlineStr">
        <is>
          <t>Artworks Korea Co, Ltd.</t>
        </is>
      </c>
      <c r="C423" s="36" t="inlineStr">
        <is>
          <t>발표</t>
        </is>
      </c>
      <c r="D423" s="36" t="inlineStr">
        <is>
          <t>2022-06-29</t>
        </is>
      </c>
      <c r="E423" s="37" t="inlineStr">
        <is>
          <t>추가취득</t>
        </is>
      </c>
      <c r="F423" s="37" t="inlineStr">
        <is>
          <t>㈜씨제이이엔엠 보통주 353,148주(70.02%)→504,348주(100%), 증가 151,200주(29.98%), 금액 1,803,967천원, 변동일 2022.06.29.</t>
        </is>
      </c>
      <c r="G423" s="37" t="inlineStr">
        <is>
          <t>DART 기타공시</t>
        </is>
      </c>
      <c r="H423" s="36" t="inlineStr">
        <is>
          <t>2022-07-01</t>
        </is>
      </c>
      <c r="I423" s="36" t="inlineStr">
        <is>
          <t>20220701000087</t>
        </is>
      </c>
      <c r="J423" s="39" t="inlineStr">
        <is>
          <t>https://dart.fss.or.kr/dsaf001/main.do?rcpNo=20220701000087</t>
        </is>
      </c>
      <c r="K423" s="37" t="inlineStr">
        <is>
          <t>status_chk,value_chk_local,announce_date_chk,first_filing_date</t>
        </is>
      </c>
    </row>
    <row r="424" ht="45" customHeight="1">
      <c r="A424" s="36" t="inlineStr">
        <is>
          <t>C021</t>
        </is>
      </c>
      <c r="B424" s="37" t="inlineStr">
        <is>
          <t>Artworks Korea Co, Ltd.</t>
        </is>
      </c>
      <c r="C424" s="36" t="inlineStr">
        <is>
          <t>발표</t>
        </is>
      </c>
      <c r="D424" s="36" t="inlineStr">
        <is>
          <t>2022-06-29</t>
        </is>
      </c>
      <c r="E424" s="37" t="inlineStr">
        <is>
          <t>추가취득</t>
        </is>
      </c>
      <c r="F424" s="37" t="inlineStr">
        <is>
          <t>주요주주 김성헌 보통주 151,200주(29.98%) 전량 처분, CJ ENM 100%.</t>
        </is>
      </c>
      <c r="G424" s="37" t="inlineStr">
        <is>
          <t>DART 기타공시</t>
        </is>
      </c>
      <c r="H424" s="36" t="inlineStr">
        <is>
          <t>2022-07-01</t>
        </is>
      </c>
      <c r="I424" s="36" t="inlineStr">
        <is>
          <t>20220701000088</t>
        </is>
      </c>
      <c r="J424" s="39" t="inlineStr">
        <is>
          <t>https://dart.fss.or.kr/dsaf001/main.do?rcpNo=20220701000088</t>
        </is>
      </c>
      <c r="K424" s="37" t="inlineStr">
        <is>
          <t>chk_note</t>
        </is>
      </c>
    </row>
    <row r="425" ht="45" customHeight="1">
      <c r="A425" s="36" t="inlineStr">
        <is>
          <t>C021</t>
        </is>
      </c>
      <c r="B425" s="37" t="inlineStr">
        <is>
          <t>Artworks Korea Co, Ltd.</t>
        </is>
      </c>
      <c r="C425" s="36" t="inlineStr">
        <is>
          <t>인수 전</t>
        </is>
      </c>
      <c r="D425" s="36" t="inlineStr">
        <is>
          <t>2017-05</t>
        </is>
      </c>
      <c r="E425" s="37" t="inlineStr">
        <is>
          <t>지분취득</t>
        </is>
      </c>
      <c r="F425" s="37" t="inlineStr">
        <is>
          <t>"2017년 5월에는 유통 채널 내 상품 차별화를 위해 온라인 전문몰 (주)아트웍스코리아와 주식매매 계약을 체결". 이전대가 현금 20,306,010천원, 영업권 16,147,755천원, 지분 70.02%.</t>
        </is>
      </c>
      <c r="G425" s="37" t="inlineStr">
        <is>
          <t>DART 사업보고서</t>
        </is>
      </c>
      <c r="H425" s="36" t="inlineStr">
        <is>
          <t>2018-03-30</t>
        </is>
      </c>
      <c r="I425" s="36" t="inlineStr">
        <is>
          <t>20180330003559</t>
        </is>
      </c>
      <c r="J425" s="39" t="inlineStr">
        <is>
          <t>https://dart.fss.or.kr/dsaf001/main.do?rcpNo=20180330003559</t>
        </is>
      </c>
      <c r="K425" s="37" t="inlineStr">
        <is>
          <t>pre_events_summary,pre_incorp_chk,impairment</t>
        </is>
      </c>
    </row>
    <row r="426" ht="45" customHeight="1">
      <c r="A426" s="36" t="inlineStr">
        <is>
          <t>C021</t>
        </is>
      </c>
      <c r="B426" s="37" t="inlineStr">
        <is>
          <t>Artworks Korea Co, Ltd.</t>
        </is>
      </c>
      <c r="C426" s="36" t="inlineStr">
        <is>
          <t>인수 전</t>
        </is>
      </c>
      <c r="D426" s="36" t="inlineStr">
        <is>
          <t>2017-05-29</t>
        </is>
      </c>
      <c r="E426" s="37" t="inlineStr">
        <is>
          <t>지분취득</t>
        </is>
      </c>
      <c r="F426" s="37" t="inlineStr">
        <is>
          <t>CJ오쇼핑이 펀샵 운영사 아트웍스코리아 지분 70% 인수, 남성 고객층 확보 목적.</t>
        </is>
      </c>
      <c r="G426" s="37" t="inlineStr">
        <is>
          <t>언론 보도</t>
        </is>
      </c>
      <c r="H426" s="36" t="inlineStr">
        <is>
          <t>2017-05-29</t>
        </is>
      </c>
      <c r="I426" s="36" t="n"/>
      <c r="J426" s="39" t="inlineStr">
        <is>
          <t>https://magazine.hankyung.com/business/article/201705295219b</t>
        </is>
      </c>
      <c r="K426" s="37" t="inlineStr">
        <is>
          <t>purpose_quote,pre_events_summary</t>
        </is>
      </c>
    </row>
    <row r="427" ht="45" customHeight="1">
      <c r="A427" s="36" t="inlineStr">
        <is>
          <t>C021</t>
        </is>
      </c>
      <c r="B427" s="37" t="inlineStr">
        <is>
          <t>Artworks Korea Co, Ltd.</t>
        </is>
      </c>
      <c r="C427" s="36" t="inlineStr">
        <is>
          <t>인수 전</t>
        </is>
      </c>
      <c r="D427" s="36" t="inlineStr">
        <is>
          <t>2021</t>
        </is>
      </c>
      <c r="E427" s="37" t="inlineStr">
        <is>
          <t>손상차손</t>
        </is>
      </c>
      <c r="F427" s="37"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7" t="inlineStr">
        <is>
          <t>DART 사업보고서</t>
        </is>
      </c>
      <c r="H427" s="36" t="inlineStr">
        <is>
          <t>2022-03-21</t>
        </is>
      </c>
      <c r="I427" s="36" t="inlineStr">
        <is>
          <t>20220321001256</t>
        </is>
      </c>
      <c r="J427" s="39" t="inlineStr">
        <is>
          <t>https://dart.fss.or.kr/dsaf001/main.do?rcpNo=20220321001256</t>
        </is>
      </c>
      <c r="K427" s="37" t="inlineStr">
        <is>
          <t>target_rev_pre,impairment,acq_total_assets,acquirer_core,deal_to_equity_pct</t>
        </is>
      </c>
    </row>
    <row r="428" ht="45" customHeight="1">
      <c r="A428" s="36" t="inlineStr">
        <is>
          <t>C021</t>
        </is>
      </c>
      <c r="B428" s="37" t="inlineStr">
        <is>
          <t>Artworks Korea Co, Ltd.</t>
        </is>
      </c>
      <c r="C428" s="36" t="inlineStr">
        <is>
          <t>인수 전</t>
        </is>
      </c>
      <c r="D428" s="36" t="inlineStr">
        <is>
          <t>2021-04-15</t>
        </is>
      </c>
      <c r="E428" s="37" t="inlineStr">
        <is>
          <t>실적</t>
        </is>
      </c>
      <c r="F428" s="37" t="inlineStr">
        <is>
          <t>"아트웍스코리아는 작년에 2017년 CJ오쇼핑에 인수된 이후 처음으로 흑자를 기록했다."</t>
        </is>
      </c>
      <c r="G428" s="37" t="inlineStr">
        <is>
          <t>언론 보도</t>
        </is>
      </c>
      <c r="H428" s="36" t="inlineStr">
        <is>
          <t>2021-04-15</t>
        </is>
      </c>
      <c r="I428" s="36" t="n"/>
      <c r="J428" s="39" t="inlineStr">
        <is>
          <t>https://biz.newdaily.co.kr/site/data/html/2021/04/15/2021041500191.html</t>
        </is>
      </c>
      <c r="K428" s="37" t="inlineStr">
        <is>
          <t>pre_events_summary,earnings_call_note</t>
        </is>
      </c>
    </row>
    <row r="429" ht="45" customHeight="1">
      <c r="A429" s="36" t="inlineStr">
        <is>
          <t>C021</t>
        </is>
      </c>
      <c r="B429" s="37" t="inlineStr">
        <is>
          <t>Artworks Korea Co, Ltd.</t>
        </is>
      </c>
      <c r="C429" s="36" t="inlineStr">
        <is>
          <t>인수 후</t>
        </is>
      </c>
      <c r="D429" s="36" t="inlineStr">
        <is>
          <t>2022</t>
        </is>
      </c>
      <c r="E429" s="37" t="inlineStr">
        <is>
          <t>손상차손</t>
        </is>
      </c>
      <c r="F429" s="37" t="inlineStr">
        <is>
          <t>"(주)브랜드웍스코리아(구, (주)아트웍스코리아) 1,699백만원" 영업권 손상. 타법인출자 현황: 기초 70.0% 장부가 7,525백만원, 취득 151,200주 1,804백만원, 평가 -3,312백만원, 기말 100% 6,017백만원.</t>
        </is>
      </c>
      <c r="G429" s="37" t="inlineStr">
        <is>
          <t>DART 사업보고서</t>
        </is>
      </c>
      <c r="H429" s="36" t="inlineStr">
        <is>
          <t>2023-03-20</t>
        </is>
      </c>
      <c r="I429" s="36" t="inlineStr">
        <is>
          <t>20230320000724</t>
        </is>
      </c>
      <c r="J429" s="39" t="inlineStr">
        <is>
          <t>https://dart.fss.or.kr/dsaf001/main.do?rcpNo=20230320000724</t>
        </is>
      </c>
      <c r="K429" s="37" t="inlineStr">
        <is>
          <t>impairment,post_events_summary</t>
        </is>
      </c>
    </row>
    <row r="430" ht="45" customHeight="1">
      <c r="A430" s="36" t="inlineStr">
        <is>
          <t>C021</t>
        </is>
      </c>
      <c r="B430" s="37" t="inlineStr">
        <is>
          <t>Artworks Korea Co, Ltd.</t>
        </is>
      </c>
      <c r="C430" s="36" t="inlineStr">
        <is>
          <t>인수 후</t>
        </is>
      </c>
      <c r="D430" s="36" t="inlineStr">
        <is>
          <t>2022-11-07</t>
        </is>
      </c>
      <c r="E430" s="37" t="inlineStr">
        <is>
          <t>사명변경</t>
        </is>
      </c>
      <c r="F430" s="37"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7" t="inlineStr">
        <is>
          <t>DART 감사보고서</t>
        </is>
      </c>
      <c r="H430" s="36" t="inlineStr">
        <is>
          <t>2023-03-31</t>
        </is>
      </c>
      <c r="I430" s="36" t="inlineStr">
        <is>
          <t>20230331002494</t>
        </is>
      </c>
      <c r="J430" s="39" t="inlineStr">
        <is>
          <t>https://dart.fss.or.kr/dsaf001/main.do?rcpNo=20230331002494</t>
        </is>
      </c>
      <c r="K430" s="37" t="inlineStr">
        <is>
          <t>post_events_summary,target_rev_post,target_op_post,target_op_pre</t>
        </is>
      </c>
    </row>
    <row r="431" ht="45" customHeight="1">
      <c r="A431" s="36" t="inlineStr">
        <is>
          <t>C021</t>
        </is>
      </c>
      <c r="B431" s="37" t="inlineStr">
        <is>
          <t>Artworks Korea Co, Ltd.</t>
        </is>
      </c>
      <c r="C431" s="36" t="inlineStr">
        <is>
          <t>인수 후</t>
        </is>
      </c>
      <c r="D431" s="36" t="inlineStr">
        <is>
          <t>2023</t>
        </is>
      </c>
      <c r="E431" s="37" t="inlineStr">
        <is>
          <t>실적</t>
        </is>
      </c>
      <c r="F431" s="37" t="inlineStr">
        <is>
          <t>2023 매출 107,418,212,713원, 영업손실 4,804,371,406원.</t>
        </is>
      </c>
      <c r="G431" s="37" t="inlineStr">
        <is>
          <t>DART 감사보고서</t>
        </is>
      </c>
      <c r="H431" s="36" t="inlineStr">
        <is>
          <t>2024-04-02</t>
        </is>
      </c>
      <c r="I431" s="36" t="inlineStr">
        <is>
          <t>20240402002799</t>
        </is>
      </c>
      <c r="J431" s="39" t="inlineStr">
        <is>
          <t>https://dart.fss.or.kr/dsaf001/main.do?rcpNo=20240402002799</t>
        </is>
      </c>
      <c r="K431" s="37" t="inlineStr">
        <is>
          <t>target_rev_post,target_op_post</t>
        </is>
      </c>
    </row>
    <row r="432" ht="45" customHeight="1">
      <c r="A432" s="36" t="inlineStr">
        <is>
          <t>C021</t>
        </is>
      </c>
      <c r="B432" s="37" t="inlineStr">
        <is>
          <t>Artworks Korea Co, Ltd.</t>
        </is>
      </c>
      <c r="C432" s="36" t="inlineStr">
        <is>
          <t>인수 후</t>
        </is>
      </c>
      <c r="D432" s="36" t="inlineStr">
        <is>
          <t>2025</t>
        </is>
      </c>
      <c r="E432" s="37" t="inlineStr">
        <is>
          <t>실적</t>
        </is>
      </c>
      <c r="F432" s="37" t="inlineStr">
        <is>
          <t>2025 매출 126,183,450,907원, 영업손실 1,310,248,395원; 2024 매출 137,875,056,630원, 영업손실 7,379,152,869원.</t>
        </is>
      </c>
      <c r="G432" s="37" t="inlineStr">
        <is>
          <t>DART 감사보고서</t>
        </is>
      </c>
      <c r="H432" s="36" t="inlineStr">
        <is>
          <t>2026-04-02</t>
        </is>
      </c>
      <c r="I432" s="36" t="inlineStr">
        <is>
          <t>20260402002612</t>
        </is>
      </c>
      <c r="J432" s="39" t="inlineStr">
        <is>
          <t>https://dart.fss.or.kr/dsaf001/main.do?rcpNo=20260402002612</t>
        </is>
      </c>
      <c r="K432" s="37" t="inlineStr">
        <is>
          <t>target_rev_post,target_op_post</t>
        </is>
      </c>
    </row>
    <row r="433" ht="45" customHeight="1">
      <c r="A433" s="36" t="inlineStr">
        <is>
          <t>C021</t>
        </is>
      </c>
      <c r="B433" s="37" t="inlineStr">
        <is>
          <t>Artworks Korea Co, Ltd.</t>
        </is>
      </c>
      <c r="C433" s="36" t="inlineStr">
        <is>
          <t>인수 후</t>
        </is>
      </c>
      <c r="D433" s="36" t="inlineStr">
        <is>
          <t>2022-12-21</t>
        </is>
      </c>
      <c r="E433" s="37" t="inlineStr">
        <is>
          <t>통합</t>
        </is>
      </c>
      <c r="F433" s="37" t="inlineStr">
        <is>
          <t>딜사이트: 2017년 CJ오쇼핑에 인수된 뒤 "올 7월 CJ ENM이 지분을 추가 확보하면서" 완전자회사화. 리빙·남성패션 관련 자산·인력 146억원 규모 양도 예정, CJ ENM 유상증자 245.78억원 출자.</t>
        </is>
      </c>
      <c r="G433" s="37" t="inlineStr">
        <is>
          <t>언론 보도</t>
        </is>
      </c>
      <c r="H433" s="36" t="inlineStr">
        <is>
          <t>2022-12-22</t>
        </is>
      </c>
      <c r="I433" s="36" t="n"/>
      <c r="J433" s="39" t="inlineStr">
        <is>
          <t>https://dealsite.co.kr/articles/96110</t>
        </is>
      </c>
      <c r="K433" s="37" t="inlineStr">
        <is>
          <t>post_events_summary</t>
        </is>
      </c>
    </row>
    <row r="434" ht="45" customHeight="1">
      <c r="A434" s="36" t="inlineStr">
        <is>
          <t>C021</t>
        </is>
      </c>
      <c r="B434" s="37" t="inlineStr">
        <is>
          <t>Artworks Korea Co, Ltd.</t>
        </is>
      </c>
      <c r="C434" s="36" t="inlineStr">
        <is>
          <t>인수 후</t>
        </is>
      </c>
      <c r="D434" s="36" t="inlineStr">
        <is>
          <t>2025-01-17</t>
        </is>
      </c>
      <c r="E434" s="37" t="inlineStr">
        <is>
          <t>기타</t>
        </is>
      </c>
      <c r="F434" s="37" t="inlineStr">
        <is>
          <t>브랜드웍스코리아 2024년 3분기 누적 매출 977억원. CJ ENM 관계자 "사업 초기인 만큼 투자에 집중해 손실이 발생했지만 대표 브랜드를 육성함에 따라 매출 볼륨은 커지고 있다".</t>
        </is>
      </c>
      <c r="G434" s="37" t="inlineStr">
        <is>
          <t>언론 보도</t>
        </is>
      </c>
      <c r="H434" s="36" t="inlineStr">
        <is>
          <t>2025-01-17</t>
        </is>
      </c>
      <c r="I434" s="36" t="n"/>
      <c r="J434" s="39" t="inlineStr">
        <is>
          <t>https://newstomato.com/ReadNews.aspx?no=1251026</t>
        </is>
      </c>
      <c r="K434" s="37" t="inlineStr">
        <is>
          <t>earnings_call_note</t>
        </is>
      </c>
    </row>
    <row r="435" ht="45" customHeight="1">
      <c r="A435" s="36" t="inlineStr">
        <is>
          <t>C021</t>
        </is>
      </c>
      <c r="B435" s="37" t="inlineStr">
        <is>
          <t>Artworks Korea Co, Ltd.</t>
        </is>
      </c>
      <c r="C435" s="36" t="inlineStr">
        <is>
          <t>발표</t>
        </is>
      </c>
      <c r="D435" s="36" t="inlineStr">
        <is>
          <t>2022-06-28</t>
        </is>
      </c>
      <c r="E435" s="37" t="inlineStr">
        <is>
          <t>기타</t>
        </is>
      </c>
      <c r="F435" s="37" t="inlineStr">
        <is>
          <t>CJ ENM(035760.KQ) 2022-06-28 종가 97,300원, 2022-06-29 종가 95,600원. 발행주식총수 21,929,154주(2022 사업보고서).</t>
        </is>
      </c>
      <c r="G435" s="37" t="inlineStr">
        <is>
          <t>기타</t>
        </is>
      </c>
      <c r="H435" s="36" t="inlineStr">
        <is>
          <t>2022-06-28</t>
        </is>
      </c>
      <c r="I435" s="36" t="n"/>
      <c r="J435" s="39" t="inlineStr">
        <is>
          <t>https://query1.finance.yahoo.com/v8/finance/chart/035760.KQ</t>
        </is>
      </c>
      <c r="K435" s="37" t="inlineStr">
        <is>
          <t>acq_mktcap</t>
        </is>
      </c>
    </row>
    <row r="436" ht="45" customHeight="1">
      <c r="A436" s="36" t="inlineStr">
        <is>
          <t>C022</t>
        </is>
      </c>
      <c r="B436" s="37" t="inlineStr">
        <is>
          <t>Blaad Studios Co. Ltd</t>
        </is>
      </c>
      <c r="C436" s="36" t="inlineStr">
        <is>
          <t>발표</t>
        </is>
      </c>
      <c r="D436" s="36" t="inlineStr">
        <is>
          <t>2022-10-24</t>
        </is>
      </c>
      <c r="E436" s="37" t="inlineStr">
        <is>
          <t>발표</t>
        </is>
      </c>
      <c r="F436" s="37" t="inlineStr">
        <is>
          <t>거래상대방 김용화, 발행회사 (주)블라드스튜디오, 960주, 취득금액 17,640백만원, 단가 18,375,000원, 취득후 4,128주 100%, 취득목적 '자회사 지분 추가 취득을 통한 제작 역량 강화', 이사회 2022-10-24</t>
        </is>
      </c>
      <c r="G436" s="37" t="inlineStr">
        <is>
          <t>DART 기타공시</t>
        </is>
      </c>
      <c r="H436" s="36" t="inlineStr">
        <is>
          <t>2022-10-25</t>
        </is>
      </c>
      <c r="I436" s="36" t="inlineStr">
        <is>
          <t>20221025000386</t>
        </is>
      </c>
      <c r="J436" s="39" t="inlineStr">
        <is>
          <t>https://dart.fss.or.kr/dsaf001/main.do?rcpNo=20221025000386</t>
        </is>
      </c>
      <c r="K436" s="37" t="inlineStr">
        <is>
          <t>value_chk_local,purpose_quote,announce_date_chk</t>
        </is>
      </c>
    </row>
    <row r="437" ht="45" customHeight="1">
      <c r="A437" s="36" t="inlineStr">
        <is>
          <t>C022</t>
        </is>
      </c>
      <c r="B437" s="37" t="inlineStr">
        <is>
          <t>Blaad Studios Co. Ltd</t>
        </is>
      </c>
      <c r="C437" s="36" t="inlineStr">
        <is>
          <t>발표</t>
        </is>
      </c>
      <c r="D437" s="36" t="inlineStr">
        <is>
          <t>2022-10-24</t>
        </is>
      </c>
      <c r="E437" s="37" t="inlineStr">
        <is>
          <t>완료</t>
        </is>
      </c>
      <c r="F437" s="37" t="inlineStr">
        <is>
          <t>블라드스튜디오 최대주주등의주식보유변동: (주)씨제이이엔엠 2,896주(70.16%)→+1,232주(29.84%)→4,128주(100%), 금액 22,638,000천원, 단가 18,375천원, 변동일 2022-10-24</t>
        </is>
      </c>
      <c r="G437" s="37" t="inlineStr">
        <is>
          <t>DART 기타공시</t>
        </is>
      </c>
      <c r="H437" s="36" t="inlineStr">
        <is>
          <t>2022-10-25</t>
        </is>
      </c>
      <c r="I437" s="36" t="inlineStr">
        <is>
          <t>20221025000439</t>
        </is>
      </c>
      <c r="J437" s="39" t="inlineStr">
        <is>
          <t>https://dart.fss.or.kr/dsaf001/main.do?rcpNo=20221025000439</t>
        </is>
      </c>
      <c r="K437" s="37" t="inlineStr">
        <is>
          <t>value_chk_local,status_chk</t>
        </is>
      </c>
    </row>
    <row r="438" ht="45" customHeight="1">
      <c r="A438" s="36" t="inlineStr">
        <is>
          <t>C022</t>
        </is>
      </c>
      <c r="B438" s="37" t="inlineStr">
        <is>
          <t>Blaad Studios Co. Ltd</t>
        </is>
      </c>
      <c r="C438" s="36" t="inlineStr">
        <is>
          <t>인수 전</t>
        </is>
      </c>
      <c r="D438" s="36" t="inlineStr">
        <is>
          <t>2020</t>
        </is>
      </c>
      <c r="E438" s="37" t="inlineStr">
        <is>
          <t>지분취득</t>
        </is>
      </c>
      <c r="F438" s="37" t="inlineStr">
        <is>
          <t>2020 사업보고서 연결주석: (주)블라드스튜디오 '인수' 70.16% 신규 연결; 사업결합 이전대가 현금 등 53,214,000천원, 영업권 23,104,525천원; 2020 요약재무 매출 11,156,949천원·순손실 407,686천원</t>
        </is>
      </c>
      <c r="G438" s="37" t="inlineStr">
        <is>
          <t>DART 사업보고서</t>
        </is>
      </c>
      <c r="H438" s="36" t="inlineStr">
        <is>
          <t>2021-03-22</t>
        </is>
      </c>
      <c r="I438" s="36" t="inlineStr">
        <is>
          <t>20210322000740</t>
        </is>
      </c>
      <c r="J438" s="39" t="inlineStr">
        <is>
          <t>https://dart.fss.or.kr/dsaf001/main.do?rcpNo=20210322000740</t>
        </is>
      </c>
      <c r="K438" s="37" t="inlineStr">
        <is>
          <t>pre_events_summary,pre_incorp_chk</t>
        </is>
      </c>
    </row>
    <row r="439" ht="45" customHeight="1">
      <c r="A439" s="36" t="inlineStr">
        <is>
          <t>C022</t>
        </is>
      </c>
      <c r="B439" s="37" t="inlineStr">
        <is>
          <t>Blaad Studios Co. Ltd</t>
        </is>
      </c>
      <c r="C439" s="36" t="inlineStr">
        <is>
          <t>인수 전</t>
        </is>
      </c>
      <c r="D439" s="36" t="inlineStr">
        <is>
          <t>2020-02-12</t>
        </is>
      </c>
      <c r="E439" s="37" t="inlineStr">
        <is>
          <t>지분취득</t>
        </is>
      </c>
      <c r="F439" s="37" t="inlineStr">
        <is>
          <t>'김용화 감독이 설립한 신생 제작사 블라드스튜디오에도 지분 투자를 했다'(금액·지분율 미기재)</t>
        </is>
      </c>
      <c r="G439" s="37" t="inlineStr">
        <is>
          <t>언론 보도</t>
        </is>
      </c>
      <c r="H439" s="36" t="inlineStr">
        <is>
          <t>2020-02-12</t>
        </is>
      </c>
      <c r="I439" s="36" t="n"/>
      <c r="J439" s="39" t="inlineStr">
        <is>
          <t>https://www.newdaily.co.kr/site/data/html/2020/02/12/2020021200005.amp.html</t>
        </is>
      </c>
      <c r="K439" s="37" t="inlineStr">
        <is>
          <t>pre_events_summary</t>
        </is>
      </c>
    </row>
    <row r="440" ht="45" customHeight="1">
      <c r="A440" s="36" t="inlineStr">
        <is>
          <t>C022</t>
        </is>
      </c>
      <c r="B440" s="37" t="inlineStr">
        <is>
          <t>Blaad Studios Co. Ltd</t>
        </is>
      </c>
      <c r="C440" s="36" t="inlineStr">
        <is>
          <t>인수 전</t>
        </is>
      </c>
      <c r="D440" s="36" t="inlineStr">
        <is>
          <t>2021</t>
        </is>
      </c>
      <c r="E440" s="37" t="inlineStr">
        <is>
          <t>실적</t>
        </is>
      </c>
      <c r="F440" s="37" t="inlineStr">
        <is>
          <t>블라드스튜디오 감사보고서(K-IFRS): 2019-11-04 설립; 2021 매출 30,579,384,204원·영업손실 1,189,591,202원; 2020 매출 11,156,948,603원·영업손실 895,481,106원</t>
        </is>
      </c>
      <c r="G440" s="37" t="inlineStr">
        <is>
          <t>DART 감사보고서</t>
        </is>
      </c>
      <c r="H440" s="36" t="inlineStr">
        <is>
          <t>2022-04-11</t>
        </is>
      </c>
      <c r="I440" s="36" t="inlineStr">
        <is>
          <t>20220411001617</t>
        </is>
      </c>
      <c r="J440" s="39" t="inlineStr">
        <is>
          <t>https://dart.fss.or.kr/dsaf001/main.do?rcpNo=20220411001617</t>
        </is>
      </c>
      <c r="K440" s="37" t="inlineStr">
        <is>
          <t>target_rev_pre,target_op_pre,pre_events_summary</t>
        </is>
      </c>
    </row>
    <row r="441" ht="45" customHeight="1">
      <c r="A441" s="36" t="inlineStr">
        <is>
          <t>C022</t>
        </is>
      </c>
      <c r="B441" s="37" t="inlineStr">
        <is>
          <t>Blaad Studios Co. Ltd</t>
        </is>
      </c>
      <c r="C441" s="36" t="inlineStr">
        <is>
          <t>인수 후</t>
        </is>
      </c>
      <c r="D441" s="36" t="inlineStr">
        <is>
          <t>2022-10-25</t>
        </is>
      </c>
      <c r="E441" s="37" t="inlineStr">
        <is>
          <t>합병</t>
        </is>
      </c>
      <c r="F441" s="37"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7" t="inlineStr">
        <is>
          <t>DART 기타공시</t>
        </is>
      </c>
      <c r="H441" s="36" t="inlineStr">
        <is>
          <t>2022-10-25</t>
        </is>
      </c>
      <c r="I441" s="36" t="inlineStr">
        <is>
          <t>20221025000396</t>
        </is>
      </c>
      <c r="J441" s="39" t="inlineStr">
        <is>
          <t>https://dart.fss.or.kr/dsaf001/main.do?rcpNo=20221025000396</t>
        </is>
      </c>
      <c r="K441" s="37" t="inlineStr">
        <is>
          <t>post_events_summary,purpose_quote</t>
        </is>
      </c>
    </row>
    <row r="442" ht="45" customHeight="1">
      <c r="A442" s="36" t="inlineStr">
        <is>
          <t>C022</t>
        </is>
      </c>
      <c r="B442" s="37" t="inlineStr">
        <is>
          <t>Blaad Studios Co. Ltd</t>
        </is>
      </c>
      <c r="C442" s="36" t="inlineStr">
        <is>
          <t>인수 후</t>
        </is>
      </c>
      <c r="D442" s="36" t="inlineStr">
        <is>
          <t>2022-12-13</t>
        </is>
      </c>
      <c r="E442" s="37" t="inlineStr">
        <is>
          <t>합병</t>
        </is>
      </c>
      <c r="F442" s="37"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7" t="inlineStr">
        <is>
          <t>DART 사업보고서</t>
        </is>
      </c>
      <c r="H442" s="36" t="inlineStr">
        <is>
          <t>2023-03-20</t>
        </is>
      </c>
      <c r="I442" s="36" t="inlineStr">
        <is>
          <t>20230320000724</t>
        </is>
      </c>
      <c r="J442" s="39" t="inlineStr">
        <is>
          <t>https://dart.fss.or.kr/dsaf001/main.do?rcpNo=20230320000724</t>
        </is>
      </c>
      <c r="K442" s="37" t="inlineStr">
        <is>
          <t>post_events_summary</t>
        </is>
      </c>
    </row>
    <row r="443" ht="45" customHeight="1">
      <c r="A443" s="36" t="inlineStr">
        <is>
          <t>C022</t>
        </is>
      </c>
      <c r="B443" s="37" t="inlineStr">
        <is>
          <t>Blaad Studios Co. Ltd</t>
        </is>
      </c>
      <c r="C443" s="36" t="inlineStr">
        <is>
          <t>인수 후</t>
        </is>
      </c>
      <c r="D443" s="36" t="inlineStr">
        <is>
          <t>2022-12-16</t>
        </is>
      </c>
      <c r="E443" s="37" t="inlineStr">
        <is>
          <t>기타</t>
        </is>
      </c>
      <c r="F443" s="37" t="inlineStr">
        <is>
          <t>스튜디오스 제3자배정 유상증자 350,083주, 1주 350,000원, 운영자금 122,529,050,000원, 배정대상 'OOO 등 24명'. 증자 전 발행주식 2,000,000주(CJ ENM 100%)</t>
        </is>
      </c>
      <c r="G443" s="37" t="inlineStr">
        <is>
          <t>DART 기타공시</t>
        </is>
      </c>
      <c r="H443" s="36" t="inlineStr">
        <is>
          <t>2022-12-19</t>
        </is>
      </c>
      <c r="I443" s="36" t="inlineStr">
        <is>
          <t>20221219000195</t>
        </is>
      </c>
      <c r="J443" s="39" t="inlineStr">
        <is>
          <t>https://dart.fss.or.kr/dsaf001/main.do?rcpNo=20221219000195</t>
        </is>
      </c>
      <c r="K443" s="37" t="inlineStr">
        <is>
          <t>post_events_summary</t>
        </is>
      </c>
    </row>
    <row r="444" ht="45" customHeight="1">
      <c r="A444" s="36" t="inlineStr">
        <is>
          <t>C022</t>
        </is>
      </c>
      <c r="B444" s="37" t="inlineStr">
        <is>
          <t>Blaad Studios Co. Ltd</t>
        </is>
      </c>
      <c r="C444" s="36" t="inlineStr">
        <is>
          <t>인수 후</t>
        </is>
      </c>
      <c r="D444" s="36" t="inlineStr">
        <is>
          <t>2023-12-31</t>
        </is>
      </c>
      <c r="E444" s="37" t="inlineStr">
        <is>
          <t>기타</t>
        </is>
      </c>
      <c r="F444" s="37" t="inlineStr">
        <is>
          <t>2023 사업보고서 연결주석: 씨제이이엔엠 스튜디오스(주) CGU 영업권 151,281,704천원(당기·전기 동일), 스튜디오스 지분율 85.10%, '차액결제약정' 파생상품 금융부채 계상</t>
        </is>
      </c>
      <c r="G444" s="37" t="inlineStr">
        <is>
          <t>DART 사업보고서</t>
        </is>
      </c>
      <c r="H444" s="36" t="inlineStr">
        <is>
          <t>2024-03-18</t>
        </is>
      </c>
      <c r="I444" s="36" t="inlineStr">
        <is>
          <t>20240318000857</t>
        </is>
      </c>
      <c r="J444" s="39" t="inlineStr">
        <is>
          <t>https://dart.fss.or.kr/dsaf001/main.do?rcpNo=20240318000857</t>
        </is>
      </c>
      <c r="K444" s="37" t="inlineStr">
        <is>
          <t>impairment,post_events_summary</t>
        </is>
      </c>
    </row>
    <row r="445" ht="45" customHeight="1">
      <c r="A445" s="36" t="inlineStr">
        <is>
          <t>C022</t>
        </is>
      </c>
      <c r="B445" s="37" t="inlineStr">
        <is>
          <t>Blaad Studios Co. Ltd</t>
        </is>
      </c>
      <c r="C445" s="36" t="inlineStr">
        <is>
          <t>인수 후</t>
        </is>
      </c>
      <c r="D445" s="36" t="inlineStr">
        <is>
          <t>2025-12-31</t>
        </is>
      </c>
      <c r="E445" s="37" t="inlineStr">
        <is>
          <t>기타</t>
        </is>
      </c>
      <c r="F445" s="37" t="inlineStr">
        <is>
          <t>2025 사업보고서 연결주석: 스튜디오스 CGU 영업권 151,281,704천원(2025·2024 동일), 지분율 85.1%</t>
        </is>
      </c>
      <c r="G445" s="37" t="inlineStr">
        <is>
          <t>DART 사업보고서</t>
        </is>
      </c>
      <c r="H445" s="36" t="inlineStr">
        <is>
          <t>2026-03-18</t>
        </is>
      </c>
      <c r="I445" s="36" t="inlineStr">
        <is>
          <t>20260318001469</t>
        </is>
      </c>
      <c r="J445" s="39" t="inlineStr">
        <is>
          <t>https://dart.fss.or.kr/dsaf001/main.do?rcpNo=20260318001469</t>
        </is>
      </c>
      <c r="K445" s="37" t="inlineStr">
        <is>
          <t>impairment</t>
        </is>
      </c>
    </row>
    <row r="446" ht="45" customHeight="1">
      <c r="A446" s="36" t="inlineStr">
        <is>
          <t>C022</t>
        </is>
      </c>
      <c r="B446" s="37" t="inlineStr">
        <is>
          <t>Blaad Studios Co. Ltd</t>
        </is>
      </c>
      <c r="C446" s="36" t="inlineStr">
        <is>
          <t>인수 후</t>
        </is>
      </c>
      <c r="D446" s="36" t="inlineStr">
        <is>
          <t>2023</t>
        </is>
      </c>
      <c r="E446" s="37" t="inlineStr">
        <is>
          <t>실적</t>
        </is>
      </c>
      <c r="F446" s="37" t="inlineStr">
        <is>
          <t>스튜디오스 감사보고서: 2023 매출 143,370,372,598원·영업손실 5,710,635,594원; 제1기(2022-04-05~12-31) 매출 29,429,441,022원·영업이익 1,539,118,903원</t>
        </is>
      </c>
      <c r="G446" s="37" t="inlineStr">
        <is>
          <t>DART 감사보고서</t>
        </is>
      </c>
      <c r="H446" s="36" t="inlineStr">
        <is>
          <t>2024-03-29</t>
        </is>
      </c>
      <c r="I446" s="36" t="inlineStr">
        <is>
          <t>20240329002056</t>
        </is>
      </c>
      <c r="J446" s="39" t="inlineStr">
        <is>
          <t>https://dart.fss.or.kr/dsaf001/main.do?rcpNo=20240329002056</t>
        </is>
      </c>
      <c r="K446" s="37" t="inlineStr">
        <is>
          <t>target_rev_post,target_op_post</t>
        </is>
      </c>
    </row>
    <row r="447" ht="45" customHeight="1">
      <c r="A447" s="36" t="inlineStr">
        <is>
          <t>C022</t>
        </is>
      </c>
      <c r="B447" s="37" t="inlineStr">
        <is>
          <t>Blaad Studios Co. Ltd</t>
        </is>
      </c>
      <c r="C447" s="36" t="inlineStr">
        <is>
          <t>인수 후</t>
        </is>
      </c>
      <c r="D447" s="36" t="inlineStr">
        <is>
          <t>2025</t>
        </is>
      </c>
      <c r="E447" s="37" t="inlineStr">
        <is>
          <t>실적</t>
        </is>
      </c>
      <c r="F447" s="37" t="inlineStr">
        <is>
          <t>스튜디오스 감사보고서: 2025 매출 226,701,916,902원·영업이익 10,358,886,351원; 2024 매출 199,229,118,946원·영업이익 9,245,240,627원</t>
        </is>
      </c>
      <c r="G447" s="37" t="inlineStr">
        <is>
          <t>DART 감사보고서</t>
        </is>
      </c>
      <c r="H447" s="36" t="inlineStr">
        <is>
          <t>2026-03-26</t>
        </is>
      </c>
      <c r="I447" s="36" t="inlineStr">
        <is>
          <t>20260326001103</t>
        </is>
      </c>
      <c r="J447" s="39" t="inlineStr">
        <is>
          <t>https://dart.fss.or.kr/dsaf001/main.do?rcpNo=20260326001103</t>
        </is>
      </c>
      <c r="K447" s="37" t="inlineStr">
        <is>
          <t>target_rev_post,target_op_post</t>
        </is>
      </c>
    </row>
    <row r="448" ht="45" customHeight="1">
      <c r="A448" s="36" t="inlineStr">
        <is>
          <t>C022</t>
        </is>
      </c>
      <c r="B448" s="37" t="inlineStr">
        <is>
          <t>Blaad Studios Co. Ltd</t>
        </is>
      </c>
      <c r="C448" s="36" t="inlineStr">
        <is>
          <t>인수 후</t>
        </is>
      </c>
      <c r="D448" s="36" t="inlineStr">
        <is>
          <t>2025-12-30</t>
        </is>
      </c>
      <c r="E448" s="37" t="inlineStr">
        <is>
          <t>기타</t>
        </is>
      </c>
      <c r="F448" s="37" t="inlineStr">
        <is>
          <t>스튜디오스 최대주주등의주식보유변동: 오광희(임원) 38,758주(1.65%) 취득, CJ ENM 2,000,000주(85.10%) 포함 동일인측 86.75%</t>
        </is>
      </c>
      <c r="G448" s="37" t="inlineStr">
        <is>
          <t>DART 기타공시</t>
        </is>
      </c>
      <c r="H448" s="36" t="inlineStr">
        <is>
          <t>2026-02-04</t>
        </is>
      </c>
      <c r="I448" s="36" t="inlineStr">
        <is>
          <t>20260204000236</t>
        </is>
      </c>
      <c r="J448" s="39" t="inlineStr">
        <is>
          <t>https://dart.fss.or.kr/dsaf001/main.do?rcpNo=20260204000236</t>
        </is>
      </c>
      <c r="K448" s="37" t="inlineStr">
        <is>
          <t>post_events_summary</t>
        </is>
      </c>
    </row>
    <row r="449" ht="45" customHeight="1">
      <c r="A449" s="36" t="inlineStr">
        <is>
          <t>C022</t>
        </is>
      </c>
      <c r="B449" s="37" t="inlineStr">
        <is>
          <t>Blaad Studios Co. Ltd</t>
        </is>
      </c>
      <c r="C449" s="36" t="inlineStr">
        <is>
          <t>인수 후</t>
        </is>
      </c>
      <c r="D449" s="36" t="inlineStr">
        <is>
          <t>2026-04-15</t>
        </is>
      </c>
      <c r="E449" s="37" t="inlineStr">
        <is>
          <t>기타</t>
        </is>
      </c>
      <c r="F449" s="37" t="inlineStr">
        <is>
          <t>스튜디오스 회사분할결정: 만화 사업부문 단순·물적분할로 (주)만화가족 신설, 분할기일 2026-06-02, 목적 '사업부문 별 전문화를 통해 경영효율성을 제고'</t>
        </is>
      </c>
      <c r="G449" s="37" t="inlineStr">
        <is>
          <t>DART 기타공시</t>
        </is>
      </c>
      <c r="H449" s="36" t="inlineStr">
        <is>
          <t>2026-04-20</t>
        </is>
      </c>
      <c r="I449" s="36" t="inlineStr">
        <is>
          <t>20260420000459</t>
        </is>
      </c>
      <c r="J449" s="39" t="inlineStr">
        <is>
          <t>https://dart.fss.or.kr/dsaf001/main.do?rcpNo=20260420000459</t>
        </is>
      </c>
      <c r="K449" s="37" t="inlineStr">
        <is>
          <t>post_events_summary</t>
        </is>
      </c>
    </row>
    <row r="450" ht="45" customHeight="1">
      <c r="A450" s="36" t="inlineStr">
        <is>
          <t>C022</t>
        </is>
      </c>
      <c r="B450" s="37" t="inlineStr">
        <is>
          <t>Blaad Studios Co. Ltd</t>
        </is>
      </c>
      <c r="C450" s="36" t="inlineStr">
        <is>
          <t>발표</t>
        </is>
      </c>
      <c r="D450" s="36" t="inlineStr">
        <is>
          <t>2021-12-31</t>
        </is>
      </c>
      <c r="E450" s="37" t="inlineStr">
        <is>
          <t>기타</t>
        </is>
      </c>
      <c r="F450" s="37" t="inlineStr">
        <is>
          <t>CJ ENM 연결 자산총계 2021-12-31 7,940,625백만원, 자본총계 4,203,306백만원</t>
        </is>
      </c>
      <c r="G450" s="37" t="inlineStr">
        <is>
          <t>DART 사업보고서</t>
        </is>
      </c>
      <c r="H450" s="36" t="inlineStr">
        <is>
          <t>2023-03-20</t>
        </is>
      </c>
      <c r="I450" s="36" t="inlineStr">
        <is>
          <t>20230320000724</t>
        </is>
      </c>
      <c r="J450" s="39" t="inlineStr">
        <is>
          <t>https://dart.fss.or.kr/dsaf001/main.do?rcpNo=20230320000724</t>
        </is>
      </c>
      <c r="K450" s="37" t="inlineStr">
        <is>
          <t>acq_total_assets,apex_total_assets,deal_to_assets_pct,deal_to_equity_pct</t>
        </is>
      </c>
    </row>
    <row r="451" ht="45" customHeight="1">
      <c r="A451" s="36" t="inlineStr">
        <is>
          <t>C022</t>
        </is>
      </c>
      <c r="B451" s="37" t="inlineStr">
        <is>
          <t>Blaad Studios Co. Ltd</t>
        </is>
      </c>
      <c r="C451" s="36" t="inlineStr">
        <is>
          <t>발표</t>
        </is>
      </c>
      <c r="D451" s="36" t="inlineStr">
        <is>
          <t>2022-10-21</t>
        </is>
      </c>
      <c r="E451" s="37" t="inlineStr">
        <is>
          <t>기타</t>
        </is>
      </c>
      <c r="F451" s="37" t="inlineStr">
        <is>
          <t>Yahoo Finance 035760.KQ 종가 2022-10-21 78,800원, 2022-10-24 80,400원, 2022-10-25 76,700원. 발행주식총수 21,929,154주(2022 사업보고서 주식의 총수)</t>
        </is>
      </c>
      <c r="G451" s="37" t="inlineStr">
        <is>
          <t>기타</t>
        </is>
      </c>
      <c r="H451" s="36" t="inlineStr">
        <is>
          <t>2022-10-28</t>
        </is>
      </c>
      <c r="I451" s="36" t="n"/>
      <c r="J451" s="39" t="inlineStr">
        <is>
          <t>https://query1.finance.yahoo.com/v8/finance/chart/035760.KQ?period1=1666137600&amp;period2=1666915200&amp;interval=1d</t>
        </is>
      </c>
      <c r="K451" s="37" t="inlineStr">
        <is>
          <t>acq_mktcap</t>
        </is>
      </c>
    </row>
    <row r="452" ht="45" customHeight="1">
      <c r="A452" s="36" t="inlineStr">
        <is>
          <t>C022</t>
        </is>
      </c>
      <c r="B452" s="37" t="inlineStr">
        <is>
          <t>Blaad Studios Co. Ltd</t>
        </is>
      </c>
      <c r="C452" s="36" t="inlineStr">
        <is>
          <t>인수 전</t>
        </is>
      </c>
      <c r="D452" s="36" t="inlineStr">
        <is>
          <t>2022-04</t>
        </is>
      </c>
      <c r="E452" s="37" t="inlineStr">
        <is>
          <t>설립</t>
        </is>
      </c>
      <c r="F452" s="37" t="inlineStr">
        <is>
          <t>CJ ENM 스튜디오스: '지난 4월 CJ ENM이 현금출자를 통해 설립', 2022-07 윤제균 대표 선임. KED: 'focus on OTT production content for a global audience'</t>
        </is>
      </c>
      <c r="G452" s="37" t="inlineStr">
        <is>
          <t>언론 보도</t>
        </is>
      </c>
      <c r="H452" s="36" t="inlineStr">
        <is>
          <t>2022-07-18</t>
        </is>
      </c>
      <c r="I452" s="36" t="n"/>
      <c r="J452" s="39" t="inlineStr">
        <is>
          <t>https://economist.co.kr/article/view/ecn202207180076</t>
        </is>
      </c>
      <c r="K452" s="37" t="inlineStr">
        <is>
          <t>pre_events_summary</t>
        </is>
      </c>
    </row>
    <row r="453" ht="45" customHeight="1">
      <c r="A453" s="36" t="inlineStr">
        <is>
          <t>C022</t>
        </is>
      </c>
      <c r="B453" s="37" t="inlineStr">
        <is>
          <t>Blaad Studios Co. Ltd</t>
        </is>
      </c>
      <c r="C453" s="36" t="inlineStr">
        <is>
          <t>발표</t>
        </is>
      </c>
      <c r="D453" s="36" t="inlineStr">
        <is>
          <t>2022-10-26</t>
        </is>
      </c>
      <c r="E453" s="37" t="inlineStr">
        <is>
          <t>발표</t>
        </is>
      </c>
      <c r="F453" s="37" t="inlineStr">
        <is>
          <t>비즈워치: '블라드스튜디오의 주요 주주인 김용화 감독은 보유 주식 960주를 176억원(주당 1838만원)에 매각'; 잔여 지분 매입 투입 비용 총 900억원</t>
        </is>
      </c>
      <c r="G453" s="37" t="inlineStr">
        <is>
          <t>언론 보도</t>
        </is>
      </c>
      <c r="H453" s="36" t="inlineStr">
        <is>
          <t>2022-10-26</t>
        </is>
      </c>
      <c r="I453" s="36" t="n"/>
      <c r="J453" s="39" t="inlineStr">
        <is>
          <t>https://news.bizwatch.co.kr/article/mobile/2022/10/26/0022</t>
        </is>
      </c>
      <c r="K453" s="37" t="inlineStr">
        <is>
          <t>earnings_call_note,first_filing_date</t>
        </is>
      </c>
    </row>
    <row r="454" ht="45" customHeight="1">
      <c r="A454" s="36" t="inlineStr">
        <is>
          <t>C023</t>
        </is>
      </c>
      <c r="B454" s="37" t="inlineStr">
        <is>
          <t>Bon Factory Co.,Ltd</t>
        </is>
      </c>
      <c r="C454" s="36" t="inlineStr">
        <is>
          <t>발표</t>
        </is>
      </c>
      <c r="D454" s="36" t="inlineStr">
        <is>
          <t>2022-10-24</t>
        </is>
      </c>
      <c r="E454" s="37" t="inlineStr">
        <is>
          <t>발표</t>
        </is>
      </c>
      <c r="F454" s="37" t="inlineStr">
        <is>
          <t>거래상대방 오광희·문석환(계열회사 임원), 발행회사 (주)본팩토리, 113,919주, 취득금액 37,600백만원, 단가 330,058원, 취득후 242,382주 100%, 취득목적 '자회사 지분 추가 취득을 통한 제작 역량 강화'</t>
        </is>
      </c>
      <c r="G454" s="37" t="inlineStr">
        <is>
          <t>DART 기타공시</t>
        </is>
      </c>
      <c r="H454" s="36" t="inlineStr">
        <is>
          <t>2022-10-25</t>
        </is>
      </c>
      <c r="I454" s="36" t="inlineStr">
        <is>
          <t>20221025000369</t>
        </is>
      </c>
      <c r="J454" s="39" t="inlineStr">
        <is>
          <t>https://dart.fss.or.kr/dsaf001/main.do?rcpNo=20221025000369</t>
        </is>
      </c>
      <c r="K454" s="37" t="inlineStr">
        <is>
          <t>value_chk_local,purpose_quote,announce_date_chk</t>
        </is>
      </c>
    </row>
    <row r="455" ht="45" customHeight="1">
      <c r="A455" s="36" t="inlineStr">
        <is>
          <t>C023</t>
        </is>
      </c>
      <c r="B455" s="37" t="inlineStr">
        <is>
          <t>Bon Factory Co.,Ltd</t>
        </is>
      </c>
      <c r="C455" s="36" t="inlineStr">
        <is>
          <t>발표</t>
        </is>
      </c>
      <c r="D455" s="36" t="inlineStr">
        <is>
          <t>2022-10-24</t>
        </is>
      </c>
      <c r="E455" s="37" t="inlineStr">
        <is>
          <t>완료</t>
        </is>
      </c>
      <c r="F455" s="37" t="inlineStr">
        <is>
          <t>본팩토리 [기재정정]최대주주등의주식보유변동: ㈜씨제이이엔엠 128,463주(53.00%)→+113,919주(47.00%)→242,382주(100%), 금액 37,599,877천원, 변동일 2022-10-24(정정 전 2022-10-14 기재오류)</t>
        </is>
      </c>
      <c r="G455" s="37" t="inlineStr">
        <is>
          <t>DART 기타공시</t>
        </is>
      </c>
      <c r="H455" s="36" t="inlineStr">
        <is>
          <t>2022-10-25</t>
        </is>
      </c>
      <c r="I455" s="36" t="inlineStr">
        <is>
          <t>20221025000515</t>
        </is>
      </c>
      <c r="J455" s="39" t="inlineStr">
        <is>
          <t>https://dart.fss.or.kr/dsaf001/main.do?rcpNo=20221025000515</t>
        </is>
      </c>
      <c r="K455" s="37" t="inlineStr">
        <is>
          <t>value_chk_local,status_chk</t>
        </is>
      </c>
    </row>
    <row r="456" ht="45" customHeight="1">
      <c r="A456" s="36" t="inlineStr">
        <is>
          <t>C023</t>
        </is>
      </c>
      <c r="B456" s="37" t="inlineStr">
        <is>
          <t>Bon Factory Co.,Ltd</t>
        </is>
      </c>
      <c r="C456" s="36" t="inlineStr">
        <is>
          <t>인수 전</t>
        </is>
      </c>
      <c r="D456" s="36" t="inlineStr">
        <is>
          <t>2019</t>
        </is>
      </c>
      <c r="E456" s="37" t="inlineStr">
        <is>
          <t>지분취득</t>
        </is>
      </c>
      <c r="F456" s="37" t="inlineStr">
        <is>
          <t>2019 사업보고서 연결주석: ㈜본팩토리 '인수' 53.00% 신규 연결, 설립 2008.08; 사업결합 이전대가 현금 등 15,900,000천원, 영업권 13,138,600천원</t>
        </is>
      </c>
      <c r="G456" s="37" t="inlineStr">
        <is>
          <t>DART 사업보고서</t>
        </is>
      </c>
      <c r="H456" s="36" t="inlineStr">
        <is>
          <t>2020-03-30</t>
        </is>
      </c>
      <c r="I456" s="36" t="inlineStr">
        <is>
          <t>20200330004766</t>
        </is>
      </c>
      <c r="J456" s="39" t="inlineStr">
        <is>
          <t>https://dart.fss.or.kr/dsaf001/main.do?rcpNo=20200330004766</t>
        </is>
      </c>
      <c r="K456" s="37" t="inlineStr">
        <is>
          <t>pre_events_summary,pre_incorp_chk</t>
        </is>
      </c>
    </row>
    <row r="457" ht="45" customHeight="1">
      <c r="A457" s="36" t="inlineStr">
        <is>
          <t>C023</t>
        </is>
      </c>
      <c r="B457" s="37" t="inlineStr">
        <is>
          <t>Bon Factory Co.,Ltd</t>
        </is>
      </c>
      <c r="C457" s="36" t="inlineStr">
        <is>
          <t>인수 전</t>
        </is>
      </c>
      <c r="D457" s="36" t="inlineStr">
        <is>
          <t>2020</t>
        </is>
      </c>
      <c r="E457" s="37" t="inlineStr">
        <is>
          <t>실적</t>
        </is>
      </c>
      <c r="F457" s="37" t="inlineStr">
        <is>
          <t>본팩토리 감사보고서: 2020 매출 31,216,744,576원·영업이익 312,885,711원; 2019 매출 22,587,639,995원·영업이익 1,831,834,242원</t>
        </is>
      </c>
      <c r="G457" s="37" t="inlineStr">
        <is>
          <t>DART 감사보고서</t>
        </is>
      </c>
      <c r="H457" s="36" t="inlineStr">
        <is>
          <t>2021-04-09</t>
        </is>
      </c>
      <c r="I457" s="36" t="inlineStr">
        <is>
          <t>20210409001253</t>
        </is>
      </c>
      <c r="J457" s="39" t="inlineStr">
        <is>
          <t>https://dart.fss.or.kr/dsaf001/main.do?rcpNo=20210409001253</t>
        </is>
      </c>
      <c r="K457" s="37" t="inlineStr">
        <is>
          <t>target_rev_pre,target_op_pre</t>
        </is>
      </c>
    </row>
    <row r="458" ht="45" customHeight="1">
      <c r="A458" s="36" t="inlineStr">
        <is>
          <t>C023</t>
        </is>
      </c>
      <c r="B458" s="37" t="inlineStr">
        <is>
          <t>Bon Factory Co.,Ltd</t>
        </is>
      </c>
      <c r="C458" s="36" t="inlineStr">
        <is>
          <t>인수 전</t>
        </is>
      </c>
      <c r="D458" s="36" t="inlineStr">
        <is>
          <t>2021</t>
        </is>
      </c>
      <c r="E458" s="37" t="inlineStr">
        <is>
          <t>실적</t>
        </is>
      </c>
      <c r="F458" s="37" t="inlineStr">
        <is>
          <t>본팩토리 감사보고서(K-IFRS): 2008-08-18 설립; 2021 매출 34,690,384,962원·영업이익 2,996,584,157원; 주주 씨제이이엔엠 53.0%, 문석환 23.5%, 오광희 23.5%</t>
        </is>
      </c>
      <c r="G458" s="37" t="inlineStr">
        <is>
          <t>DART 감사보고서</t>
        </is>
      </c>
      <c r="H458" s="36" t="inlineStr">
        <is>
          <t>2022-04-11</t>
        </is>
      </c>
      <c r="I458" s="36" t="inlineStr">
        <is>
          <t>20220411001654</t>
        </is>
      </c>
      <c r="J458" s="39" t="inlineStr">
        <is>
          <t>https://dart.fss.or.kr/dsaf001/main.do?rcpNo=20220411001654</t>
        </is>
      </c>
      <c r="K458" s="37" t="inlineStr">
        <is>
          <t>target_rev_pre,target_op_pre,pre_events_summary</t>
        </is>
      </c>
    </row>
    <row r="459" ht="45" customHeight="1">
      <c r="A459" s="36" t="inlineStr">
        <is>
          <t>C023</t>
        </is>
      </c>
      <c r="B459" s="37" t="inlineStr">
        <is>
          <t>Bon Factory Co.,Ltd</t>
        </is>
      </c>
      <c r="C459" s="36" t="inlineStr">
        <is>
          <t>인수 전</t>
        </is>
      </c>
      <c r="D459" s="36" t="inlineStr">
        <is>
          <t>2019</t>
        </is>
      </c>
      <c r="E459" s="37" t="inlineStr">
        <is>
          <t>지분취득</t>
        </is>
      </c>
      <c r="F459" s="37" t="inlineStr">
        <is>
          <t>'2019년 CJ ENM이 인수한 드라마 제작사'(본팩토리)</t>
        </is>
      </c>
      <c r="G459" s="37" t="inlineStr">
        <is>
          <t>언론 보도</t>
        </is>
      </c>
      <c r="H459" s="36" t="inlineStr">
        <is>
          <t>2022-07-18</t>
        </is>
      </c>
      <c r="I459" s="36" t="n"/>
      <c r="J459" s="39" t="inlineStr">
        <is>
          <t>https://economist.co.kr/article/view/ecn202207180076</t>
        </is>
      </c>
      <c r="K459" s="37" t="inlineStr">
        <is>
          <t>pre_events_summary</t>
        </is>
      </c>
    </row>
    <row r="460" ht="45" customHeight="1">
      <c r="A460" s="36" t="inlineStr">
        <is>
          <t>C023</t>
        </is>
      </c>
      <c r="B460" s="37" t="inlineStr">
        <is>
          <t>Bon Factory Co.,Ltd</t>
        </is>
      </c>
      <c r="C460" s="36" t="inlineStr">
        <is>
          <t>인수 후</t>
        </is>
      </c>
      <c r="D460" s="36" t="inlineStr">
        <is>
          <t>2022-10-25</t>
        </is>
      </c>
      <c r="E460" s="37" t="inlineStr">
        <is>
          <t>합병</t>
        </is>
      </c>
      <c r="F460" s="37"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7" t="inlineStr">
        <is>
          <t>DART 기타공시</t>
        </is>
      </c>
      <c r="H460" s="36" t="inlineStr">
        <is>
          <t>2022-10-25</t>
        </is>
      </c>
      <c r="I460" s="36" t="inlineStr">
        <is>
          <t>20221025000396</t>
        </is>
      </c>
      <c r="J460" s="39" t="inlineStr">
        <is>
          <t>https://dart.fss.or.kr/dsaf001/main.do?rcpNo=20221025000396</t>
        </is>
      </c>
      <c r="K460" s="37" t="inlineStr">
        <is>
          <t>post_events_summary,purpose_quote</t>
        </is>
      </c>
    </row>
    <row r="461" ht="45" customHeight="1">
      <c r="A461" s="36" t="inlineStr">
        <is>
          <t>C023</t>
        </is>
      </c>
      <c r="B461" s="37" t="inlineStr">
        <is>
          <t>Bon Factory Co.,Ltd</t>
        </is>
      </c>
      <c r="C461" s="36" t="inlineStr">
        <is>
          <t>인수 후</t>
        </is>
      </c>
      <c r="D461" s="36" t="inlineStr">
        <is>
          <t>2022-12-13</t>
        </is>
      </c>
      <c r="E461" s="37" t="inlineStr">
        <is>
          <t>합병</t>
        </is>
      </c>
      <c r="F461" s="37"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7" t="inlineStr">
        <is>
          <t>DART 사업보고서</t>
        </is>
      </c>
      <c r="H461" s="36" t="inlineStr">
        <is>
          <t>2023-03-20</t>
        </is>
      </c>
      <c r="I461" s="36" t="inlineStr">
        <is>
          <t>20230320000724</t>
        </is>
      </c>
      <c r="J461" s="39" t="inlineStr">
        <is>
          <t>https://dart.fss.or.kr/dsaf001/main.do?rcpNo=20230320000724</t>
        </is>
      </c>
      <c r="K461" s="37" t="inlineStr">
        <is>
          <t>post_events_summary</t>
        </is>
      </c>
    </row>
    <row r="462" ht="45" customHeight="1">
      <c r="A462" s="36" t="inlineStr">
        <is>
          <t>C023</t>
        </is>
      </c>
      <c r="B462" s="37" t="inlineStr">
        <is>
          <t>Bon Factory Co.,Ltd</t>
        </is>
      </c>
      <c r="C462" s="36" t="inlineStr">
        <is>
          <t>인수 후</t>
        </is>
      </c>
      <c r="D462" s="36" t="inlineStr">
        <is>
          <t>2022-12-16</t>
        </is>
      </c>
      <c r="E462" s="37" t="inlineStr">
        <is>
          <t>기타</t>
        </is>
      </c>
      <c r="F462" s="37" t="inlineStr">
        <is>
          <t>스튜디오스 제3자배정 유상증자 350,083주, 1주 350,000원, 운영자금 122,529,050,000원, 배정대상 'OOO 등 24명'. 증자 전 발행주식 2,000,000주(CJ ENM 100%)</t>
        </is>
      </c>
      <c r="G462" s="37" t="inlineStr">
        <is>
          <t>DART 기타공시</t>
        </is>
      </c>
      <c r="H462" s="36" t="inlineStr">
        <is>
          <t>2022-12-19</t>
        </is>
      </c>
      <c r="I462" s="36" t="inlineStr">
        <is>
          <t>20221219000195</t>
        </is>
      </c>
      <c r="J462" s="39" t="inlineStr">
        <is>
          <t>https://dart.fss.or.kr/dsaf001/main.do?rcpNo=20221219000195</t>
        </is>
      </c>
      <c r="K462" s="37" t="inlineStr">
        <is>
          <t>post_events_summary</t>
        </is>
      </c>
    </row>
    <row r="463" ht="45" customHeight="1">
      <c r="A463" s="36" t="inlineStr">
        <is>
          <t>C023</t>
        </is>
      </c>
      <c r="B463" s="37" t="inlineStr">
        <is>
          <t>Bon Factory Co.,Ltd</t>
        </is>
      </c>
      <c r="C463" s="36" t="inlineStr">
        <is>
          <t>인수 후</t>
        </is>
      </c>
      <c r="D463" s="36" t="inlineStr">
        <is>
          <t>2023-12-31</t>
        </is>
      </c>
      <c r="E463" s="37" t="inlineStr">
        <is>
          <t>기타</t>
        </is>
      </c>
      <c r="F463" s="37" t="inlineStr">
        <is>
          <t>2023 사업보고서 연결주석: 씨제이이엔엠 스튜디오스(주) CGU 영업권 151,281,704천원(당기·전기 동일), 스튜디오스 지분율 85.10%, '차액결제약정' 파생상품 금융부채 계상</t>
        </is>
      </c>
      <c r="G463" s="37" t="inlineStr">
        <is>
          <t>DART 사업보고서</t>
        </is>
      </c>
      <c r="H463" s="36" t="inlineStr">
        <is>
          <t>2024-03-18</t>
        </is>
      </c>
      <c r="I463" s="36" t="inlineStr">
        <is>
          <t>20240318000857</t>
        </is>
      </c>
      <c r="J463" s="39" t="inlineStr">
        <is>
          <t>https://dart.fss.or.kr/dsaf001/main.do?rcpNo=20240318000857</t>
        </is>
      </c>
      <c r="K463" s="37" t="inlineStr">
        <is>
          <t>impairment,post_events_summary</t>
        </is>
      </c>
    </row>
    <row r="464" ht="45" customHeight="1">
      <c r="A464" s="36" t="inlineStr">
        <is>
          <t>C023</t>
        </is>
      </c>
      <c r="B464" s="37" t="inlineStr">
        <is>
          <t>Bon Factory Co.,Ltd</t>
        </is>
      </c>
      <c r="C464" s="36" t="inlineStr">
        <is>
          <t>인수 후</t>
        </is>
      </c>
      <c r="D464" s="36" t="inlineStr">
        <is>
          <t>2025-12-31</t>
        </is>
      </c>
      <c r="E464" s="37" t="inlineStr">
        <is>
          <t>기타</t>
        </is>
      </c>
      <c r="F464" s="37" t="inlineStr">
        <is>
          <t>2025 사업보고서 연결주석: 스튜디오스 CGU 영업권 151,281,704천원(2025·2024 동일), 지분율 85.1%</t>
        </is>
      </c>
      <c r="G464" s="37" t="inlineStr">
        <is>
          <t>DART 사업보고서</t>
        </is>
      </c>
      <c r="H464" s="36" t="inlineStr">
        <is>
          <t>2026-03-18</t>
        </is>
      </c>
      <c r="I464" s="36" t="inlineStr">
        <is>
          <t>20260318001469</t>
        </is>
      </c>
      <c r="J464" s="39" t="inlineStr">
        <is>
          <t>https://dart.fss.or.kr/dsaf001/main.do?rcpNo=20260318001469</t>
        </is>
      </c>
      <c r="K464" s="37" t="inlineStr">
        <is>
          <t>impairment</t>
        </is>
      </c>
    </row>
    <row r="465" ht="45" customHeight="1">
      <c r="A465" s="36" t="inlineStr">
        <is>
          <t>C023</t>
        </is>
      </c>
      <c r="B465" s="37" t="inlineStr">
        <is>
          <t>Bon Factory Co.,Ltd</t>
        </is>
      </c>
      <c r="C465" s="36" t="inlineStr">
        <is>
          <t>인수 후</t>
        </is>
      </c>
      <c r="D465" s="36" t="inlineStr">
        <is>
          <t>2023</t>
        </is>
      </c>
      <c r="E465" s="37" t="inlineStr">
        <is>
          <t>실적</t>
        </is>
      </c>
      <c r="F465" s="37" t="inlineStr">
        <is>
          <t>스튜디오스 감사보고서: 2023 매출 143,370,372,598원·영업손실 5,710,635,594원; 제1기(2022-04-05~12-31) 매출 29,429,441,022원·영업이익 1,539,118,903원</t>
        </is>
      </c>
      <c r="G465" s="37" t="inlineStr">
        <is>
          <t>DART 감사보고서</t>
        </is>
      </c>
      <c r="H465" s="36" t="inlineStr">
        <is>
          <t>2024-03-29</t>
        </is>
      </c>
      <c r="I465" s="36" t="inlineStr">
        <is>
          <t>20240329002056</t>
        </is>
      </c>
      <c r="J465" s="39" t="inlineStr">
        <is>
          <t>https://dart.fss.or.kr/dsaf001/main.do?rcpNo=20240329002056</t>
        </is>
      </c>
      <c r="K465" s="37" t="inlineStr">
        <is>
          <t>target_rev_post,target_op_post</t>
        </is>
      </c>
    </row>
    <row r="466" ht="45" customHeight="1">
      <c r="A466" s="36" t="inlineStr">
        <is>
          <t>C023</t>
        </is>
      </c>
      <c r="B466" s="37" t="inlineStr">
        <is>
          <t>Bon Factory Co.,Ltd</t>
        </is>
      </c>
      <c r="C466" s="36" t="inlineStr">
        <is>
          <t>인수 후</t>
        </is>
      </c>
      <c r="D466" s="36" t="inlineStr">
        <is>
          <t>2025</t>
        </is>
      </c>
      <c r="E466" s="37" t="inlineStr">
        <is>
          <t>실적</t>
        </is>
      </c>
      <c r="F466" s="37" t="inlineStr">
        <is>
          <t>스튜디오스 감사보고서: 2025 매출 226,701,916,902원·영업이익 10,358,886,351원; 2024 매출 199,229,118,946원·영업이익 9,245,240,627원</t>
        </is>
      </c>
      <c r="G466" s="37" t="inlineStr">
        <is>
          <t>DART 감사보고서</t>
        </is>
      </c>
      <c r="H466" s="36" t="inlineStr">
        <is>
          <t>2026-03-26</t>
        </is>
      </c>
      <c r="I466" s="36" t="inlineStr">
        <is>
          <t>20260326001103</t>
        </is>
      </c>
      <c r="J466" s="39" t="inlineStr">
        <is>
          <t>https://dart.fss.or.kr/dsaf001/main.do?rcpNo=20260326001103</t>
        </is>
      </c>
      <c r="K466" s="37" t="inlineStr">
        <is>
          <t>target_rev_post,target_op_post</t>
        </is>
      </c>
    </row>
    <row r="467" ht="45" customHeight="1">
      <c r="A467" s="36" t="inlineStr">
        <is>
          <t>C023</t>
        </is>
      </c>
      <c r="B467" s="37" t="inlineStr">
        <is>
          <t>Bon Factory Co.,Ltd</t>
        </is>
      </c>
      <c r="C467" s="36" t="inlineStr">
        <is>
          <t>인수 후</t>
        </is>
      </c>
      <c r="D467" s="36" t="inlineStr">
        <is>
          <t>2025-12-30</t>
        </is>
      </c>
      <c r="E467" s="37" t="inlineStr">
        <is>
          <t>기타</t>
        </is>
      </c>
      <c r="F467" s="37" t="inlineStr">
        <is>
          <t>스튜디오스 최대주주등의주식보유변동: 오광희(임원) 38,758주(1.65%) 취득, CJ ENM 2,000,000주(85.10%) 포함 동일인측 86.75%</t>
        </is>
      </c>
      <c r="G467" s="37" t="inlineStr">
        <is>
          <t>DART 기타공시</t>
        </is>
      </c>
      <c r="H467" s="36" t="inlineStr">
        <is>
          <t>2026-02-04</t>
        </is>
      </c>
      <c r="I467" s="36" t="inlineStr">
        <is>
          <t>20260204000236</t>
        </is>
      </c>
      <c r="J467" s="39" t="inlineStr">
        <is>
          <t>https://dart.fss.or.kr/dsaf001/main.do?rcpNo=20260204000236</t>
        </is>
      </c>
      <c r="K467" s="37" t="inlineStr">
        <is>
          <t>post_events_summary</t>
        </is>
      </c>
    </row>
    <row r="468" ht="45" customHeight="1">
      <c r="A468" s="36" t="inlineStr">
        <is>
          <t>C023</t>
        </is>
      </c>
      <c r="B468" s="37" t="inlineStr">
        <is>
          <t>Bon Factory Co.,Ltd</t>
        </is>
      </c>
      <c r="C468" s="36" t="inlineStr">
        <is>
          <t>인수 후</t>
        </is>
      </c>
      <c r="D468" s="36" t="inlineStr">
        <is>
          <t>2026-04-15</t>
        </is>
      </c>
      <c r="E468" s="37" t="inlineStr">
        <is>
          <t>기타</t>
        </is>
      </c>
      <c r="F468" s="37" t="inlineStr">
        <is>
          <t>스튜디오스 회사분할결정: 만화 사업부문 단순·물적분할로 (주)만화가족 신설, 분할기일 2026-06-02, 목적 '사업부문 별 전문화를 통해 경영효율성을 제고'</t>
        </is>
      </c>
      <c r="G468" s="37" t="inlineStr">
        <is>
          <t>DART 기타공시</t>
        </is>
      </c>
      <c r="H468" s="36" t="inlineStr">
        <is>
          <t>2026-04-20</t>
        </is>
      </c>
      <c r="I468" s="36" t="inlineStr">
        <is>
          <t>20260420000459</t>
        </is>
      </c>
      <c r="J468" s="39" t="inlineStr">
        <is>
          <t>https://dart.fss.or.kr/dsaf001/main.do?rcpNo=20260420000459</t>
        </is>
      </c>
      <c r="K468" s="37" t="inlineStr">
        <is>
          <t>post_events_summary</t>
        </is>
      </c>
    </row>
    <row r="469" ht="45" customHeight="1">
      <c r="A469" s="36" t="inlineStr">
        <is>
          <t>C023</t>
        </is>
      </c>
      <c r="B469" s="37" t="inlineStr">
        <is>
          <t>Bon Factory Co.,Ltd</t>
        </is>
      </c>
      <c r="C469" s="36" t="inlineStr">
        <is>
          <t>발표</t>
        </is>
      </c>
      <c r="D469" s="36" t="inlineStr">
        <is>
          <t>2021-12-31</t>
        </is>
      </c>
      <c r="E469" s="37" t="inlineStr">
        <is>
          <t>기타</t>
        </is>
      </c>
      <c r="F469" s="37" t="inlineStr">
        <is>
          <t>CJ ENM 연결 자산총계 2021-12-31 7,940,625백만원, 자본총계 4,203,306백만원</t>
        </is>
      </c>
      <c r="G469" s="37" t="inlineStr">
        <is>
          <t>DART 사업보고서</t>
        </is>
      </c>
      <c r="H469" s="36" t="inlineStr">
        <is>
          <t>2023-03-20</t>
        </is>
      </c>
      <c r="I469" s="36" t="inlineStr">
        <is>
          <t>20230320000724</t>
        </is>
      </c>
      <c r="J469" s="39" t="inlineStr">
        <is>
          <t>https://dart.fss.or.kr/dsaf001/main.do?rcpNo=20230320000724</t>
        </is>
      </c>
      <c r="K469" s="37" t="inlineStr">
        <is>
          <t>acq_total_assets,apex_total_assets,deal_to_assets_pct,deal_to_equity_pct</t>
        </is>
      </c>
    </row>
    <row r="470" ht="45" customHeight="1">
      <c r="A470" s="36" t="inlineStr">
        <is>
          <t>C023</t>
        </is>
      </c>
      <c r="B470" s="37" t="inlineStr">
        <is>
          <t>Bon Factory Co.,Ltd</t>
        </is>
      </c>
      <c r="C470" s="36" t="inlineStr">
        <is>
          <t>발표</t>
        </is>
      </c>
      <c r="D470" s="36" t="inlineStr">
        <is>
          <t>2022-10-21</t>
        </is>
      </c>
      <c r="E470" s="37" t="inlineStr">
        <is>
          <t>기타</t>
        </is>
      </c>
      <c r="F470" s="37" t="inlineStr">
        <is>
          <t>Yahoo Finance 035760.KQ 종가 2022-10-21 78,800원, 2022-10-24 80,400원, 2022-10-25 76,700원. 발행주식총수 21,929,154주(2022 사업보고서 주식의 총수)</t>
        </is>
      </c>
      <c r="G470" s="37" t="inlineStr">
        <is>
          <t>기타</t>
        </is>
      </c>
      <c r="H470" s="36" t="inlineStr">
        <is>
          <t>2022-10-28</t>
        </is>
      </c>
      <c r="I470" s="36" t="n"/>
      <c r="J470" s="39" t="inlineStr">
        <is>
          <t>https://query1.finance.yahoo.com/v8/finance/chart/035760.KQ?period1=1666137600&amp;period2=1666915200&amp;interval=1d</t>
        </is>
      </c>
      <c r="K470" s="37" t="inlineStr">
        <is>
          <t>acq_mktcap</t>
        </is>
      </c>
    </row>
    <row r="471" ht="45" customHeight="1">
      <c r="A471" s="36" t="inlineStr">
        <is>
          <t>C023</t>
        </is>
      </c>
      <c r="B471" s="37" t="inlineStr">
        <is>
          <t>Bon Factory Co.,Ltd</t>
        </is>
      </c>
      <c r="C471" s="36" t="inlineStr">
        <is>
          <t>인수 전</t>
        </is>
      </c>
      <c r="D471" s="36" t="inlineStr">
        <is>
          <t>2022-04</t>
        </is>
      </c>
      <c r="E471" s="37" t="inlineStr">
        <is>
          <t>설립</t>
        </is>
      </c>
      <c r="F471" s="37" t="inlineStr">
        <is>
          <t>CJ ENM 스튜디오스: '지난 4월 CJ ENM이 현금출자를 통해 설립', 2022-07 윤제균 대표 선임. KED: 'focus on OTT production content for a global audience'</t>
        </is>
      </c>
      <c r="G471" s="37" t="inlineStr">
        <is>
          <t>언론 보도</t>
        </is>
      </c>
      <c r="H471" s="36" t="inlineStr">
        <is>
          <t>2022-07-18</t>
        </is>
      </c>
      <c r="I471" s="36" t="n"/>
      <c r="J471" s="39" t="inlineStr">
        <is>
          <t>https://economist.co.kr/article/view/ecn202207180076</t>
        </is>
      </c>
      <c r="K471" s="37" t="inlineStr">
        <is>
          <t>pre_events_summary</t>
        </is>
      </c>
    </row>
    <row r="472" ht="45" customHeight="1">
      <c r="A472" s="36" t="inlineStr">
        <is>
          <t>C023</t>
        </is>
      </c>
      <c r="B472" s="37" t="inlineStr">
        <is>
          <t>Bon Factory Co.,Ltd</t>
        </is>
      </c>
      <c r="C472" s="36" t="inlineStr">
        <is>
          <t>발표</t>
        </is>
      </c>
      <c r="D472" s="36" t="inlineStr">
        <is>
          <t>2022-10-26</t>
        </is>
      </c>
      <c r="E472" s="37" t="inlineStr">
        <is>
          <t>발표</t>
        </is>
      </c>
      <c r="F472" s="37" t="inlineStr">
        <is>
          <t>비즈워치: 본팩토리 공동대표 문석환·오광희 '보유 지분 매각액은 각각 187억원, 188억원'; 잔여 지분 매입 투입 비용 총 900억원</t>
        </is>
      </c>
      <c r="G472" s="37" t="inlineStr">
        <is>
          <t>언론 보도</t>
        </is>
      </c>
      <c r="H472" s="36" t="inlineStr">
        <is>
          <t>2022-10-26</t>
        </is>
      </c>
      <c r="I472" s="36" t="n"/>
      <c r="J472" s="39" t="inlineStr">
        <is>
          <t>https://news.bizwatch.co.kr/article/mobile/2022/10/26/0022</t>
        </is>
      </c>
      <c r="K472" s="37" t="inlineStr">
        <is>
          <t>earnings_call_note,first_filing_date</t>
        </is>
      </c>
    </row>
    <row r="473" ht="45" customHeight="1">
      <c r="A473" s="36" t="inlineStr">
        <is>
          <t>C024</t>
        </is>
      </c>
      <c r="B473" s="37" t="inlineStr">
        <is>
          <t>Jk Film Co.Ltd.</t>
        </is>
      </c>
      <c r="C473" s="36" t="inlineStr">
        <is>
          <t>발표</t>
        </is>
      </c>
      <c r="D473" s="36" t="inlineStr">
        <is>
          <t>2022-10-24</t>
        </is>
      </c>
      <c r="E473" s="37" t="inlineStr">
        <is>
          <t>발표</t>
        </is>
      </c>
      <c r="F473" s="37" t="inlineStr">
        <is>
          <t>CJ ENM이 윤제균으로부터 제이케이필름 2,388주를 5,074백만원(주당 2,124,900원)에 취득, 취득후 23,530주 100%. 취득목적 '자회사 지분 추가 취득을 통한 제작 역량 강화'. 이사회 2022-10-24.</t>
        </is>
      </c>
      <c r="G473" s="37" t="inlineStr">
        <is>
          <t>DART 기타공시</t>
        </is>
      </c>
      <c r="H473" s="36" t="inlineStr">
        <is>
          <t>2022-10-25</t>
        </is>
      </c>
      <c r="I473" s="36" t="inlineStr">
        <is>
          <t>20221025000379</t>
        </is>
      </c>
      <c r="J473" s="39" t="inlineStr">
        <is>
          <t>https://dart.fss.or.kr/dsaf001/main.do?rcpNo=20221025000379</t>
        </is>
      </c>
      <c r="K473" s="37" t="inlineStr">
        <is>
          <t>value_chk_local,purpose_quote,announce_date_chk,subtype_chk</t>
        </is>
      </c>
    </row>
    <row r="474" ht="45" customHeight="1">
      <c r="A474" s="36" t="inlineStr">
        <is>
          <t>C024</t>
        </is>
      </c>
      <c r="B474" s="37" t="inlineStr">
        <is>
          <t>Jk Film Co.Ltd.</t>
        </is>
      </c>
      <c r="C474" s="36" t="inlineStr">
        <is>
          <t>발표</t>
        </is>
      </c>
      <c r="D474" s="36" t="inlineStr">
        <is>
          <t>2022-10-25</t>
        </is>
      </c>
      <c r="E474" s="37" t="inlineStr">
        <is>
          <t>합병</t>
        </is>
      </c>
      <c r="F474" s="37"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7" t="inlineStr">
        <is>
          <t>DART 기타공시</t>
        </is>
      </c>
      <c r="H474" s="36" t="inlineStr">
        <is>
          <t>2022-10-25</t>
        </is>
      </c>
      <c r="I474" s="36" t="inlineStr">
        <is>
          <t>20221025000396</t>
        </is>
      </c>
      <c r="J474" s="39" t="inlineStr">
        <is>
          <t>https://dart.fss.or.kr/dsaf001/main.do?rcpNo=20221025000396</t>
        </is>
      </c>
      <c r="K474" s="37" t="inlineStr">
        <is>
          <t>purpose_quote,post_events_summary</t>
        </is>
      </c>
    </row>
    <row r="475" ht="45" customHeight="1">
      <c r="A475" s="36" t="inlineStr">
        <is>
          <t>C024</t>
        </is>
      </c>
      <c r="B475" s="37" t="inlineStr">
        <is>
          <t>Jk Film Co.Ltd.</t>
        </is>
      </c>
      <c r="C475" s="36" t="inlineStr">
        <is>
          <t>인수 전</t>
        </is>
      </c>
      <c r="D475" s="36" t="inlineStr">
        <is>
          <t>2021-06-18</t>
        </is>
      </c>
      <c r="E475" s="37" t="inlineStr">
        <is>
          <t>추가취득</t>
        </is>
      </c>
      <c r="F475" s="37" t="inlineStr">
        <is>
          <t>제이케이필름 최대주주등 변동: CJ ENM 12,000주(51.00%)→20,671주(87.85%), 8,671주 15,000,830천원 취득; 윤제균 잔여 2,388주(10.15%), 길영민 잔여 471주(2.00%).</t>
        </is>
      </c>
      <c r="G475" s="37" t="inlineStr">
        <is>
          <t>DART 기타공시</t>
        </is>
      </c>
      <c r="H475" s="36" t="inlineStr">
        <is>
          <t>2021-06-18</t>
        </is>
      </c>
      <c r="I475" s="36" t="inlineStr">
        <is>
          <t>20210618000296</t>
        </is>
      </c>
      <c r="J475" s="39" t="inlineStr">
        <is>
          <t>https://dart.fss.or.kr/dsaf001/main.do?rcpNo=20210618000296</t>
        </is>
      </c>
      <c r="K475" s="37" t="inlineStr">
        <is>
          <t>pre_events_summary,notes</t>
        </is>
      </c>
    </row>
    <row r="476" ht="45" customHeight="1">
      <c r="A476" s="36" t="inlineStr">
        <is>
          <t>C024</t>
        </is>
      </c>
      <c r="B476" s="37" t="inlineStr">
        <is>
          <t>Jk Film Co.Ltd.</t>
        </is>
      </c>
      <c r="C476" s="36" t="inlineStr">
        <is>
          <t>인수 전</t>
        </is>
      </c>
      <c r="D476" s="36" t="inlineStr">
        <is>
          <t>2018-07-02</t>
        </is>
      </c>
      <c r="E476" s="37" t="inlineStr">
        <is>
          <t>합병</t>
        </is>
      </c>
      <c r="F476" s="37" t="inlineStr">
        <is>
          <t>CJ오쇼핑의 CJ E&amp;M 흡수합병으로 제이케이필름 51% 보유자가 씨제이이앤엠(주)→(주)씨제이이엔엠으로 변경.</t>
        </is>
      </c>
      <c r="G476" s="37" t="inlineStr">
        <is>
          <t>DART 기타공시</t>
        </is>
      </c>
      <c r="H476" s="36" t="inlineStr">
        <is>
          <t>2018-07-06</t>
        </is>
      </c>
      <c r="I476" s="36" t="inlineStr">
        <is>
          <t>20180706000379</t>
        </is>
      </c>
      <c r="J476" s="39" t="inlineStr">
        <is>
          <t>https://dart.fss.or.kr/dsaf001/main.do?rcpNo=20180706000379</t>
        </is>
      </c>
      <c r="K476" s="37" t="inlineStr">
        <is>
          <t>pre_events_summary</t>
        </is>
      </c>
    </row>
    <row r="477" ht="45" customHeight="1">
      <c r="A477" s="36" t="inlineStr">
        <is>
          <t>C024</t>
        </is>
      </c>
      <c r="B477" s="37" t="inlineStr">
        <is>
          <t>Jk Film Co.Ltd.</t>
        </is>
      </c>
      <c r="C477" s="36" t="inlineStr">
        <is>
          <t>인수 전</t>
        </is>
      </c>
      <c r="D477" s="36" t="inlineStr">
        <is>
          <t>2016</t>
        </is>
      </c>
      <c r="E477" s="37" t="inlineStr">
        <is>
          <t>지분취득</t>
        </is>
      </c>
      <c r="F477" s="37"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7" t="inlineStr">
        <is>
          <t>DART 사업보고서</t>
        </is>
      </c>
      <c r="H477" s="36" t="inlineStr">
        <is>
          <t>2017-03-31</t>
        </is>
      </c>
      <c r="I477" s="36" t="inlineStr">
        <is>
          <t>20170331004920</t>
        </is>
      </c>
      <c r="J477" s="39" t="inlineStr">
        <is>
          <t>https://dart.fss.or.kr/dsaf001/main.do?rcpNo=20170331004920</t>
        </is>
      </c>
      <c r="K477" s="37" t="inlineStr">
        <is>
          <t>pre_events_summary,pre_incorp_chk</t>
        </is>
      </c>
    </row>
    <row r="478" ht="45" customHeight="1">
      <c r="A478" s="36" t="inlineStr">
        <is>
          <t>C024</t>
        </is>
      </c>
      <c r="B478" s="37" t="inlineStr">
        <is>
          <t>Jk Film Co.Ltd.</t>
        </is>
      </c>
      <c r="C478" s="36" t="inlineStr">
        <is>
          <t>인수 전</t>
        </is>
      </c>
      <c r="D478" s="36" t="inlineStr">
        <is>
          <t>2021-12-31</t>
        </is>
      </c>
      <c r="E478" s="37" t="inlineStr">
        <is>
          <t>실적</t>
        </is>
      </c>
      <c r="F478" s="37" t="inlineStr">
        <is>
          <t>제이케이필름 계열편입일 2016.12.30. 2021 매출 16,137, 영업이익 152, 순이익 -155(백만원).</t>
        </is>
      </c>
      <c r="G478" s="37" t="inlineStr">
        <is>
          <t>DART 기타공시</t>
        </is>
      </c>
      <c r="H478" s="36" t="inlineStr">
        <is>
          <t>2022-05-31</t>
        </is>
      </c>
      <c r="I478" s="36" t="inlineStr">
        <is>
          <t>20220531000871</t>
        </is>
      </c>
      <c r="J478" s="39" t="inlineStr">
        <is>
          <t>https://dart.fss.or.kr/dsaf001/main.do?rcpNo=20220531000871</t>
        </is>
      </c>
      <c r="K478" s="37" t="inlineStr">
        <is>
          <t>target_rev_pre,target_op_pre,pre_incorp_chk</t>
        </is>
      </c>
    </row>
    <row r="479" ht="45" customHeight="1">
      <c r="A479" s="36" t="inlineStr">
        <is>
          <t>C024</t>
        </is>
      </c>
      <c r="B479" s="37" t="inlineStr">
        <is>
          <t>Jk Film Co.Ltd.</t>
        </is>
      </c>
      <c r="C479" s="36" t="inlineStr">
        <is>
          <t>인수 전</t>
        </is>
      </c>
      <c r="D479" s="36" t="inlineStr">
        <is>
          <t>2020-12-31</t>
        </is>
      </c>
      <c r="E479" s="37" t="inlineStr">
        <is>
          <t>실적</t>
        </is>
      </c>
      <c r="F479" s="37" t="inlineStr">
        <is>
          <t>제이케이필름 2020 매출 5,497, 영업이익 -447, 순이익 -546(백만원).</t>
        </is>
      </c>
      <c r="G479" s="37" t="inlineStr">
        <is>
          <t>DART 기타공시</t>
        </is>
      </c>
      <c r="H479" s="36" t="inlineStr">
        <is>
          <t>2021-05-31</t>
        </is>
      </c>
      <c r="I479" s="36" t="inlineStr">
        <is>
          <t>20210531001396</t>
        </is>
      </c>
      <c r="J479" s="39" t="inlineStr">
        <is>
          <t>https://dart.fss.or.kr/dsaf001/main.do?rcpNo=20210531001396</t>
        </is>
      </c>
      <c r="K479" s="37" t="inlineStr">
        <is>
          <t>target_rev_pre,target_op_pre</t>
        </is>
      </c>
    </row>
    <row r="480" ht="45" customHeight="1">
      <c r="A480" s="36" t="inlineStr">
        <is>
          <t>C024</t>
        </is>
      </c>
      <c r="B480" s="37" t="inlineStr">
        <is>
          <t>Jk Film Co.Ltd.</t>
        </is>
      </c>
      <c r="C480" s="36" t="inlineStr">
        <is>
          <t>인수 전</t>
        </is>
      </c>
      <c r="D480" s="36" t="inlineStr">
        <is>
          <t>2021-12-31</t>
        </is>
      </c>
      <c r="E480" s="37" t="inlineStr">
        <is>
          <t>실적</t>
        </is>
      </c>
      <c r="F480" s="37" t="inlineStr">
        <is>
          <t>CJ ENM 연결 자산총계 7,940,625백만원, 자본총계 4,203,306백만원; 연결 매출 3,552,396백만원(미디어 1,774,522·커머스 1,378,541·음악 281,890·영화/공연 117,443). 발행주식 21,929,154주.</t>
        </is>
      </c>
      <c r="G480" s="37" t="inlineStr">
        <is>
          <t>DART 사업보고서</t>
        </is>
      </c>
      <c r="H480" s="36" t="inlineStr">
        <is>
          <t>2022-03-21</t>
        </is>
      </c>
      <c r="I480" s="36" t="inlineStr">
        <is>
          <t>20220321001256</t>
        </is>
      </c>
      <c r="J480" s="39" t="inlineStr">
        <is>
          <t>https://dart.fss.or.kr/dsaf001/main.do?rcpNo=20220321001256</t>
        </is>
      </c>
      <c r="K480" s="37" t="inlineStr">
        <is>
          <t>acq_total_assets,deal_to_assets_pct,deal_to_equity_pct,acquirer_core,acq_mktcap</t>
        </is>
      </c>
    </row>
    <row r="481" ht="45" customHeight="1">
      <c r="A481" s="36" t="inlineStr">
        <is>
          <t>C024</t>
        </is>
      </c>
      <c r="B481" s="37" t="inlineStr">
        <is>
          <t>Jk Film Co.Ltd.</t>
        </is>
      </c>
      <c r="C481" s="36" t="inlineStr">
        <is>
          <t>인수 후</t>
        </is>
      </c>
      <c r="D481" s="36" t="inlineStr">
        <is>
          <t>2022-12</t>
        </is>
      </c>
      <c r="E481" s="37" t="inlineStr">
        <is>
          <t>합병</t>
        </is>
      </c>
      <c r="F481" s="37"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7" t="inlineStr">
        <is>
          <t>DART 사업보고서</t>
        </is>
      </c>
      <c r="H481" s="36" t="inlineStr">
        <is>
          <t>2023-03-20</t>
        </is>
      </c>
      <c r="I481" s="36" t="inlineStr">
        <is>
          <t>20230320000724</t>
        </is>
      </c>
      <c r="J481" s="39" t="inlineStr">
        <is>
          <t>https://dart.fss.or.kr/dsaf001/main.do?rcpNo=20230320000724</t>
        </is>
      </c>
      <c r="K481" s="37" t="inlineStr">
        <is>
          <t>status_chk,post_events_summary,impairment</t>
        </is>
      </c>
    </row>
    <row r="482" ht="45" customHeight="1">
      <c r="A482" s="36" t="inlineStr">
        <is>
          <t>C024</t>
        </is>
      </c>
      <c r="B482" s="37" t="inlineStr">
        <is>
          <t>Jk Film Co.Ltd.</t>
        </is>
      </c>
      <c r="C482" s="36" t="inlineStr">
        <is>
          <t>인수 후</t>
        </is>
      </c>
      <c r="D482" s="36" t="inlineStr">
        <is>
          <t>2023-12-31</t>
        </is>
      </c>
      <c r="E482" s="37" t="inlineStr">
        <is>
          <t>기타</t>
        </is>
      </c>
      <c r="F482" s="37" t="inlineStr">
        <is>
          <t>CJ ENM 2023 사업보고서 영업권 CGU: 씨제이이엔엠 스튜디오스(주) 151,281,704천원(전기도 동일). 2024·2025 사업보고서도 151,281,704천원.</t>
        </is>
      </c>
      <c r="G482" s="37" t="inlineStr">
        <is>
          <t>DART 사업보고서</t>
        </is>
      </c>
      <c r="H482" s="36" t="inlineStr">
        <is>
          <t>2024-03-18</t>
        </is>
      </c>
      <c r="I482" s="36" t="inlineStr">
        <is>
          <t>20240318000857</t>
        </is>
      </c>
      <c r="J482" s="39" t="inlineStr">
        <is>
          <t>https://dart.fss.or.kr/dsaf001/main.do?rcpNo=20240318000857</t>
        </is>
      </c>
      <c r="K482" s="37" t="inlineStr">
        <is>
          <t>impairment</t>
        </is>
      </c>
    </row>
    <row r="483" ht="45" customHeight="1">
      <c r="A483" s="36" t="inlineStr">
        <is>
          <t>C024</t>
        </is>
      </c>
      <c r="B483" s="37" t="inlineStr">
        <is>
          <t>Jk Film Co.Ltd.</t>
        </is>
      </c>
      <c r="C483" s="36" t="inlineStr">
        <is>
          <t>인수 후</t>
        </is>
      </c>
      <c r="D483" s="36" t="inlineStr">
        <is>
          <t>2025-12-31</t>
        </is>
      </c>
      <c r="E483" s="37" t="inlineStr">
        <is>
          <t>실적</t>
        </is>
      </c>
      <c r="F483" s="37" t="inlineStr">
        <is>
          <t>씨제이이엔엠스튜디오스 개별 손익: 2022 매출 29,429·영업이익 1,539; 2023 143,370·-5,711; 2024 199,229·9,245; 2025 226,702·10,359(백만원) (대규모기업집단현황공시 20230531000301·20240531000503·20250602000789·20260601001482).</t>
        </is>
      </c>
      <c r="G483" s="37" t="inlineStr">
        <is>
          <t>DART 기타공시</t>
        </is>
      </c>
      <c r="H483" s="36" t="inlineStr">
        <is>
          <t>2026-06-01</t>
        </is>
      </c>
      <c r="I483" s="36" t="inlineStr">
        <is>
          <t>20260601001482</t>
        </is>
      </c>
      <c r="J483" s="39" t="inlineStr">
        <is>
          <t>https://dart.fss.or.kr/dsaf001/main.do?rcpNo=20260601001482</t>
        </is>
      </c>
      <c r="K483" s="37" t="inlineStr">
        <is>
          <t>target_rev_post,target_op_post</t>
        </is>
      </c>
    </row>
    <row r="484" ht="45" customHeight="1">
      <c r="A484" s="36" t="inlineStr">
        <is>
          <t>C024</t>
        </is>
      </c>
      <c r="B484" s="37" t="inlineStr">
        <is>
          <t>Jk Film Co.Ltd.</t>
        </is>
      </c>
      <c r="C484" s="36" t="inlineStr">
        <is>
          <t>인수 후</t>
        </is>
      </c>
      <c r="D484" s="36" t="inlineStr">
        <is>
          <t>2026-04-20</t>
        </is>
      </c>
      <c r="E484" s="37" t="inlineStr">
        <is>
          <t>기타</t>
        </is>
      </c>
      <c r="F484" s="37" t="inlineStr">
        <is>
          <t>씨제이이엔엠스튜디오스 회사분할 결정: 만화사업 부문을 단순·물적분할해 (주)만화가족 신설, 분할기일 2026-06-02; 존속회사 주요사업 '방송, 영화 등 콘텐츠 제작'.</t>
        </is>
      </c>
      <c r="G484" s="37" t="inlineStr">
        <is>
          <t>DART 기타공시</t>
        </is>
      </c>
      <c r="H484" s="36" t="inlineStr">
        <is>
          <t>2026-04-20</t>
        </is>
      </c>
      <c r="I484" s="36" t="inlineStr">
        <is>
          <t>20260420000459</t>
        </is>
      </c>
      <c r="J484" s="39" t="inlineStr">
        <is>
          <t>https://dart.fss.or.kr/dsaf001/main.do?rcpNo=20260420000459</t>
        </is>
      </c>
      <c r="K484" s="37" t="inlineStr">
        <is>
          <t>post_events_summary</t>
        </is>
      </c>
    </row>
    <row r="485" ht="45" customHeight="1">
      <c r="A485" s="36" t="inlineStr">
        <is>
          <t>C024</t>
        </is>
      </c>
      <c r="B485" s="37" t="inlineStr">
        <is>
          <t>Jk Film Co.Ltd.</t>
        </is>
      </c>
      <c r="C485" s="36" t="inlineStr">
        <is>
          <t>발표</t>
        </is>
      </c>
      <c r="D485" s="36" t="inlineStr">
        <is>
          <t>2022-10-24</t>
        </is>
      </c>
      <c r="E485" s="37" t="inlineStr">
        <is>
          <t>기타</t>
        </is>
      </c>
      <c r="F485" s="37" t="inlineStr">
        <is>
          <t>CJ ENM(035760.KQ) 2022-10-24 종가 80,400원.</t>
        </is>
      </c>
      <c r="G485" s="37" t="inlineStr">
        <is>
          <t>기타</t>
        </is>
      </c>
      <c r="H485" s="36" t="inlineStr">
        <is>
          <t>2022-10-24</t>
        </is>
      </c>
      <c r="I485" s="36" t="n"/>
      <c r="J485" s="39" t="inlineStr">
        <is>
          <t>https://query1.finance.yahoo.com/v8/finance/chart/035760.KQ?period1=1666310400&amp;period2=1666828800&amp;interval=1d</t>
        </is>
      </c>
      <c r="K485" s="37" t="inlineStr">
        <is>
          <t>acq_mktcap</t>
        </is>
      </c>
    </row>
    <row r="486" ht="45" customHeight="1">
      <c r="A486" s="36" t="inlineStr">
        <is>
          <t>C024</t>
        </is>
      </c>
      <c r="B486" s="37" t="inlineStr">
        <is>
          <t>Jk Film Co.Ltd.</t>
        </is>
      </c>
      <c r="C486" s="36" t="inlineStr">
        <is>
          <t>발표</t>
        </is>
      </c>
      <c r="D486" s="36" t="inlineStr">
        <is>
          <t>2022-10-26</t>
        </is>
      </c>
      <c r="E486" s="37" t="inlineStr">
        <is>
          <t>기타</t>
        </is>
      </c>
      <c r="F486" s="37"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7" t="inlineStr">
        <is>
          <t>언론 보도</t>
        </is>
      </c>
      <c r="H486" s="36" t="inlineStr">
        <is>
          <t>2022-10-26</t>
        </is>
      </c>
      <c r="I486" s="36" t="n"/>
      <c r="J486" s="39" t="inlineStr">
        <is>
          <t>https://news.bizwatch.co.kr/article/mobile/2022/10/26/0022</t>
        </is>
      </c>
      <c r="K486" s="37" t="inlineStr">
        <is>
          <t>notes,earnings_call_note</t>
        </is>
      </c>
    </row>
    <row r="487" ht="45" customHeight="1">
      <c r="A487" s="36" t="inlineStr">
        <is>
          <t>C025</t>
        </is>
      </c>
      <c r="B487" s="37" t="inlineStr">
        <is>
          <t>Toons Family Co., Ltd.</t>
        </is>
      </c>
      <c r="C487" s="36" t="inlineStr">
        <is>
          <t>발표</t>
        </is>
      </c>
      <c r="D487" s="36" t="inlineStr">
        <is>
          <t>2022-10-24</t>
        </is>
      </c>
      <c r="E487" s="37" t="inlineStr">
        <is>
          <t>발표</t>
        </is>
      </c>
      <c r="F487" s="37" t="inlineStr">
        <is>
          <t>CJ ENM이 김동우(계열회사 임원)로부터 만화가족 27,841주를 18,561백만원(주당 666,667원)에 취득, 취득후 82,500주 100%. 취득목적 '자회사 지분 추가 취득을 통한 제작 역량 강화'. 이사회 2022-10-24.</t>
        </is>
      </c>
      <c r="G487" s="37" t="inlineStr">
        <is>
          <t>DART 기타공시</t>
        </is>
      </c>
      <c r="H487" s="36" t="inlineStr">
        <is>
          <t>2022-10-25</t>
        </is>
      </c>
      <c r="I487" s="36" t="inlineStr">
        <is>
          <t>20221025000376</t>
        </is>
      </c>
      <c r="J487" s="39" t="inlineStr">
        <is>
          <t>https://dart.fss.or.kr/dsaf001/main.do?rcpNo=20221025000376</t>
        </is>
      </c>
      <c r="K487" s="37" t="inlineStr">
        <is>
          <t>value_chk_local,purpose_quote,announce_date_chk</t>
        </is>
      </c>
    </row>
    <row r="488" ht="45" customHeight="1">
      <c r="A488" s="36" t="inlineStr">
        <is>
          <t>C025</t>
        </is>
      </c>
      <c r="B488" s="37" t="inlineStr">
        <is>
          <t>Toons Family Co., Ltd.</t>
        </is>
      </c>
      <c r="C488" s="36" t="inlineStr">
        <is>
          <t>발표</t>
        </is>
      </c>
      <c r="D488" s="36" t="inlineStr">
        <is>
          <t>2022-10-24</t>
        </is>
      </c>
      <c r="E488" s="37" t="inlineStr">
        <is>
          <t>추가취득</t>
        </is>
      </c>
      <c r="F488" s="37"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7" t="inlineStr">
        <is>
          <t>DART 기타공시</t>
        </is>
      </c>
      <c r="H488" s="36" t="inlineStr">
        <is>
          <t>2022-10-25</t>
        </is>
      </c>
      <c r="I488" s="36" t="inlineStr">
        <is>
          <t>20221025000392</t>
        </is>
      </c>
      <c r="J488" s="39" t="inlineStr">
        <is>
          <t>https://dart.fss.or.kr/dsaf001/main.do?rcpNo=20221025000392</t>
        </is>
      </c>
      <c r="K488" s="37" t="inlineStr">
        <is>
          <t>subtype_chk,value_chk_local,chk_note,status_chk</t>
        </is>
      </c>
    </row>
    <row r="489" ht="45" customHeight="1">
      <c r="A489" s="36" t="inlineStr">
        <is>
          <t>C025</t>
        </is>
      </c>
      <c r="B489" s="37" t="inlineStr">
        <is>
          <t>Toons Family Co., Ltd.</t>
        </is>
      </c>
      <c r="C489" s="36" t="inlineStr">
        <is>
          <t>발표</t>
        </is>
      </c>
      <c r="D489" s="36" t="inlineStr">
        <is>
          <t>2022-10-25</t>
        </is>
      </c>
      <c r="E489" s="37" t="inlineStr">
        <is>
          <t>합병</t>
        </is>
      </c>
      <c r="F489" s="37"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7" t="inlineStr">
        <is>
          <t>DART 기타공시</t>
        </is>
      </c>
      <c r="H489" s="36" t="inlineStr">
        <is>
          <t>2022-10-25</t>
        </is>
      </c>
      <c r="I489" s="36" t="inlineStr">
        <is>
          <t>20221025000396</t>
        </is>
      </c>
      <c r="J489" s="39" t="inlineStr">
        <is>
          <t>https://dart.fss.or.kr/dsaf001/main.do?rcpNo=20221025000396</t>
        </is>
      </c>
      <c r="K489" s="37" t="inlineStr">
        <is>
          <t>purpose_quote,post_events_summary,target_rev_pre</t>
        </is>
      </c>
    </row>
    <row r="490" ht="45" customHeight="1">
      <c r="A490" s="36" t="inlineStr">
        <is>
          <t>C025</t>
        </is>
      </c>
      <c r="B490" s="37" t="inlineStr">
        <is>
          <t>Toons Family Co., Ltd.</t>
        </is>
      </c>
      <c r="C490" s="36" t="inlineStr">
        <is>
          <t>인수 전</t>
        </is>
      </c>
      <c r="D490" s="36" t="inlineStr">
        <is>
          <t>2021</t>
        </is>
      </c>
      <c r="E490" s="37" t="inlineStr">
        <is>
          <t>지분취득</t>
        </is>
      </c>
      <c r="F490" s="37"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7" t="inlineStr">
        <is>
          <t>DART 사업보고서</t>
        </is>
      </c>
      <c r="H490" s="36" t="inlineStr">
        <is>
          <t>2022-03-21</t>
        </is>
      </c>
      <c r="I490" s="36" t="inlineStr">
        <is>
          <t>20220321001256</t>
        </is>
      </c>
      <c r="J490" s="39" t="inlineStr">
        <is>
          <t>https://dart.fss.or.kr/dsaf001/main.do?rcpNo=20220321001256</t>
        </is>
      </c>
      <c r="K490" s="37" t="inlineStr">
        <is>
          <t>pre_events_summary,chk_note,notes,pre_incorp_chk</t>
        </is>
      </c>
    </row>
    <row r="491" ht="45" customHeight="1">
      <c r="A491" s="36" t="inlineStr">
        <is>
          <t>C025</t>
        </is>
      </c>
      <c r="B491" s="37" t="inlineStr">
        <is>
          <t>Toons Family Co., Ltd.</t>
        </is>
      </c>
      <c r="C491" s="36" t="inlineStr">
        <is>
          <t>인수 전</t>
        </is>
      </c>
      <c r="D491" s="36" t="inlineStr">
        <is>
          <t>2021-12-31</t>
        </is>
      </c>
      <c r="E491" s="37" t="inlineStr">
        <is>
          <t>실적</t>
        </is>
      </c>
      <c r="F491" s="37" t="inlineStr">
        <is>
          <t>만화가족 회사개요: 대표 김동우, 설립 2014.09.26, 계열편입일 2022.02.01(편입-지분취득), 대표사업 '웹툰 제작 및 유통'. 2021 매출 2,818, 영업이익 -1,207, 순이익 -2,513(백만원).</t>
        </is>
      </c>
      <c r="G491" s="37" t="inlineStr">
        <is>
          <t>DART 기타공시</t>
        </is>
      </c>
      <c r="H491" s="36" t="inlineStr">
        <is>
          <t>2022-05-31</t>
        </is>
      </c>
      <c r="I491" s="36" t="inlineStr">
        <is>
          <t>20220531001042</t>
        </is>
      </c>
      <c r="J491" s="39" t="inlineStr">
        <is>
          <t>https://dart.fss.or.kr/dsaf001/main.do?rcpNo=20220531001042</t>
        </is>
      </c>
      <c r="K491" s="37" t="inlineStr">
        <is>
          <t>pre_events_summary,target_rev_pre,target_op_pre,pre_incorp_chk</t>
        </is>
      </c>
    </row>
    <row r="492" ht="45" customHeight="1">
      <c r="A492" s="36" t="inlineStr">
        <is>
          <t>C025</t>
        </is>
      </c>
      <c r="B492" s="37" t="inlineStr">
        <is>
          <t>Toons Family Co., Ltd.</t>
        </is>
      </c>
      <c r="C492" s="36" t="inlineStr">
        <is>
          <t>인수 전</t>
        </is>
      </c>
      <c r="D492" s="36" t="inlineStr">
        <is>
          <t>2021-12-31</t>
        </is>
      </c>
      <c r="E492" s="37" t="inlineStr">
        <is>
          <t>실적</t>
        </is>
      </c>
      <c r="F492" s="37" t="inlineStr">
        <is>
          <t>CJ ENM 연결 자산총계 7,940,625백만원, 자본총계 4,203,306백만원; 연결 매출 3,552,396백만원(미디어 1,774,522·커머스 1,378,541·음악 281,890·영화/공연 117,443). 발행주식 21,929,154주.</t>
        </is>
      </c>
      <c r="G492" s="37" t="inlineStr">
        <is>
          <t>DART 사업보고서</t>
        </is>
      </c>
      <c r="H492" s="36" t="inlineStr">
        <is>
          <t>2022-03-21</t>
        </is>
      </c>
      <c r="I492" s="36" t="inlineStr">
        <is>
          <t>20220321001256</t>
        </is>
      </c>
      <c r="J492" s="39" t="inlineStr">
        <is>
          <t>https://dart.fss.or.kr/dsaf001/main.do?rcpNo=20220321001256</t>
        </is>
      </c>
      <c r="K492" s="37" t="inlineStr">
        <is>
          <t>acq_total_assets,deal_to_assets_pct,deal_to_equity_pct,acquirer_core,acq_mktcap</t>
        </is>
      </c>
    </row>
    <row r="493" ht="45" customHeight="1">
      <c r="A493" s="36" t="inlineStr">
        <is>
          <t>C025</t>
        </is>
      </c>
      <c r="B493" s="37" t="inlineStr">
        <is>
          <t>Toons Family Co., Ltd.</t>
        </is>
      </c>
      <c r="C493" s="36" t="inlineStr">
        <is>
          <t>인수 후</t>
        </is>
      </c>
      <c r="D493" s="36" t="inlineStr">
        <is>
          <t>2022-12</t>
        </is>
      </c>
      <c r="E493" s="37" t="inlineStr">
        <is>
          <t>합병</t>
        </is>
      </c>
      <c r="F493" s="37"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7" t="inlineStr">
        <is>
          <t>DART 사업보고서</t>
        </is>
      </c>
      <c r="H493" s="36" t="inlineStr">
        <is>
          <t>2023-03-20</t>
        </is>
      </c>
      <c r="I493" s="36" t="inlineStr">
        <is>
          <t>20230320000724</t>
        </is>
      </c>
      <c r="J493" s="39" t="inlineStr">
        <is>
          <t>https://dart.fss.or.kr/dsaf001/main.do?rcpNo=20230320000724</t>
        </is>
      </c>
      <c r="K493" s="37" t="inlineStr">
        <is>
          <t>status_chk,post_events_summary,impairment</t>
        </is>
      </c>
    </row>
    <row r="494" ht="45" customHeight="1">
      <c r="A494" s="36" t="inlineStr">
        <is>
          <t>C025</t>
        </is>
      </c>
      <c r="B494" s="37" t="inlineStr">
        <is>
          <t>Toons Family Co., Ltd.</t>
        </is>
      </c>
      <c r="C494" s="36" t="inlineStr">
        <is>
          <t>인수 후</t>
        </is>
      </c>
      <c r="D494" s="36" t="inlineStr">
        <is>
          <t>2023-12-31</t>
        </is>
      </c>
      <c r="E494" s="37" t="inlineStr">
        <is>
          <t>기타</t>
        </is>
      </c>
      <c r="F494" s="37" t="inlineStr">
        <is>
          <t>CJ ENM 2023 사업보고서 영업권 CGU: 씨제이이엔엠 스튜디오스(주) 151,281,704천원(전기도 동일). 2024·2025 사업보고서도 동일.</t>
        </is>
      </c>
      <c r="G494" s="37" t="inlineStr">
        <is>
          <t>DART 사업보고서</t>
        </is>
      </c>
      <c r="H494" s="36" t="inlineStr">
        <is>
          <t>2024-03-18</t>
        </is>
      </c>
      <c r="I494" s="36" t="inlineStr">
        <is>
          <t>20240318000857</t>
        </is>
      </c>
      <c r="J494" s="39" t="inlineStr">
        <is>
          <t>https://dart.fss.or.kr/dsaf001/main.do?rcpNo=20240318000857</t>
        </is>
      </c>
      <c r="K494" s="37" t="inlineStr">
        <is>
          <t>impairment</t>
        </is>
      </c>
    </row>
    <row r="495" ht="45" customHeight="1">
      <c r="A495" s="36" t="inlineStr">
        <is>
          <t>C025</t>
        </is>
      </c>
      <c r="B495" s="37" t="inlineStr">
        <is>
          <t>Toons Family Co., Ltd.</t>
        </is>
      </c>
      <c r="C495" s="36" t="inlineStr">
        <is>
          <t>인수 후</t>
        </is>
      </c>
      <c r="D495" s="36" t="inlineStr">
        <is>
          <t>2025-12-31</t>
        </is>
      </c>
      <c r="E495" s="37" t="inlineStr">
        <is>
          <t>실적</t>
        </is>
      </c>
      <c r="F495" s="37" t="inlineStr">
        <is>
          <t>씨제이이엔엠스튜디오스 개별 손익: 2022 매출 29,429·영업이익 1,539; 2023 143,370·-5,711; 2024 199,229·9,245; 2025 226,702·10,359(백만원) (대규모기업집단현황공시 20230531000301·20240531000503·20250602000789·20260601001482).</t>
        </is>
      </c>
      <c r="G495" s="37" t="inlineStr">
        <is>
          <t>DART 기타공시</t>
        </is>
      </c>
      <c r="H495" s="36" t="inlineStr">
        <is>
          <t>2026-06-01</t>
        </is>
      </c>
      <c r="I495" s="36" t="inlineStr">
        <is>
          <t>20260601001482</t>
        </is>
      </c>
      <c r="J495" s="39" t="inlineStr">
        <is>
          <t>https://dart.fss.or.kr/dsaf001/main.do?rcpNo=20260601001482</t>
        </is>
      </c>
      <c r="K495" s="37" t="inlineStr">
        <is>
          <t>target_rev_post,target_op_post</t>
        </is>
      </c>
    </row>
    <row r="496" ht="45" customHeight="1">
      <c r="A496" s="36" t="inlineStr">
        <is>
          <t>C025</t>
        </is>
      </c>
      <c r="B496" s="37" t="inlineStr">
        <is>
          <t>Toons Family Co., Ltd.</t>
        </is>
      </c>
      <c r="C496" s="36" t="inlineStr">
        <is>
          <t>인수 후</t>
        </is>
      </c>
      <c r="D496" s="36" t="inlineStr">
        <is>
          <t>2026-04-20</t>
        </is>
      </c>
      <c r="E496" s="37" t="inlineStr">
        <is>
          <t>기타</t>
        </is>
      </c>
      <c r="F496" s="37"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7" t="inlineStr">
        <is>
          <t>DART 기타공시</t>
        </is>
      </c>
      <c r="H496" s="36" t="inlineStr">
        <is>
          <t>2026-04-20</t>
        </is>
      </c>
      <c r="I496" s="36" t="inlineStr">
        <is>
          <t>20260420000459</t>
        </is>
      </c>
      <c r="J496" s="39" t="inlineStr">
        <is>
          <t>https://dart.fss.or.kr/dsaf001/main.do?rcpNo=20260420000459</t>
        </is>
      </c>
      <c r="K496" s="37" t="inlineStr">
        <is>
          <t>post_events_summary</t>
        </is>
      </c>
    </row>
    <row r="497" ht="45" customHeight="1">
      <c r="A497" s="36" t="inlineStr">
        <is>
          <t>C025</t>
        </is>
      </c>
      <c r="B497" s="37" t="inlineStr">
        <is>
          <t>Toons Family Co., Ltd.</t>
        </is>
      </c>
      <c r="C497" s="36" t="inlineStr">
        <is>
          <t>인수 후</t>
        </is>
      </c>
      <c r="D497" s="36" t="inlineStr">
        <is>
          <t>2026-04-22</t>
        </is>
      </c>
      <c r="E497" s="37" t="inlineStr">
        <is>
          <t>기타</t>
        </is>
      </c>
      <c r="F497" s="37" t="inlineStr">
        <is>
          <t>웹툰가이드: 'CJ ENM이 산하 레이블인 만화가족을 물적 분할해 별도 법인으로 독립시키며 웹툰 사업을 본격화한다' / '신설 법인은 ... 김동우 대표가 이끌며'.</t>
        </is>
      </c>
      <c r="G497" s="37" t="inlineStr">
        <is>
          <t>언론 보도</t>
        </is>
      </c>
      <c r="H497" s="36" t="inlineStr">
        <is>
          <t>2026-04-22</t>
        </is>
      </c>
      <c r="I497" s="36" t="n"/>
      <c r="J497" s="39" t="inlineStr">
        <is>
          <t>https://www.webtoonguide.com/ko/board/news-column/25768</t>
        </is>
      </c>
      <c r="K497" s="37" t="inlineStr">
        <is>
          <t>post_events_summary</t>
        </is>
      </c>
    </row>
    <row r="498" ht="45" customHeight="1">
      <c r="A498" s="36" t="inlineStr">
        <is>
          <t>C025</t>
        </is>
      </c>
      <c r="B498" s="37" t="inlineStr">
        <is>
          <t>Toons Family Co., Ltd.</t>
        </is>
      </c>
      <c r="C498" s="36" t="inlineStr">
        <is>
          <t>발표</t>
        </is>
      </c>
      <c r="D498" s="36" t="inlineStr">
        <is>
          <t>2022-10-26</t>
        </is>
      </c>
      <c r="E498" s="37" t="inlineStr">
        <is>
          <t>기타</t>
        </is>
      </c>
      <c r="F498" s="37" t="inlineStr">
        <is>
          <t>비즈워치: '작년말에는 박찬욱 감독의 모호필름을 비롯해 엠메이커스, 밀리언볼트, 만화가족, 용필름 등의 지분을 사들였다' / '웹툰 제작사인 만화가족의 김동우 대표가 186억원을 현금화했다'.</t>
        </is>
      </c>
      <c r="G498" s="37" t="inlineStr">
        <is>
          <t>언론 보도</t>
        </is>
      </c>
      <c r="H498" s="36" t="inlineStr">
        <is>
          <t>2022-10-26</t>
        </is>
      </c>
      <c r="I498" s="36" t="n"/>
      <c r="J498" s="39" t="inlineStr">
        <is>
          <t>https://news.bizwatch.co.kr/article/mobile/2022/10/26/0022</t>
        </is>
      </c>
      <c r="K498" s="37" t="inlineStr">
        <is>
          <t>notes,pre_events_summary,earnings_call_note</t>
        </is>
      </c>
    </row>
    <row r="499" ht="45" customHeight="1">
      <c r="A499" s="36" t="inlineStr">
        <is>
          <t>C025</t>
        </is>
      </c>
      <c r="B499" s="37" t="inlineStr">
        <is>
          <t>Toons Family Co., Ltd.</t>
        </is>
      </c>
      <c r="C499" s="36" t="inlineStr">
        <is>
          <t>발표</t>
        </is>
      </c>
      <c r="D499" s="36" t="inlineStr">
        <is>
          <t>2022-10-24</t>
        </is>
      </c>
      <c r="E499" s="37" t="inlineStr">
        <is>
          <t>기타</t>
        </is>
      </c>
      <c r="F499" s="37" t="inlineStr">
        <is>
          <t>CJ ENM(035760.KQ) 2022-10-24 종가 80,400원.</t>
        </is>
      </c>
      <c r="G499" s="37" t="inlineStr">
        <is>
          <t>기타</t>
        </is>
      </c>
      <c r="H499" s="36" t="inlineStr">
        <is>
          <t>2022-10-24</t>
        </is>
      </c>
      <c r="I499" s="36" t="n"/>
      <c r="J499" s="39" t="inlineStr">
        <is>
          <t>https://query1.finance.yahoo.com/v8/finance/chart/035760.KQ?period1=1666310400&amp;period2=1666828800&amp;interval=1d</t>
        </is>
      </c>
      <c r="K499" s="37" t="inlineStr">
        <is>
          <t>acq_mktcap</t>
        </is>
      </c>
    </row>
    <row r="500" ht="45" customHeight="1">
      <c r="A500" s="36" t="inlineStr">
        <is>
          <t>C025</t>
        </is>
      </c>
      <c r="B500" s="37" t="inlineStr">
        <is>
          <t>Toons Family Co., Ltd.</t>
        </is>
      </c>
      <c r="C500" s="36" t="inlineStr">
        <is>
          <t>발표</t>
        </is>
      </c>
      <c r="D500" s="36" t="inlineStr">
        <is>
          <t>2022-10-24</t>
        </is>
      </c>
      <c r="E500" s="37" t="inlineStr">
        <is>
          <t>기타</t>
        </is>
      </c>
      <c r="F500" s="37" t="inlineStr">
        <is>
          <t>USD/KRW(KRW=X) 2022-10-24 1,443.96, 2022-10-25 1,426.93.</t>
        </is>
      </c>
      <c r="G500" s="37" t="inlineStr">
        <is>
          <t>기타</t>
        </is>
      </c>
      <c r="H500" s="36" t="inlineStr">
        <is>
          <t>2022-10-25</t>
        </is>
      </c>
      <c r="I500" s="36" t="n"/>
      <c r="J500" s="39" t="inlineStr">
        <is>
          <t>https://query1.finance.yahoo.com/v8/finance/chart/KRW=X?period1=1666310400&amp;period2=1666828800&amp;interval=1d</t>
        </is>
      </c>
      <c r="K500" s="37" t="inlineStr">
        <is>
          <t>value_chk_usdmm</t>
        </is>
      </c>
    </row>
    <row r="501" ht="45" customHeight="1">
      <c r="A501" s="36" t="inlineStr">
        <is>
          <t>C026</t>
        </is>
      </c>
      <c r="B501" s="37" t="inlineStr">
        <is>
          <t>Yongfilm Inc.</t>
        </is>
      </c>
      <c r="C501" s="36" t="inlineStr">
        <is>
          <t>발표</t>
        </is>
      </c>
      <c r="D501" s="36" t="inlineStr">
        <is>
          <t>2022-10-24</t>
        </is>
      </c>
      <c r="E501" s="37" t="inlineStr">
        <is>
          <t>발표</t>
        </is>
      </c>
      <c r="F501" s="37" t="inlineStr">
        <is>
          <t>거래상대방 임승용, 취득주식 5,000주, 취득금액 15,886백만원, 단가 3,177,100원, 취득 후 12,590주 100%. 취득목적 '자회사 지분 추가 취득을 통한 제작 역량 강화'</t>
        </is>
      </c>
      <c r="G501" s="37" t="inlineStr">
        <is>
          <t>DART 기타공시</t>
        </is>
      </c>
      <c r="H501" s="36" t="inlineStr">
        <is>
          <t>2022-10-25</t>
        </is>
      </c>
      <c r="I501" s="36" t="inlineStr">
        <is>
          <t>20221025000373</t>
        </is>
      </c>
      <c r="J501" s="39" t="inlineStr">
        <is>
          <t>https://dart.fss.or.kr/dsaf001/main.do?rcpNo=20221025000373</t>
        </is>
      </c>
      <c r="K501" s="37" t="inlineStr">
        <is>
          <t>value_chk_local,announce_date_chk,purpose_quote,acquirer_entity</t>
        </is>
      </c>
    </row>
    <row r="502" ht="45" customHeight="1">
      <c r="A502" s="36" t="inlineStr">
        <is>
          <t>C026</t>
        </is>
      </c>
      <c r="B502" s="37" t="inlineStr">
        <is>
          <t>Yongfilm Inc.</t>
        </is>
      </c>
      <c r="C502" s="36" t="inlineStr">
        <is>
          <t>발표</t>
        </is>
      </c>
      <c r="D502" s="36" t="inlineStr">
        <is>
          <t>2022-10-24</t>
        </is>
      </c>
      <c r="E502" s="37" t="inlineStr">
        <is>
          <t>완료</t>
        </is>
      </c>
      <c r="F502" s="37" t="inlineStr">
        <is>
          <t>CJ ENM 6,754주(53.65%) → 12,590주(100%), 증 5,836주 18,541,556천원; 임승용 -5,000주(39.71%) 15,885,500천원; 기타 -836주(6.64%) 2,656,056천원</t>
        </is>
      </c>
      <c r="G502" s="37" t="inlineStr">
        <is>
          <t>DART 기타공시</t>
        </is>
      </c>
      <c r="H502" s="36" t="inlineStr">
        <is>
          <t>2022-10-25</t>
        </is>
      </c>
      <c r="I502" s="36" t="inlineStr">
        <is>
          <t>20221025000441</t>
        </is>
      </c>
      <c r="J502" s="39" t="inlineStr">
        <is>
          <t>https://dart.fss.or.kr/dsaf001/main.do?rcpNo=20221025000441</t>
        </is>
      </c>
      <c r="K502" s="37" t="inlineStr">
        <is>
          <t>status_chk,value_chk_local,chk_note</t>
        </is>
      </c>
    </row>
    <row r="503" ht="45" customHeight="1">
      <c r="A503" s="36" t="inlineStr">
        <is>
          <t>C026</t>
        </is>
      </c>
      <c r="B503" s="37" t="inlineStr">
        <is>
          <t>Yongfilm Inc.</t>
        </is>
      </c>
      <c r="C503" s="36" t="inlineStr">
        <is>
          <t>인수 후</t>
        </is>
      </c>
      <c r="D503" s="36" t="inlineStr">
        <is>
          <t>2022-10-25</t>
        </is>
      </c>
      <c r="E503" s="37" t="inlineStr">
        <is>
          <t>합병</t>
        </is>
      </c>
      <c r="F503" s="37" t="inlineStr">
        <is>
          <t>씨제이이엔엠스튜디오스가 용필름 등 8개사 흡수합병, 합병비율 1:0, 합병기일 2022-12-13 예정. 용필름 2021: 자산 10,474, 부채 6,727, 매출 5,821, 순이익 -352(백만원)</t>
        </is>
      </c>
      <c r="G503" s="37" t="inlineStr">
        <is>
          <t>DART 기타공시</t>
        </is>
      </c>
      <c r="H503" s="36" t="inlineStr">
        <is>
          <t>2022-10-25</t>
        </is>
      </c>
      <c r="I503" s="36" t="inlineStr">
        <is>
          <t>20221025000396</t>
        </is>
      </c>
      <c r="J503" s="39" t="inlineStr">
        <is>
          <t>https://dart.fss.or.kr/dsaf001/main.do?rcpNo=20221025000396</t>
        </is>
      </c>
      <c r="K503" s="37" t="inlineStr">
        <is>
          <t>post_events_summary,purpose_quote,target_rev_pre</t>
        </is>
      </c>
    </row>
    <row r="504" ht="45" customHeight="1">
      <c r="A504" s="36" t="inlineStr">
        <is>
          <t>C026</t>
        </is>
      </c>
      <c r="B504" s="37" t="inlineStr">
        <is>
          <t>Yongfilm Inc.</t>
        </is>
      </c>
      <c r="C504" s="36" t="inlineStr">
        <is>
          <t>인수 전</t>
        </is>
      </c>
      <c r="D504" s="36" t="inlineStr">
        <is>
          <t>2022-02-01</t>
        </is>
      </c>
      <c r="E504" s="37" t="inlineStr">
        <is>
          <t>실적</t>
        </is>
      </c>
      <c r="F504" s="37" t="inlineStr">
        <is>
          <t>용필름 설립 2020.03.13, 계열편입 2022.02.01(편입-지분취득). 2021 매출 5,821, 영업이익 -307, 당기순이익 -352(백만원)</t>
        </is>
      </c>
      <c r="G504" s="37" t="inlineStr">
        <is>
          <t>DART 기타공시</t>
        </is>
      </c>
      <c r="H504" s="36" t="inlineStr">
        <is>
          <t>2022-05-31</t>
        </is>
      </c>
      <c r="I504" s="36" t="inlineStr">
        <is>
          <t>20220531000913</t>
        </is>
      </c>
      <c r="J504" s="39" t="inlineStr">
        <is>
          <t>https://dart.fss.or.kr/dsaf001/main.do?rcpNo=20220531000913</t>
        </is>
      </c>
      <c r="K504" s="37" t="inlineStr">
        <is>
          <t>pre_events_summary,target_rev_pre,target_op_pre</t>
        </is>
      </c>
    </row>
    <row r="505" ht="45" customHeight="1">
      <c r="A505" s="36" t="inlineStr">
        <is>
          <t>C026</t>
        </is>
      </c>
      <c r="B505" s="37" t="inlineStr">
        <is>
          <t>Yongfilm Inc.</t>
        </is>
      </c>
      <c r="C505" s="36" t="inlineStr">
        <is>
          <t>인수 전</t>
        </is>
      </c>
      <c r="D505" s="36" t="inlineStr">
        <is>
          <t>2021-12</t>
        </is>
      </c>
      <c r="E505" s="37" t="inlineStr">
        <is>
          <t>지분취득</t>
        </is>
      </c>
      <c r="F505" s="37" t="inlineStr">
        <is>
          <t>연결주석 39 사업결합: 용필름 이전대가 15,021,409천원, 영업권 13,010,974천원, 지분율 53.65%(*11 잔여지분 매도청구권 보유). 연결 총자산 7,940,625백만원, 자본총계 4,203,306백만원, 발행주식 21,929,154주</t>
        </is>
      </c>
      <c r="G505" s="37" t="inlineStr">
        <is>
          <t>DART 사업보고서</t>
        </is>
      </c>
      <c r="H505" s="36" t="inlineStr">
        <is>
          <t>2022-03-21</t>
        </is>
      </c>
      <c r="I505" s="36" t="inlineStr">
        <is>
          <t>20220321001256</t>
        </is>
      </c>
      <c r="J505" s="39" t="inlineStr">
        <is>
          <t>https://dart.fss.or.kr/dsaf001/main.do?rcpNo=20220321001256</t>
        </is>
      </c>
      <c r="K505" s="37" t="inlineStr">
        <is>
          <t>pre_incorp_chk,pre_events_summary,acq_total_assets,deal_to_assets_pct,deal_to_equity_pct,acq_mktcap</t>
        </is>
      </c>
    </row>
    <row r="506" ht="45" customHeight="1">
      <c r="A506" s="36" t="inlineStr">
        <is>
          <t>C026</t>
        </is>
      </c>
      <c r="B506" s="37" t="inlineStr">
        <is>
          <t>Yongfilm Inc.</t>
        </is>
      </c>
      <c r="C506" s="36" t="inlineStr">
        <is>
          <t>인수 후</t>
        </is>
      </c>
      <c r="D506" s="36" t="inlineStr">
        <is>
          <t>2022-12</t>
        </is>
      </c>
      <c r="E506" s="37" t="inlineStr">
        <is>
          <t>합병</t>
        </is>
      </c>
      <c r="F506" s="37" t="inlineStr">
        <is>
          <t>'(*12) 연결회사는 당기중 ... (주)용필름 ... 8개 제작사의 잔여지분을 인수 후 씨제이이엔엠스튜디오스(주) 존속회사로 하여 흡수합병'. 2022 영업권 손상 대상에 용필름·스튜디오스 없음</t>
        </is>
      </c>
      <c r="G506" s="37" t="inlineStr">
        <is>
          <t>DART 사업보고서</t>
        </is>
      </c>
      <c r="H506" s="36" t="inlineStr">
        <is>
          <t>2023-03-20</t>
        </is>
      </c>
      <c r="I506" s="36" t="inlineStr">
        <is>
          <t>20230320000724</t>
        </is>
      </c>
      <c r="J506" s="39" t="inlineStr">
        <is>
          <t>https://dart.fss.or.kr/dsaf001/main.do?rcpNo=20230320000724</t>
        </is>
      </c>
      <c r="K506" s="37" t="inlineStr">
        <is>
          <t>status_chk,impairment,post_events_summary</t>
        </is>
      </c>
    </row>
    <row r="507" ht="45" customHeight="1">
      <c r="A507" s="36" t="inlineStr">
        <is>
          <t>C026</t>
        </is>
      </c>
      <c r="B507" s="37" t="inlineStr">
        <is>
          <t>Yongfilm Inc.</t>
        </is>
      </c>
      <c r="C507" s="36" t="inlineStr">
        <is>
          <t>인수 후</t>
        </is>
      </c>
      <c r="D507" s="36" t="inlineStr">
        <is>
          <t>2023-12-31</t>
        </is>
      </c>
      <c r="E507" s="37" t="inlineStr">
        <is>
          <t>실적</t>
        </is>
      </c>
      <c r="F507" s="37" t="inlineStr">
        <is>
          <t>씨제이이엔엠스튜디오스 CGU 영업권 151,281,704천원(2022·2023 말 동일). 스튜디오스 2023 매출 143,370,373천원, 순이익 -9,296,106천원; 2022 매출 29,374,011천원, 순이익 2,185,037천원</t>
        </is>
      </c>
      <c r="G507" s="37" t="inlineStr">
        <is>
          <t>DART 사업보고서</t>
        </is>
      </c>
      <c r="H507" s="36" t="inlineStr">
        <is>
          <t>2024-03-18</t>
        </is>
      </c>
      <c r="I507" s="36" t="inlineStr">
        <is>
          <t>20240318000857</t>
        </is>
      </c>
      <c r="J507" s="39" t="inlineStr">
        <is>
          <t>https://dart.fss.or.kr/dsaf001/main.do?rcpNo=20240318000857</t>
        </is>
      </c>
      <c r="K507" s="37" t="inlineStr">
        <is>
          <t>impairment,target_rev_post,target_op_post</t>
        </is>
      </c>
    </row>
    <row r="508" ht="45" customHeight="1">
      <c r="A508" s="36" t="inlineStr">
        <is>
          <t>C026</t>
        </is>
      </c>
      <c r="B508" s="37" t="inlineStr">
        <is>
          <t>Yongfilm Inc.</t>
        </is>
      </c>
      <c r="C508" s="36" t="inlineStr">
        <is>
          <t>인수 후</t>
        </is>
      </c>
      <c r="D508" s="36" t="inlineStr">
        <is>
          <t>2024-12-31</t>
        </is>
      </c>
      <c r="E508" s="37" t="inlineStr">
        <is>
          <t>실적</t>
        </is>
      </c>
      <c r="F508" s="37" t="inlineStr">
        <is>
          <t>스튜디오스 CGU 영업권 151,281,704천원 유지. 스튜디오스 2024 매출 199,229,119천원, 순이익 7,105,974천원</t>
        </is>
      </c>
      <c r="G508" s="37" t="inlineStr">
        <is>
          <t>DART 사업보고서</t>
        </is>
      </c>
      <c r="H508" s="36" t="inlineStr">
        <is>
          <t>2025-03-19</t>
        </is>
      </c>
      <c r="I508" s="36" t="inlineStr">
        <is>
          <t>20250319000884</t>
        </is>
      </c>
      <c r="J508" s="39" t="inlineStr">
        <is>
          <t>https://dart.fss.or.kr/dsaf001/main.do?rcpNo=20250319000884</t>
        </is>
      </c>
      <c r="K508" s="37" t="inlineStr">
        <is>
          <t>impairment,target_rev_post,target_op_post</t>
        </is>
      </c>
    </row>
    <row r="509" ht="45" customHeight="1">
      <c r="A509" s="36" t="inlineStr">
        <is>
          <t>C026</t>
        </is>
      </c>
      <c r="B509" s="37" t="inlineStr">
        <is>
          <t>Yongfilm Inc.</t>
        </is>
      </c>
      <c r="C509" s="36" t="inlineStr">
        <is>
          <t>인수 후</t>
        </is>
      </c>
      <c r="D509" s="36" t="inlineStr">
        <is>
          <t>2022-10-26</t>
        </is>
      </c>
      <c r="E509" s="37" t="inlineStr">
        <is>
          <t>기타</t>
        </is>
      </c>
      <c r="F509" s="37" t="inlineStr">
        <is>
          <t>비즈워치 'CJ ENM, 8개 제작사 합병에 백억대 부자된 영화감독들': '작년말에는 ... 용필름 등의 지분을 사들였다', 임승용 대표 159억원 현금화</t>
        </is>
      </c>
      <c r="G509" s="37" t="inlineStr">
        <is>
          <t>언론 보도</t>
        </is>
      </c>
      <c r="H509" s="36" t="inlineStr">
        <is>
          <t>2022-10-26</t>
        </is>
      </c>
      <c r="I509" s="36" t="n"/>
      <c r="J509" s="39" t="inlineStr">
        <is>
          <t>https://news.bizwatch.co.kr/article/mobile/2022/10/26/0022</t>
        </is>
      </c>
      <c r="K509" s="37" t="inlineStr">
        <is>
          <t>notes,pre_events_summary</t>
        </is>
      </c>
    </row>
    <row r="510" ht="45" customHeight="1">
      <c r="A510" s="36" t="inlineStr">
        <is>
          <t>C026</t>
        </is>
      </c>
      <c r="B510" s="37" t="inlineStr">
        <is>
          <t>Yongfilm Inc.</t>
        </is>
      </c>
      <c r="C510" s="36" t="inlineStr">
        <is>
          <t>발표</t>
        </is>
      </c>
      <c r="D510" s="36" t="inlineStr">
        <is>
          <t>2022-10-24</t>
        </is>
      </c>
      <c r="E510" s="37" t="inlineStr">
        <is>
          <t>기타</t>
        </is>
      </c>
      <c r="F510" s="37" t="inlineStr">
        <is>
          <t>035760.KQ 2022-10-24 종가 80,400원, 10-25 종가 76,700원</t>
        </is>
      </c>
      <c r="G510" s="37" t="inlineStr">
        <is>
          <t>기타</t>
        </is>
      </c>
      <c r="H510" s="36" t="inlineStr">
        <is>
          <t>2022-10-24</t>
        </is>
      </c>
      <c r="I510" s="36" t="n"/>
      <c r="J510" s="39" t="inlineStr">
        <is>
          <t>https://query1.finance.yahoo.com/v8/finance/chart/035760.KQ</t>
        </is>
      </c>
      <c r="K510" s="37" t="inlineStr">
        <is>
          <t>acq_mktcap</t>
        </is>
      </c>
    </row>
    <row r="511" ht="45" customHeight="1">
      <c r="A511" s="36" t="inlineStr">
        <is>
          <t>C027</t>
        </is>
      </c>
      <c r="B511" s="37" t="inlineStr">
        <is>
          <t>Business unit of CJ E&amp;M Corporation</t>
        </is>
      </c>
      <c r="C511" s="36" t="inlineStr">
        <is>
          <t>발표</t>
        </is>
      </c>
      <c r="D511" s="36" t="inlineStr">
        <is>
          <t>2022-12-21</t>
        </is>
      </c>
      <c r="E511" s="37" t="inlineStr">
        <is>
          <t>발표</t>
        </is>
      </c>
      <c r="F511" s="37"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7" t="inlineStr">
        <is>
          <t>DART 기타공시</t>
        </is>
      </c>
      <c r="H511" s="36" t="inlineStr">
        <is>
          <t>2022-12-21</t>
        </is>
      </c>
      <c r="I511" s="36" t="inlineStr">
        <is>
          <t>20221221000396</t>
        </is>
      </c>
      <c r="J511" s="39" t="inlineStr">
        <is>
          <t>https://dart.fss.or.kr/dsaf001/main.do?rcpNo=20221221000396</t>
        </is>
      </c>
      <c r="K511" s="37" t="inlineStr">
        <is>
          <t>value_chk_local,purpose_quote,announce_date_chk,status_chk</t>
        </is>
      </c>
    </row>
    <row r="512" ht="45" customHeight="1">
      <c r="A512" s="36" t="inlineStr">
        <is>
          <t>C027</t>
        </is>
      </c>
      <c r="B512" s="37" t="inlineStr">
        <is>
          <t>Business unit of CJ E&amp;M Corporation</t>
        </is>
      </c>
      <c r="C512" s="36" t="inlineStr">
        <is>
          <t>발표</t>
        </is>
      </c>
      <c r="D512" s="36" t="inlineStr">
        <is>
          <t>2022-12-21</t>
        </is>
      </c>
      <c r="E512" s="37" t="inlineStr">
        <is>
          <t>발표</t>
        </is>
      </c>
      <c r="F512" s="37" t="inlineStr">
        <is>
          <t>브랜드웍스코리아 특수관계인으로부터영업양수: 영업양도자 주식회사 씨제이이엔엠, 양수일자 2023-01-02, 양수가액 14,578백만원, 양수 목적 "브랜드 사업 경쟁력 강화 및 사업 역량 집중".</t>
        </is>
      </c>
      <c r="G512" s="37" t="inlineStr">
        <is>
          <t>DART 기타공시</t>
        </is>
      </c>
      <c r="H512" s="36" t="inlineStr">
        <is>
          <t>2022-12-21</t>
        </is>
      </c>
      <c r="I512" s="36" t="inlineStr">
        <is>
          <t>20221221000467</t>
        </is>
      </c>
      <c r="J512" s="39" t="inlineStr">
        <is>
          <t>https://dart.fss.or.kr/dsaf001/main.do?rcpNo=20221221000467</t>
        </is>
      </c>
      <c r="K512" s="37" t="inlineStr">
        <is>
          <t>value_chk_local,purpose_quote,acquirer_entity</t>
        </is>
      </c>
    </row>
    <row r="513" ht="45" customHeight="1">
      <c r="A513" s="36" t="inlineStr">
        <is>
          <t>C027</t>
        </is>
      </c>
      <c r="B513" s="37" t="inlineStr">
        <is>
          <t>Business unit of CJ E&amp;M Corporation</t>
        </is>
      </c>
      <c r="C513" s="36" t="inlineStr">
        <is>
          <t>발표</t>
        </is>
      </c>
      <c r="D513" s="36" t="inlineStr">
        <is>
          <t>2022-12-21</t>
        </is>
      </c>
      <c r="E513" s="37" t="inlineStr">
        <is>
          <t>기타</t>
        </is>
      </c>
      <c r="F513" s="37"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7" t="inlineStr">
        <is>
          <t>DART 기타공시</t>
        </is>
      </c>
      <c r="H513" s="36" t="inlineStr">
        <is>
          <t>2022-12-21</t>
        </is>
      </c>
      <c r="I513" s="36" t="inlineStr">
        <is>
          <t>20221221000459</t>
        </is>
      </c>
      <c r="J513" s="39" t="inlineStr">
        <is>
          <t>https://dart.fss.or.kr/dsaf001/main.do?rcpNo=20221221000459</t>
        </is>
      </c>
      <c r="K513" s="37" t="inlineStr">
        <is>
          <t>notes,post_events_summary</t>
        </is>
      </c>
    </row>
    <row r="514" ht="45" customHeight="1">
      <c r="A514" s="36" t="inlineStr">
        <is>
          <t>C027</t>
        </is>
      </c>
      <c r="B514" s="37" t="inlineStr">
        <is>
          <t>Business unit of CJ E&amp;M Corporation</t>
        </is>
      </c>
      <c r="C514" s="36" t="inlineStr">
        <is>
          <t>발표</t>
        </is>
      </c>
      <c r="D514" s="36" t="inlineStr">
        <is>
          <t>2022-12-26</t>
        </is>
      </c>
      <c r="E514" s="37" t="inlineStr">
        <is>
          <t>통합</t>
        </is>
      </c>
      <c r="F514" s="37"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7" t="inlineStr">
        <is>
          <t>회사 보도자료</t>
        </is>
      </c>
      <c r="H514" s="36" t="inlineStr">
        <is>
          <t>2022-12-26</t>
        </is>
      </c>
      <c r="I514" s="36" t="n"/>
      <c r="J514" s="39" t="inlineStr">
        <is>
          <t>https://cjnews.cj.net/cj-enm-%EB%B8%8C%EB%9E%9C%EB%93%9C-%EC%82%AC%EC%97%85-%EC%A0%84%EB%AC%B8-%EC%9E%90%ED%9A%8C%EC%82%AC-%EB%B8%8C%EB%9E%9C%EB%93%9C%EC%9B%8D%EC%8A%A4-%EC%BD%94%EB%A6%AC%EC%95%84/</t>
        </is>
      </c>
      <c r="K514" s="37" t="inlineStr">
        <is>
          <t>purpose_quote,post_events_summary,notes,acquirer_core</t>
        </is>
      </c>
    </row>
    <row r="515" ht="45" customHeight="1">
      <c r="A515" s="36" t="inlineStr">
        <is>
          <t>C027</t>
        </is>
      </c>
      <c r="B515" s="37" t="inlineStr">
        <is>
          <t>Business unit of CJ E&amp;M Corporation</t>
        </is>
      </c>
      <c r="C515" s="36" t="inlineStr">
        <is>
          <t>인수 전</t>
        </is>
      </c>
      <c r="D515" s="36" t="inlineStr">
        <is>
          <t>2022-06-29</t>
        </is>
      </c>
      <c r="E515" s="37" t="inlineStr">
        <is>
          <t>추가취득</t>
        </is>
      </c>
      <c r="F515" s="37" t="inlineStr">
        <is>
          <t>아트웍스코리아 최대주주등의주식보유변동: (주)씨제이이엔엠 보통주 353,148주(70.02%) → 504,348주(100%), 151,200주(29.98%) 취득, 금액 1,803,967천원, 변동일 2022-06-29.</t>
        </is>
      </c>
      <c r="G515" s="37" t="inlineStr">
        <is>
          <t>DART 기타공시</t>
        </is>
      </c>
      <c r="H515" s="36" t="inlineStr">
        <is>
          <t>2022-07-01</t>
        </is>
      </c>
      <c r="I515" s="36" t="inlineStr">
        <is>
          <t>20220701000087</t>
        </is>
      </c>
      <c r="J515" s="39" t="inlineStr">
        <is>
          <t>https://dart.fss.or.kr/dsaf001/main.do?rcpNo=20220701000087</t>
        </is>
      </c>
      <c r="K515" s="37" t="inlineStr">
        <is>
          <t>pre_events_summary,pre_incorp_chk</t>
        </is>
      </c>
    </row>
    <row r="516" ht="45" customHeight="1">
      <c r="A516" s="36" t="inlineStr">
        <is>
          <t>C027</t>
        </is>
      </c>
      <c r="B516" s="37" t="inlineStr">
        <is>
          <t>Business unit of CJ E&amp;M Corporation</t>
        </is>
      </c>
      <c r="C516" s="36" t="inlineStr">
        <is>
          <t>인수 전</t>
        </is>
      </c>
      <c r="D516" s="36" t="inlineStr">
        <is>
          <t>2021-08-02</t>
        </is>
      </c>
      <c r="E516" s="37" t="inlineStr">
        <is>
          <t>지분취득</t>
        </is>
      </c>
      <c r="F516" s="37" t="inlineStr">
        <is>
          <t>아트웍스코리아 특수관계인으로부터자산양수: 거래상대방 (주)씨제이이엔엠, 양수목적물 "신규사업과 관련된 자산", 양수가액 283백만원, 양수 목적 "신규사업 운영".</t>
        </is>
      </c>
      <c r="G516" s="37" t="inlineStr">
        <is>
          <t>DART 기타공시</t>
        </is>
      </c>
      <c r="H516" s="36" t="inlineStr">
        <is>
          <t>2021-08-06</t>
        </is>
      </c>
      <c r="I516" s="36" t="inlineStr">
        <is>
          <t>20210806000300</t>
        </is>
      </c>
      <c r="J516" s="39" t="inlineStr">
        <is>
          <t>https://dart.fss.or.kr/dsaf001/main.do?rcpNo=20210806000300</t>
        </is>
      </c>
      <c r="K516" s="37" t="inlineStr">
        <is>
          <t>pre_events_summary</t>
        </is>
      </c>
    </row>
    <row r="517" ht="45" customHeight="1">
      <c r="A517" s="36" t="inlineStr">
        <is>
          <t>C027</t>
        </is>
      </c>
      <c r="B517" s="37" t="inlineStr">
        <is>
          <t>Business unit of CJ E&amp;M Corporation</t>
        </is>
      </c>
      <c r="C517" s="36" t="inlineStr">
        <is>
          <t>인수 전</t>
        </is>
      </c>
      <c r="D517" s="36" t="inlineStr">
        <is>
          <t>2022-12-31</t>
        </is>
      </c>
      <c r="E517" s="37" t="inlineStr">
        <is>
          <t>실적</t>
        </is>
      </c>
      <c r="F517" s="37"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7" t="inlineStr">
        <is>
          <t>DART 감사보고서</t>
        </is>
      </c>
      <c r="H517" s="36" t="inlineStr">
        <is>
          <t>2023-03-31</t>
        </is>
      </c>
      <c r="I517" s="36" t="inlineStr">
        <is>
          <t>20230331002494</t>
        </is>
      </c>
      <c r="J517" s="39" t="inlineStr">
        <is>
          <t>https://dart.fss.or.kr/dsaf001/main.do?rcpNo=20230331002494</t>
        </is>
      </c>
      <c r="K517" s="37" t="inlineStr">
        <is>
          <t>acq_total_assets,deal_to_assets_pct,deal_to_equity_pct,target_rev_pre,target_op_pre,status_chk</t>
        </is>
      </c>
    </row>
    <row r="518" ht="45" customHeight="1">
      <c r="A518" s="36" t="inlineStr">
        <is>
          <t>C027</t>
        </is>
      </c>
      <c r="B518" s="37" t="inlineStr">
        <is>
          <t>Business unit of CJ E&amp;M Corporation</t>
        </is>
      </c>
      <c r="C518" s="36" t="inlineStr">
        <is>
          <t>인수 후</t>
        </is>
      </c>
      <c r="D518" s="36" t="inlineStr">
        <is>
          <t>2023-12-31</t>
        </is>
      </c>
      <c r="E518" s="37" t="inlineStr">
        <is>
          <t>실적</t>
        </is>
      </c>
      <c r="F518" s="37"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7" t="inlineStr">
        <is>
          <t>DART 감사보고서</t>
        </is>
      </c>
      <c r="H518" s="36" t="inlineStr">
        <is>
          <t>2024-04-02</t>
        </is>
      </c>
      <c r="I518" s="36" t="inlineStr">
        <is>
          <t>20240402002799</t>
        </is>
      </c>
      <c r="J518" s="39" t="inlineStr">
        <is>
          <t>https://dart.fss.or.kr/dsaf001/main.do?rcpNo=20240402002799</t>
        </is>
      </c>
      <c r="K518" s="37" t="inlineStr">
        <is>
          <t>target_rev_post,target_op_post,status_chk,impairment</t>
        </is>
      </c>
    </row>
    <row r="519" ht="45" customHeight="1">
      <c r="A519" s="36" t="inlineStr">
        <is>
          <t>C027</t>
        </is>
      </c>
      <c r="B519" s="37" t="inlineStr">
        <is>
          <t>Business unit of CJ E&amp;M Corporation</t>
        </is>
      </c>
      <c r="C519" s="36" t="inlineStr">
        <is>
          <t>인수 후</t>
        </is>
      </c>
      <c r="D519" s="36" t="inlineStr">
        <is>
          <t>2024-12-31</t>
        </is>
      </c>
      <c r="E519" s="37" t="inlineStr">
        <is>
          <t>실적</t>
        </is>
      </c>
      <c r="F519" s="37" t="inlineStr">
        <is>
          <t>브랜드웍스코리아 2024 감사보고서(별도): 자산총계 71,299,140,466원, 자본총계 33,873,875,291원, 매출액 137,875,056,630원, 영업손실 (7,379,152,869)원, 당기순손실 (11,314,070,856)원.</t>
        </is>
      </c>
      <c r="G519" s="37" t="inlineStr">
        <is>
          <t>DART 감사보고서</t>
        </is>
      </c>
      <c r="H519" s="36" t="inlineStr">
        <is>
          <t>2025-04-03</t>
        </is>
      </c>
      <c r="I519" s="36" t="inlineStr">
        <is>
          <t>20250403001701</t>
        </is>
      </c>
      <c r="J519" s="39" t="inlineStr">
        <is>
          <t>https://dart.fss.or.kr/dsaf001/main.do?rcpNo=20250403001701</t>
        </is>
      </c>
      <c r="K519" s="37" t="inlineStr">
        <is>
          <t>target_rev_post,target_op_post</t>
        </is>
      </c>
    </row>
    <row r="520" ht="45" customHeight="1">
      <c r="A520" s="36" t="inlineStr">
        <is>
          <t>C027</t>
        </is>
      </c>
      <c r="B520" s="37" t="inlineStr">
        <is>
          <t>Business unit of CJ E&amp;M Corporation</t>
        </is>
      </c>
      <c r="C520" s="36" t="inlineStr">
        <is>
          <t>인수 후</t>
        </is>
      </c>
      <c r="D520" s="36" t="inlineStr">
        <is>
          <t>2025-12-31</t>
        </is>
      </c>
      <c r="E520" s="37" t="inlineStr">
        <is>
          <t>실적</t>
        </is>
      </c>
      <c r="F520" s="37" t="inlineStr">
        <is>
          <t>브랜드웍스코리아 2025 감사보고서(별도): 자산총계 64,746,945,687원, 자본총계 30,486,518,035원, 매출액 126,183,450,907원, 영업손실 (1,310,248,395)원, 당기순손실 (3,647,444,429)원.</t>
        </is>
      </c>
      <c r="G520" s="37" t="inlineStr">
        <is>
          <t>DART 감사보고서</t>
        </is>
      </c>
      <c r="H520" s="36" t="inlineStr">
        <is>
          <t>2026-04-02</t>
        </is>
      </c>
      <c r="I520" s="36" t="inlineStr">
        <is>
          <t>20260402002612</t>
        </is>
      </c>
      <c r="J520" s="39" t="inlineStr">
        <is>
          <t>https://dart.fss.or.kr/dsaf001/main.do?rcpNo=20260402002612</t>
        </is>
      </c>
      <c r="K520" s="37" t="inlineStr">
        <is>
          <t>target_rev_post,target_op_post</t>
        </is>
      </c>
    </row>
    <row r="521" ht="45" customHeight="1">
      <c r="A521" s="36" t="inlineStr">
        <is>
          <t>C027</t>
        </is>
      </c>
      <c r="B521" s="37" t="inlineStr">
        <is>
          <t>Business unit of CJ E&amp;M Corporation</t>
        </is>
      </c>
      <c r="C521" s="36" t="inlineStr">
        <is>
          <t>인수 전</t>
        </is>
      </c>
      <c r="D521" s="36" t="inlineStr">
        <is>
          <t>2022-12-31</t>
        </is>
      </c>
      <c r="E521" s="37" t="inlineStr">
        <is>
          <t>실적</t>
        </is>
      </c>
      <c r="F521" s="37"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7" t="inlineStr">
        <is>
          <t>DART 사업보고서</t>
        </is>
      </c>
      <c r="H521" s="36" t="inlineStr">
        <is>
          <t>2023-03-20</t>
        </is>
      </c>
      <c r="I521" s="36" t="inlineStr">
        <is>
          <t>20230320000724</t>
        </is>
      </c>
      <c r="J521" s="39" t="inlineStr">
        <is>
          <t>https://dart.fss.or.kr/dsaf001/main.do?rcpNo=20230320000724</t>
        </is>
      </c>
      <c r="K521" s="37" t="inlineStr">
        <is>
          <t>apex_total_assets,acquirer_core,acq_mktcap</t>
        </is>
      </c>
    </row>
    <row r="522" ht="45" customHeight="1">
      <c r="A522" s="36" t="inlineStr">
        <is>
          <t>C027</t>
        </is>
      </c>
      <c r="B522" s="37" t="inlineStr">
        <is>
          <t>Business unit of CJ E&amp;M Corporation</t>
        </is>
      </c>
      <c r="C522" s="36" t="inlineStr">
        <is>
          <t>인수 후</t>
        </is>
      </c>
      <c r="D522" s="36" t="inlineStr">
        <is>
          <t>2023-12-31</t>
        </is>
      </c>
      <c r="E522" s="37" t="inlineStr">
        <is>
          <t>기타</t>
        </is>
      </c>
      <c r="F522" s="37" t="inlineStr">
        <is>
          <t>CJ ENM 2023 사업보고서 별도재무제표 주석: (주)브랜드웍스코리아 지분율 100%, 취득원가 72,515,243천원, 장부금액 56,422,607천원.</t>
        </is>
      </c>
      <c r="G522" s="37" t="inlineStr">
        <is>
          <t>DART 사업보고서</t>
        </is>
      </c>
      <c r="H522" s="36" t="inlineStr">
        <is>
          <t>2024-03-18</t>
        </is>
      </c>
      <c r="I522" s="36" t="inlineStr">
        <is>
          <t>20240318000857</t>
        </is>
      </c>
      <c r="J522" s="39" t="inlineStr">
        <is>
          <t>https://dart.fss.or.kr/dsaf001/main.do?rcpNo=20240318000857</t>
        </is>
      </c>
      <c r="K522" s="37" t="inlineStr">
        <is>
          <t>impairment,post_events_summary</t>
        </is>
      </c>
    </row>
    <row r="523" ht="45" customHeight="1">
      <c r="A523" s="36" t="inlineStr">
        <is>
          <t>C027</t>
        </is>
      </c>
      <c r="B523" s="37" t="inlineStr">
        <is>
          <t>Business unit of CJ E&amp;M Corporation</t>
        </is>
      </c>
      <c r="C523" s="36" t="inlineStr">
        <is>
          <t>인수 후</t>
        </is>
      </c>
      <c r="D523" s="36" t="inlineStr">
        <is>
          <t>2024-12-31</t>
        </is>
      </c>
      <c r="E523" s="37" t="inlineStr">
        <is>
          <t>손상차손</t>
        </is>
      </c>
      <c r="F523" s="37"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7" t="inlineStr">
        <is>
          <t>DART 사업보고서</t>
        </is>
      </c>
      <c r="H523" s="36" t="inlineStr">
        <is>
          <t>2025-03-19</t>
        </is>
      </c>
      <c r="I523" s="36" t="inlineStr">
        <is>
          <t>20250319000884</t>
        </is>
      </c>
      <c r="J523" s="39" t="inlineStr">
        <is>
          <t>https://dart.fss.or.kr/dsaf001/main.do?rcpNo=20250319000884</t>
        </is>
      </c>
      <c r="K523" s="37" t="inlineStr">
        <is>
          <t>impairment,post_events_summary</t>
        </is>
      </c>
    </row>
    <row r="524" ht="45" customHeight="1">
      <c r="A524" s="36" t="inlineStr">
        <is>
          <t>C027</t>
        </is>
      </c>
      <c r="B524" s="37" t="inlineStr">
        <is>
          <t>Business unit of CJ E&amp;M Corporation</t>
        </is>
      </c>
      <c r="C524" s="36" t="inlineStr">
        <is>
          <t>인수 후</t>
        </is>
      </c>
      <c r="D524" s="36" t="inlineStr">
        <is>
          <t>2025-12-31</t>
        </is>
      </c>
      <c r="E524" s="37" t="inlineStr">
        <is>
          <t>기타</t>
        </is>
      </c>
      <c r="F524" s="37"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7" t="inlineStr">
        <is>
          <t>DART 사업보고서</t>
        </is>
      </c>
      <c r="H524" s="36" t="inlineStr">
        <is>
          <t>2026-03-18</t>
        </is>
      </c>
      <c r="I524" s="36" t="inlineStr">
        <is>
          <t>20260318001469</t>
        </is>
      </c>
      <c r="J524" s="39" t="inlineStr">
        <is>
          <t>https://dart.fss.or.kr/dsaf001/main.do?rcpNo=20260318001469</t>
        </is>
      </c>
      <c r="K524" s="37" t="inlineStr">
        <is>
          <t>impairment,post_events_summary</t>
        </is>
      </c>
    </row>
    <row r="525" ht="45" customHeight="1">
      <c r="A525" s="36" t="inlineStr">
        <is>
          <t>C027</t>
        </is>
      </c>
      <c r="B525" s="37" t="inlineStr">
        <is>
          <t>Business unit of CJ E&amp;M Corporation</t>
        </is>
      </c>
      <c r="C525" s="36" t="inlineStr">
        <is>
          <t>인수 후</t>
        </is>
      </c>
      <c r="D525" s="36" t="inlineStr">
        <is>
          <t>2025-01-17</t>
        </is>
      </c>
      <c r="E525" s="37" t="inlineStr">
        <is>
          <t>기타</t>
        </is>
      </c>
      <c r="F525" s="37"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7" t="inlineStr">
        <is>
          <t>언론 보도</t>
        </is>
      </c>
      <c r="H525" s="36" t="inlineStr">
        <is>
          <t>2025-01-17</t>
        </is>
      </c>
      <c r="I525" s="36" t="n"/>
      <c r="J525" s="39" t="inlineStr">
        <is>
          <t>https://newstomato.com/ReadNews.aspx?no=1251026</t>
        </is>
      </c>
      <c r="K525" s="37" t="inlineStr">
        <is>
          <t>earnings_call_note,post_events_summary</t>
        </is>
      </c>
    </row>
    <row r="526" ht="45" customHeight="1">
      <c r="A526" s="36" t="inlineStr">
        <is>
          <t>C027</t>
        </is>
      </c>
      <c r="B526" s="37" t="inlineStr">
        <is>
          <t>Business unit of CJ E&amp;M Corporation</t>
        </is>
      </c>
      <c r="C526" s="36" t="inlineStr">
        <is>
          <t>발표</t>
        </is>
      </c>
      <c r="D526" s="36" t="inlineStr">
        <is>
          <t>2022-12-20</t>
        </is>
      </c>
      <c r="E526" s="37" t="inlineStr">
        <is>
          <t>기타</t>
        </is>
      </c>
      <c r="F526" s="37" t="inlineStr">
        <is>
          <t>Yahoo Finance 차트 API 035760.KQ 종가 2022-12-20 94,900원, 2022-12-21 101,900원. KRW=X 2022-12-21 1,283.6원.</t>
        </is>
      </c>
      <c r="G526" s="37" t="inlineStr">
        <is>
          <t>기타</t>
        </is>
      </c>
      <c r="H526" s="36" t="inlineStr">
        <is>
          <t>2026-10-31</t>
        </is>
      </c>
      <c r="I526" s="36" t="n"/>
      <c r="J526" s="39" t="inlineStr">
        <is>
          <t>https://query1.finance.yahoo.com/v8/finance/chart/035760.KQ</t>
        </is>
      </c>
      <c r="K526" s="37" t="inlineStr">
        <is>
          <t>acq_mktcap,value_chk_usdmm</t>
        </is>
      </c>
    </row>
    <row r="527" ht="45" customHeight="1">
      <c r="A527" s="36" t="inlineStr">
        <is>
          <t>C028</t>
        </is>
      </c>
      <c r="B527" s="37" t="inlineStr">
        <is>
          <t>Business of The Rockport Company Korea Co., Ltd.</t>
        </is>
      </c>
      <c r="C527" s="36" t="inlineStr">
        <is>
          <t>발표</t>
        </is>
      </c>
      <c r="D527" s="36" t="inlineStr">
        <is>
          <t>2023-11-01</t>
        </is>
      </c>
      <c r="E527" s="37" t="inlineStr">
        <is>
          <t>발표</t>
        </is>
      </c>
      <c r="F527" s="37"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7" t="inlineStr">
        <is>
          <t>DART 기타공시</t>
        </is>
      </c>
      <c r="H527" s="36" t="inlineStr">
        <is>
          <t>2023-11-01</t>
        </is>
      </c>
      <c r="I527" s="36" t="inlineStr">
        <is>
          <t>20231101000256</t>
        </is>
      </c>
      <c r="J527" s="39" t="inlineStr">
        <is>
          <t>https://dart.fss.or.kr/dsaf001/main.do?rcpNo=20231101000256</t>
        </is>
      </c>
      <c r="K527" s="37" t="inlineStr">
        <is>
          <t>value_chk_local,purpose_quote,announce_date_chk,notes,deal_to_assets_pct,acq_total_assets</t>
        </is>
      </c>
    </row>
    <row r="528" ht="45" customHeight="1">
      <c r="A528" s="36" t="inlineStr">
        <is>
          <t>C028</t>
        </is>
      </c>
      <c r="B528" s="37" t="inlineStr">
        <is>
          <t>Business of The Rockport Company Korea Co., Ltd.</t>
        </is>
      </c>
      <c r="C528" s="36" t="inlineStr">
        <is>
          <t>인수 후</t>
        </is>
      </c>
      <c r="D528" s="36" t="inlineStr">
        <is>
          <t>2023-12-05</t>
        </is>
      </c>
      <c r="E528" s="37" t="inlineStr">
        <is>
          <t>완료</t>
        </is>
      </c>
      <c r="F528" s="37" t="inlineStr">
        <is>
          <t>CJ뉴스룸: 브랜드웍스 코리아가 락포트 국내 사업 운영권을 획득, "이달부터 락포트 운영을 시작", 백화점·프리미엄 아울렛 등 110개 점포, 오프라인 밸류체인 역량 고도화가 목표.</t>
        </is>
      </c>
      <c r="G528" s="37" t="inlineStr">
        <is>
          <t>회사 보도자료</t>
        </is>
      </c>
      <c r="H528" s="36" t="inlineStr">
        <is>
          <t>2023-12-05</t>
        </is>
      </c>
      <c r="I528" s="36" t="n"/>
      <c r="J528" s="39" t="inlineStr">
        <is>
          <t>https://cjnews.cj.net/cj-enm-%EB%B8%8C%EB%9E%9C%EB%93%9C%EC%9B%8D%EC%8A%A4-%EC%BD%94%EB%A6%AC%EC%95%84%E7%BE%8E-%EC%BB%B4%ED%8F%AC%ED%8A%B8%ED%99%94-%EB%9D%BD%ED%8F%AC%ED%8A%B8-%EC%A0%84%EA%B0%9C-%EB%B8%8C</t>
        </is>
      </c>
      <c r="K528" s="37" t="inlineStr">
        <is>
          <t>status_chk,purpose_quote,post_events_summary</t>
        </is>
      </c>
    </row>
    <row r="529" ht="45" customHeight="1">
      <c r="A529" s="36" t="inlineStr">
        <is>
          <t>C028</t>
        </is>
      </c>
      <c r="B529" s="37" t="inlineStr">
        <is>
          <t>Business of The Rockport Company Korea Co., Ltd.</t>
        </is>
      </c>
      <c r="C529" s="36" t="inlineStr">
        <is>
          <t>인수 후</t>
        </is>
      </c>
      <c r="D529" s="36" t="inlineStr">
        <is>
          <t>2023-11-23</t>
        </is>
      </c>
      <c r="E529" s="37" t="inlineStr">
        <is>
          <t>기타</t>
        </is>
      </c>
      <c r="F529" s="37" t="inlineStr">
        <is>
          <t>브랜드웍스코리아 유상증자결정: 보통주 2,036,711주, 발행가 11,931원, 운영자금 24,299,998,941원, 납입일 2023.11.27.</t>
        </is>
      </c>
      <c r="G529" s="37" t="inlineStr">
        <is>
          <t>DART 기타공시</t>
        </is>
      </c>
      <c r="H529" s="36" t="inlineStr">
        <is>
          <t>2023-11-23</t>
        </is>
      </c>
      <c r="I529" s="36" t="inlineStr">
        <is>
          <t>20231123000328</t>
        </is>
      </c>
      <c r="J529" s="39" t="inlineStr">
        <is>
          <t>https://dart.fss.or.kr/dsaf001/main.do?rcpNo=20231123000328</t>
        </is>
      </c>
      <c r="K529" s="37" t="inlineStr">
        <is>
          <t>post_events_summary,notes</t>
        </is>
      </c>
    </row>
    <row r="530" ht="45" customHeight="1">
      <c r="A530" s="36" t="inlineStr">
        <is>
          <t>C028</t>
        </is>
      </c>
      <c r="B530" s="37" t="inlineStr">
        <is>
          <t>Business of The Rockport Company Korea Co., Ltd.</t>
        </is>
      </c>
      <c r="C530" s="36" t="inlineStr">
        <is>
          <t>인수 전</t>
        </is>
      </c>
      <c r="D530" s="36" t="inlineStr">
        <is>
          <t>2022-12-31</t>
        </is>
      </c>
      <c r="E530" s="37" t="inlineStr">
        <is>
          <t>실적</t>
        </is>
      </c>
      <c r="F530" s="37"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7" t="inlineStr">
        <is>
          <t>DART 감사보고서</t>
        </is>
      </c>
      <c r="H530" s="36" t="inlineStr">
        <is>
          <t>2023-04-07</t>
        </is>
      </c>
      <c r="I530" s="36" t="inlineStr">
        <is>
          <t>20230407002154</t>
        </is>
      </c>
      <c r="J530" s="39" t="inlineStr">
        <is>
          <t>https://dart.fss.or.kr/dsaf001/main.do?rcpNo=20230407002154</t>
        </is>
      </c>
      <c r="K530" s="37" t="inlineStr">
        <is>
          <t>target_rev_pre,target_op_pre,pre_events_summary</t>
        </is>
      </c>
    </row>
    <row r="531" ht="45" customHeight="1">
      <c r="A531" s="36" t="inlineStr">
        <is>
          <t>C028</t>
        </is>
      </c>
      <c r="B531" s="37" t="inlineStr">
        <is>
          <t>Business of The Rockport Company Korea Co., Ltd.</t>
        </is>
      </c>
      <c r="C531" s="36" t="inlineStr">
        <is>
          <t>인수 전</t>
        </is>
      </c>
      <c r="D531" s="36" t="inlineStr">
        <is>
          <t>2021-12-31</t>
        </is>
      </c>
      <c r="E531" s="37" t="inlineStr">
        <is>
          <t>실적</t>
        </is>
      </c>
      <c r="F531" s="37" t="inlineStr">
        <is>
          <t>더락포트컴퍼니코리아 유한회사 2021 감사보고서: 매출액 50,879,783,144원(전기 2020 44,562,919,866원), 자산총계 28,824,811,438원.</t>
        </is>
      </c>
      <c r="G531" s="37" t="inlineStr">
        <is>
          <t>DART 감사보고서</t>
        </is>
      </c>
      <c r="H531" s="36" t="inlineStr">
        <is>
          <t>2022-04-12</t>
        </is>
      </c>
      <c r="I531" s="36" t="inlineStr">
        <is>
          <t>20220412000144</t>
        </is>
      </c>
      <c r="J531" s="39" t="inlineStr">
        <is>
          <t>https://dart.fss.or.kr/dsaf001/main.do?rcpNo=20220412000144</t>
        </is>
      </c>
      <c r="K531" s="37" t="inlineStr">
        <is>
          <t>pre_events_summary</t>
        </is>
      </c>
    </row>
    <row r="532" ht="45" customHeight="1">
      <c r="A532" s="36" t="inlineStr">
        <is>
          <t>C028</t>
        </is>
      </c>
      <c r="B532" s="37" t="inlineStr">
        <is>
          <t>Business of The Rockport Company Korea Co., Ltd.</t>
        </is>
      </c>
      <c r="C532" s="36" t="inlineStr">
        <is>
          <t>인수 전</t>
        </is>
      </c>
      <c r="D532" s="36" t="inlineStr">
        <is>
          <t>2022-12-31</t>
        </is>
      </c>
      <c r="E532" s="37" t="inlineStr">
        <is>
          <t>실적</t>
        </is>
      </c>
      <c r="F532" s="37"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7" t="inlineStr">
        <is>
          <t>DART 감사보고서</t>
        </is>
      </c>
      <c r="H532" s="36" t="inlineStr">
        <is>
          <t>2023-03-31</t>
        </is>
      </c>
      <c r="I532" s="36" t="inlineStr">
        <is>
          <t>20230331002494</t>
        </is>
      </c>
      <c r="J532" s="39" t="inlineStr">
        <is>
          <t>https://dart.fss.or.kr/dsaf001/main.do?rcpNo=20230331002494</t>
        </is>
      </c>
      <c r="K532" s="37" t="inlineStr">
        <is>
          <t>acq_total_assets,deal_to_assets_pct,deal_to_equity_pct,target_rev_pre,target_op_pre,status_chk</t>
        </is>
      </c>
    </row>
    <row r="533" ht="45" customHeight="1">
      <c r="A533" s="36" t="inlineStr">
        <is>
          <t>C028</t>
        </is>
      </c>
      <c r="B533" s="37" t="inlineStr">
        <is>
          <t>Business of The Rockport Company Korea Co., Ltd.</t>
        </is>
      </c>
      <c r="C533" s="36" t="inlineStr">
        <is>
          <t>인수 후</t>
        </is>
      </c>
      <c r="D533" s="36" t="inlineStr">
        <is>
          <t>2023-12-31</t>
        </is>
      </c>
      <c r="E533" s="37" t="inlineStr">
        <is>
          <t>실적</t>
        </is>
      </c>
      <c r="F533" s="37"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7" t="inlineStr">
        <is>
          <t>DART 감사보고서</t>
        </is>
      </c>
      <c r="H533" s="36" t="inlineStr">
        <is>
          <t>2024-04-02</t>
        </is>
      </c>
      <c r="I533" s="36" t="inlineStr">
        <is>
          <t>20240402002799</t>
        </is>
      </c>
      <c r="J533" s="39" t="inlineStr">
        <is>
          <t>https://dart.fss.or.kr/dsaf001/main.do?rcpNo=20240402002799</t>
        </is>
      </c>
      <c r="K533" s="37" t="inlineStr">
        <is>
          <t>target_rev_post,target_op_post,status_chk,impairment</t>
        </is>
      </c>
    </row>
    <row r="534" ht="45" customHeight="1">
      <c r="A534" s="36" t="inlineStr">
        <is>
          <t>C028</t>
        </is>
      </c>
      <c r="B534" s="37" t="inlineStr">
        <is>
          <t>Business of The Rockport Company Korea Co., Ltd.</t>
        </is>
      </c>
      <c r="C534" s="36" t="inlineStr">
        <is>
          <t>인수 후</t>
        </is>
      </c>
      <c r="D534" s="36" t="inlineStr">
        <is>
          <t>2024-12-31</t>
        </is>
      </c>
      <c r="E534" s="37" t="inlineStr">
        <is>
          <t>실적</t>
        </is>
      </c>
      <c r="F534" s="37" t="inlineStr">
        <is>
          <t>브랜드웍스코리아 2024 감사보고서(별도): 자산총계 71,299,140,466원, 자본총계 33,873,875,291원, 매출액 137,875,056,630원, 영업손실 (7,379,152,869)원, 당기순손실 (11,314,070,856)원.</t>
        </is>
      </c>
      <c r="G534" s="37" t="inlineStr">
        <is>
          <t>DART 감사보고서</t>
        </is>
      </c>
      <c r="H534" s="36" t="inlineStr">
        <is>
          <t>2025-04-03</t>
        </is>
      </c>
      <c r="I534" s="36" t="inlineStr">
        <is>
          <t>20250403001701</t>
        </is>
      </c>
      <c r="J534" s="39" t="inlineStr">
        <is>
          <t>https://dart.fss.or.kr/dsaf001/main.do?rcpNo=20250403001701</t>
        </is>
      </c>
      <c r="K534" s="37" t="inlineStr">
        <is>
          <t>target_rev_post,target_op_post</t>
        </is>
      </c>
    </row>
    <row r="535" ht="45" customHeight="1">
      <c r="A535" s="36" t="inlineStr">
        <is>
          <t>C028</t>
        </is>
      </c>
      <c r="B535" s="37" t="inlineStr">
        <is>
          <t>Business of The Rockport Company Korea Co., Ltd.</t>
        </is>
      </c>
      <c r="C535" s="36" t="inlineStr">
        <is>
          <t>인수 후</t>
        </is>
      </c>
      <c r="D535" s="36" t="inlineStr">
        <is>
          <t>2025-12-31</t>
        </is>
      </c>
      <c r="E535" s="37" t="inlineStr">
        <is>
          <t>실적</t>
        </is>
      </c>
      <c r="F535" s="37" t="inlineStr">
        <is>
          <t>브랜드웍스코리아 2025 감사보고서(별도): 자산총계 64,746,945,687원, 자본총계 30,486,518,035원, 매출액 126,183,450,907원, 영업손실 (1,310,248,395)원, 당기순손실 (3,647,444,429)원.</t>
        </is>
      </c>
      <c r="G535" s="37" t="inlineStr">
        <is>
          <t>DART 감사보고서</t>
        </is>
      </c>
      <c r="H535" s="36" t="inlineStr">
        <is>
          <t>2026-04-02</t>
        </is>
      </c>
      <c r="I535" s="36" t="inlineStr">
        <is>
          <t>20260402002612</t>
        </is>
      </c>
      <c r="J535" s="39" t="inlineStr">
        <is>
          <t>https://dart.fss.or.kr/dsaf001/main.do?rcpNo=20260402002612</t>
        </is>
      </c>
      <c r="K535" s="37" t="inlineStr">
        <is>
          <t>target_rev_post,target_op_post</t>
        </is>
      </c>
    </row>
    <row r="536" ht="45" customHeight="1">
      <c r="A536" s="36" t="inlineStr">
        <is>
          <t>C028</t>
        </is>
      </c>
      <c r="B536" s="37" t="inlineStr">
        <is>
          <t>Business of The Rockport Company Korea Co., Ltd.</t>
        </is>
      </c>
      <c r="C536" s="36" t="inlineStr">
        <is>
          <t>인수 전</t>
        </is>
      </c>
      <c r="D536" s="36" t="inlineStr">
        <is>
          <t>2022-12-31</t>
        </is>
      </c>
      <c r="E536" s="37" t="inlineStr">
        <is>
          <t>실적</t>
        </is>
      </c>
      <c r="F536" s="37"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7" t="inlineStr">
        <is>
          <t>DART 사업보고서</t>
        </is>
      </c>
      <c r="H536" s="36" t="inlineStr">
        <is>
          <t>2023-03-20</t>
        </is>
      </c>
      <c r="I536" s="36" t="inlineStr">
        <is>
          <t>20230320000724</t>
        </is>
      </c>
      <c r="J536" s="39" t="inlineStr">
        <is>
          <t>https://dart.fss.or.kr/dsaf001/main.do?rcpNo=20230320000724</t>
        </is>
      </c>
      <c r="K536" s="37" t="inlineStr">
        <is>
          <t>apex_total_assets,acquirer_core,acq_mktcap</t>
        </is>
      </c>
    </row>
    <row r="537" ht="45" customHeight="1">
      <c r="A537" s="36" t="inlineStr">
        <is>
          <t>C028</t>
        </is>
      </c>
      <c r="B537" s="37" t="inlineStr">
        <is>
          <t>Business of The Rockport Company Korea Co., Ltd.</t>
        </is>
      </c>
      <c r="C537" s="36" t="inlineStr">
        <is>
          <t>인수 후</t>
        </is>
      </c>
      <c r="D537" s="36" t="inlineStr">
        <is>
          <t>2024-12-31</t>
        </is>
      </c>
      <c r="E537" s="37" t="inlineStr">
        <is>
          <t>손상차손</t>
        </is>
      </c>
      <c r="F537" s="37"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7" t="inlineStr">
        <is>
          <t>DART 사업보고서</t>
        </is>
      </c>
      <c r="H537" s="36" t="inlineStr">
        <is>
          <t>2025-03-19</t>
        </is>
      </c>
      <c r="I537" s="36" t="inlineStr">
        <is>
          <t>20250319000884</t>
        </is>
      </c>
      <c r="J537" s="39" t="inlineStr">
        <is>
          <t>https://dart.fss.or.kr/dsaf001/main.do?rcpNo=20250319000884</t>
        </is>
      </c>
      <c r="K537" s="37" t="inlineStr">
        <is>
          <t>impairment,post_events_summary</t>
        </is>
      </c>
    </row>
    <row r="538" ht="45" customHeight="1">
      <c r="A538" s="36" t="inlineStr">
        <is>
          <t>C028</t>
        </is>
      </c>
      <c r="B538" s="37" t="inlineStr">
        <is>
          <t>Business of The Rockport Company Korea Co., Ltd.</t>
        </is>
      </c>
      <c r="C538" s="36" t="inlineStr">
        <is>
          <t>인수 후</t>
        </is>
      </c>
      <c r="D538" s="36" t="inlineStr">
        <is>
          <t>2025-01-17</t>
        </is>
      </c>
      <c r="E538" s="37" t="inlineStr">
        <is>
          <t>기타</t>
        </is>
      </c>
      <c r="F538" s="37"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7" t="inlineStr">
        <is>
          <t>언론 보도</t>
        </is>
      </c>
      <c r="H538" s="36" t="inlineStr">
        <is>
          <t>2025-01-17</t>
        </is>
      </c>
      <c r="I538" s="36" t="n"/>
      <c r="J538" s="39" t="inlineStr">
        <is>
          <t>https://newstomato.com/ReadNews.aspx?no=1251026</t>
        </is>
      </c>
      <c r="K538" s="37" t="inlineStr">
        <is>
          <t>earnings_call_note,post_events_summary</t>
        </is>
      </c>
    </row>
    <row r="539" ht="45" customHeight="1">
      <c r="A539" s="36" t="inlineStr">
        <is>
          <t>C028</t>
        </is>
      </c>
      <c r="B539" s="37" t="inlineStr">
        <is>
          <t>Business of The Rockport Company Korea Co., Ltd.</t>
        </is>
      </c>
      <c r="C539" s="36" t="inlineStr">
        <is>
          <t>발표</t>
        </is>
      </c>
      <c r="D539" s="36" t="inlineStr">
        <is>
          <t>2023-10-31</t>
        </is>
      </c>
      <c r="E539" s="37" t="inlineStr">
        <is>
          <t>기타</t>
        </is>
      </c>
      <c r="F539" s="37" t="inlineStr">
        <is>
          <t>Yahoo Finance 차트 API 035760.KQ 종가 2023-10-31 52,100원, 2023-11-01 53,900원. KRW=X 2023-10-26 1,352.7원.</t>
        </is>
      </c>
      <c r="G539" s="37" t="inlineStr">
        <is>
          <t>기타</t>
        </is>
      </c>
      <c r="H539" s="36" t="inlineStr">
        <is>
          <t>2026-10-31</t>
        </is>
      </c>
      <c r="I539" s="36" t="n"/>
      <c r="J539" s="39" t="inlineStr">
        <is>
          <t>https://query1.finance.yahoo.com/v8/finance/chart/035760.KQ</t>
        </is>
      </c>
      <c r="K539" s="37" t="inlineStr">
        <is>
          <t>acq_mktcap,value_chk_usdmm</t>
        </is>
      </c>
    </row>
    <row r="540" ht="45" customHeight="1">
      <c r="A540" s="36" t="inlineStr">
        <is>
          <t>C029</t>
        </is>
      </c>
      <c r="B540" s="37" t="inlineStr">
        <is>
          <t>DADA MNC CO.,Ltd</t>
        </is>
      </c>
      <c r="C540" s="36" t="inlineStr">
        <is>
          <t>발표</t>
        </is>
      </c>
      <c r="D540" s="36" t="inlineStr">
        <is>
          <t>2023-11-23</t>
        </is>
      </c>
      <c r="E540" s="37" t="inlineStr">
        <is>
          <t>발표</t>
        </is>
      </c>
      <c r="F540" s="37" t="inlineStr">
        <is>
          <t>CJ ENM이 미래에셋파트너스 제10호 사모투자합자회사로부터 다다엠앤씨 주식 910,000주를 26,056백만원(주당 28,633원)에 장외 취득. 취득 후 2,210,000주, 100%. 거래일 2023.11.30, 취득목적 '경영 효율성 제고'.</t>
        </is>
      </c>
      <c r="G540" s="37" t="inlineStr">
        <is>
          <t>DART 기타공시</t>
        </is>
      </c>
      <c r="H540" s="36" t="inlineStr">
        <is>
          <t>2023-11-23</t>
        </is>
      </c>
      <c r="I540" s="36" t="inlineStr">
        <is>
          <t>20231123000406</t>
        </is>
      </c>
      <c r="J540" s="39" t="inlineStr">
        <is>
          <t>https://dart.fss.or.kr/dsaf001/main.do?rcpNo=20231123000406</t>
        </is>
      </c>
      <c r="K540" s="37" t="inlineStr">
        <is>
          <t>value_chk_local,purpose_quote,announce_date_chk</t>
        </is>
      </c>
    </row>
    <row r="541" ht="45" customHeight="1">
      <c r="A541" s="36" t="inlineStr">
        <is>
          <t>C029</t>
        </is>
      </c>
      <c r="B541" s="37" t="inlineStr">
        <is>
          <t>DADA MNC CO.,Ltd</t>
        </is>
      </c>
      <c r="C541" s="36" t="inlineStr">
        <is>
          <t>인수 후</t>
        </is>
      </c>
      <c r="D541" s="36" t="inlineStr">
        <is>
          <t>2023-11-30</t>
        </is>
      </c>
      <c r="E541" s="37" t="inlineStr">
        <is>
          <t>완료</t>
        </is>
      </c>
      <c r="F541" s="37" t="inlineStr">
        <is>
          <t>다다엠앤씨 최대주주 변동: CJ ENM 우선주 910,000주(41.18%) 취득, 변동일 23.11.30, 합계 100%. 금액 26,056,030,000원.</t>
        </is>
      </c>
      <c r="G541" s="37" t="inlineStr">
        <is>
          <t>DART 기타공시</t>
        </is>
      </c>
      <c r="H541" s="36" t="inlineStr">
        <is>
          <t>2023-12-01</t>
        </is>
      </c>
      <c r="I541" s="36" t="inlineStr">
        <is>
          <t>20231201000022</t>
        </is>
      </c>
      <c r="J541" s="39" t="inlineStr">
        <is>
          <t>https://dart.fss.or.kr/dsaf001/main.do?rcpNo=20231201000022</t>
        </is>
      </c>
      <c r="K541" s="37" t="inlineStr">
        <is>
          <t>status_chk</t>
        </is>
      </c>
    </row>
    <row r="542" ht="45" customHeight="1">
      <c r="A542" s="36" t="inlineStr">
        <is>
          <t>C029</t>
        </is>
      </c>
      <c r="B542" s="37" t="inlineStr">
        <is>
          <t>DADA MNC CO.,Ltd</t>
        </is>
      </c>
      <c r="C542" s="36" t="inlineStr">
        <is>
          <t>인수 전</t>
        </is>
      </c>
      <c r="D542" s="36" t="inlineStr">
        <is>
          <t>2021-03-09</t>
        </is>
      </c>
      <c r="E542" s="37" t="inlineStr">
        <is>
          <t>투자유치</t>
        </is>
      </c>
      <c r="F542" s="37" t="inlineStr">
        <is>
          <t>다다엠앤씨 제3자배정 유상증자: 우선주 910,000주, 발행가 23,077원, 운영자금 21,000,070,000원, 배정 대상 '미래에셋자산운용주식회사', 납입일 2021.04.23.</t>
        </is>
      </c>
      <c r="G542" s="37" t="inlineStr">
        <is>
          <t>DART 기타공시</t>
        </is>
      </c>
      <c r="H542" s="36" t="inlineStr">
        <is>
          <t>2021-03-10</t>
        </is>
      </c>
      <c r="I542" s="36" t="inlineStr">
        <is>
          <t>20210310000585</t>
        </is>
      </c>
      <c r="J542" s="39" t="inlineStr">
        <is>
          <t>https://dart.fss.or.kr/dsaf001/main.do?rcpNo=20210310000585</t>
        </is>
      </c>
      <c r="K542" s="37" t="inlineStr">
        <is>
          <t>pre_events_summary,notes</t>
        </is>
      </c>
    </row>
    <row r="543" ht="45" customHeight="1">
      <c r="A543" s="36" t="inlineStr">
        <is>
          <t>C029</t>
        </is>
      </c>
      <c r="B543" s="37" t="inlineStr">
        <is>
          <t>DADA MNC CO.,Ltd</t>
        </is>
      </c>
      <c r="C543" s="36" t="inlineStr">
        <is>
          <t>인수 전</t>
        </is>
      </c>
      <c r="D543" s="36" t="inlineStr">
        <is>
          <t>2021-03-10</t>
        </is>
      </c>
      <c r="E543" s="37" t="inlineStr">
        <is>
          <t>투자유치</t>
        </is>
      </c>
      <c r="F543" s="37" t="inlineStr">
        <is>
          <t>다다엠앤씨가 미래에셋자산운용 PEF에서 210억원 유치. 2017년 CJ오쇼핑 신사업개발팀에서 시작, '2023년까지 취급고를 1000억원까지' 늘리고 '향후 상장까지 추진'.</t>
        </is>
      </c>
      <c r="G543" s="37" t="inlineStr">
        <is>
          <t>언론 보도</t>
        </is>
      </c>
      <c r="H543" s="36" t="inlineStr">
        <is>
          <t>2021-03-10</t>
        </is>
      </c>
      <c r="I543" s="36" t="n"/>
      <c r="J543" s="39" t="inlineStr">
        <is>
          <t>https://www.etnews.com/20210310000020</t>
        </is>
      </c>
      <c r="K543" s="37" t="inlineStr">
        <is>
          <t>pre_events_summary</t>
        </is>
      </c>
    </row>
    <row r="544" ht="45" customHeight="1">
      <c r="A544" s="36" t="inlineStr">
        <is>
          <t>C029</t>
        </is>
      </c>
      <c r="B544" s="37" t="inlineStr">
        <is>
          <t>DADA MNC CO.,Ltd</t>
        </is>
      </c>
      <c r="C544" s="36" t="inlineStr">
        <is>
          <t>인수 전</t>
        </is>
      </c>
      <c r="D544" s="36" t="inlineStr">
        <is>
          <t>2022-12-31</t>
        </is>
      </c>
      <c r="E544" s="37" t="inlineStr">
        <is>
          <t>실적</t>
        </is>
      </c>
      <c r="F544" s="37" t="inlineStr">
        <is>
          <t>2022 감사보고서: 설립 2020-12-04. 매출 2022 15,257,443,960원 / 2021 23,379,335,275원, 영업손실 2022 14,593,782,657원 / 2021 7,953,436,751원.</t>
        </is>
      </c>
      <c r="G544" s="37" t="inlineStr">
        <is>
          <t>DART 감사보고서</t>
        </is>
      </c>
      <c r="H544" s="36" t="inlineStr">
        <is>
          <t>2023-04-05</t>
        </is>
      </c>
      <c r="I544" s="36" t="inlineStr">
        <is>
          <t>20230405003233</t>
        </is>
      </c>
      <c r="J544" s="39" t="inlineStr">
        <is>
          <t>https://dart.fss.or.kr/dsaf001/main.do?rcpNo=20230405003233</t>
        </is>
      </c>
      <c r="K544" s="37" t="inlineStr">
        <is>
          <t>target_rev_pre,target_op_pre,pre_events_summary</t>
        </is>
      </c>
    </row>
    <row r="545" ht="45" customHeight="1">
      <c r="A545" s="36" t="inlineStr">
        <is>
          <t>C029</t>
        </is>
      </c>
      <c r="B545" s="37" t="inlineStr">
        <is>
          <t>DADA MNC CO.,Ltd</t>
        </is>
      </c>
      <c r="C545" s="36" t="inlineStr">
        <is>
          <t>인수 전</t>
        </is>
      </c>
      <c r="D545" s="36" t="inlineStr">
        <is>
          <t>2023-03-14</t>
        </is>
      </c>
      <c r="E545" s="37" t="inlineStr">
        <is>
          <t>매각</t>
        </is>
      </c>
      <c r="F545" s="37" t="inlineStr">
        <is>
          <t>프리미엄 리빙 커머스 플랫폼 사업 및 부수 컨텐츠 미디어를 씨제이올리브영에 1,500백만원에 양도(양도일 2023.04.14), 목적 '플랫폼 사업 경쟁력 강화'.</t>
        </is>
      </c>
      <c r="G545" s="37" t="inlineStr">
        <is>
          <t>DART 기타공시</t>
        </is>
      </c>
      <c r="H545" s="36" t="inlineStr">
        <is>
          <t>2023-03-15</t>
        </is>
      </c>
      <c r="I545" s="36" t="inlineStr">
        <is>
          <t>20230315001194</t>
        </is>
      </c>
      <c r="J545" s="39" t="inlineStr">
        <is>
          <t>https://dart.fss.or.kr/dsaf001/main.do?rcpNo=20230315001194</t>
        </is>
      </c>
      <c r="K545" s="37" t="inlineStr">
        <is>
          <t>pre_events_summary</t>
        </is>
      </c>
    </row>
    <row r="546" ht="45" customHeight="1">
      <c r="A546" s="36" t="inlineStr">
        <is>
          <t>C029</t>
        </is>
      </c>
      <c r="B546" s="37" t="inlineStr">
        <is>
          <t>DADA MNC CO.,Ltd</t>
        </is>
      </c>
      <c r="C546" s="36" t="inlineStr">
        <is>
          <t>인수 전</t>
        </is>
      </c>
      <c r="D546" s="36" t="inlineStr">
        <is>
          <t>2022-12-31</t>
        </is>
      </c>
      <c r="E546" s="37" t="inlineStr">
        <is>
          <t>손상차손</t>
        </is>
      </c>
      <c r="F546" s="37"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7" t="inlineStr">
        <is>
          <t>DART 사업보고서</t>
        </is>
      </c>
      <c r="H546" s="36" t="inlineStr">
        <is>
          <t>2023-03-20</t>
        </is>
      </c>
      <c r="I546" s="36" t="inlineStr">
        <is>
          <t>20230320000724</t>
        </is>
      </c>
      <c r="J546" s="39" t="inlineStr">
        <is>
          <t>https://dart.fss.or.kr/dsaf001/main.do?rcpNo=20230320000724</t>
        </is>
      </c>
      <c r="K546" s="37" t="inlineStr">
        <is>
          <t>notes,impairment,pre_events_summary,acq_total_assets,deal_to_assets_pct,deal_to_equity_pct,acquirer_core</t>
        </is>
      </c>
    </row>
    <row r="547" ht="45" customHeight="1">
      <c r="A547" s="36" t="inlineStr">
        <is>
          <t>C029</t>
        </is>
      </c>
      <c r="B547" s="37" t="inlineStr">
        <is>
          <t>DADA MNC CO.,Ltd</t>
        </is>
      </c>
      <c r="C547" s="36" t="inlineStr">
        <is>
          <t>인수 후</t>
        </is>
      </c>
      <c r="D547" s="36" t="inlineStr">
        <is>
          <t>2023-12-31</t>
        </is>
      </c>
      <c r="E547" s="37" t="inlineStr">
        <is>
          <t>기타</t>
        </is>
      </c>
      <c r="F547" s="37" t="inlineStr">
        <is>
          <t>CJ ENM 2023 사업보고서: 다다엠앤씨 전환상환우선주를 '경영 효율성 제고 목적으로' 취득. '상대주주의 매수청구권과 관련하여 인식한 파생상품부채가 당기에 제거'. 다다엠앤씨 지분율 100%.</t>
        </is>
      </c>
      <c r="G547" s="37" t="inlineStr">
        <is>
          <t>DART 사업보고서</t>
        </is>
      </c>
      <c r="H547" s="36" t="inlineStr">
        <is>
          <t>2024-03-18</t>
        </is>
      </c>
      <c r="I547" s="36" t="inlineStr">
        <is>
          <t>20240318000857</t>
        </is>
      </c>
      <c r="J547" s="39" t="inlineStr">
        <is>
          <t>https://dart.fss.or.kr/dsaf001/main.do?rcpNo=20240318000857</t>
        </is>
      </c>
      <c r="K547" s="37" t="inlineStr">
        <is>
          <t>notes,purpose_quote,impairment</t>
        </is>
      </c>
    </row>
    <row r="548" ht="45" customHeight="1">
      <c r="A548" s="36" t="inlineStr">
        <is>
          <t>C029</t>
        </is>
      </c>
      <c r="B548" s="37" t="inlineStr">
        <is>
          <t>DADA MNC CO.,Ltd</t>
        </is>
      </c>
      <c r="C548" s="36" t="inlineStr">
        <is>
          <t>인수 후</t>
        </is>
      </c>
      <c r="D548" s="36" t="inlineStr">
        <is>
          <t>2023-12-18</t>
        </is>
      </c>
      <c r="E548" s="37" t="inlineStr">
        <is>
          <t>매각</t>
        </is>
      </c>
      <c r="F548" s="37" t="inlineStr">
        <is>
          <t>다다엠앤씨가 '나른 브랜드 사업 일체'를 CJ ENM에 991백만원에 양도(양도일 2023.12.29), 목적 '브랜드 사업 경쟁력 강화'.</t>
        </is>
      </c>
      <c r="G548" s="37" t="inlineStr">
        <is>
          <t>DART 기타공시</t>
        </is>
      </c>
      <c r="H548" s="36" t="inlineStr">
        <is>
          <t>2023-12-22</t>
        </is>
      </c>
      <c r="I548" s="36" t="inlineStr">
        <is>
          <t>20231222000063</t>
        </is>
      </c>
      <c r="J548" s="39" t="inlineStr">
        <is>
          <t>https://dart.fss.or.kr/dsaf001/main.do?rcpNo=20231222000063</t>
        </is>
      </c>
      <c r="K548" s="37" t="inlineStr">
        <is>
          <t>post_events_summary</t>
        </is>
      </c>
    </row>
    <row r="549" ht="45" customHeight="1">
      <c r="A549" s="36" t="inlineStr">
        <is>
          <t>C029</t>
        </is>
      </c>
      <c r="B549" s="37" t="inlineStr">
        <is>
          <t>DADA MNC CO.,Ltd</t>
        </is>
      </c>
      <c r="C549" s="36" t="inlineStr">
        <is>
          <t>인수 후</t>
        </is>
      </c>
      <c r="D549" s="36" t="inlineStr">
        <is>
          <t>2023-12-31</t>
        </is>
      </c>
      <c r="E549" s="37" t="inlineStr">
        <is>
          <t>실적</t>
        </is>
      </c>
      <c r="F549" s="37"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7" t="inlineStr">
        <is>
          <t>DART 감사보고서</t>
        </is>
      </c>
      <c r="H549" s="36" t="inlineStr">
        <is>
          <t>2024-04-04</t>
        </is>
      </c>
      <c r="I549" s="36" t="inlineStr">
        <is>
          <t>20240404001686</t>
        </is>
      </c>
      <c r="J549" s="39" t="inlineStr">
        <is>
          <t>https://dart.fss.or.kr/dsaf001/main.do?rcpNo=20240404001686</t>
        </is>
      </c>
      <c r="K549" s="37" t="inlineStr">
        <is>
          <t>target_rev_post,target_op_post,notes</t>
        </is>
      </c>
    </row>
    <row r="550" ht="45" customHeight="1">
      <c r="A550" s="36" t="inlineStr">
        <is>
          <t>C029</t>
        </is>
      </c>
      <c r="B550" s="37" t="inlineStr">
        <is>
          <t>DADA MNC CO.,Ltd</t>
        </is>
      </c>
      <c r="C550" s="36" t="inlineStr">
        <is>
          <t>인수 후</t>
        </is>
      </c>
      <c r="D550" s="36" t="inlineStr">
        <is>
          <t>2024-12-31</t>
        </is>
      </c>
      <c r="E550" s="37" t="inlineStr">
        <is>
          <t>실적</t>
        </is>
      </c>
      <c r="F550" s="37" t="inlineStr">
        <is>
          <t>2024년 개별 손익: 매출 148, 영업이익 225, 당기순이익 -1,009(백만원). 자본총계 -23,342, 자본잠식.</t>
        </is>
      </c>
      <c r="G550" s="37" t="inlineStr">
        <is>
          <t>DART 기타공시</t>
        </is>
      </c>
      <c r="H550" s="36" t="inlineStr">
        <is>
          <t>2025-06-02</t>
        </is>
      </c>
      <c r="I550" s="36" t="inlineStr">
        <is>
          <t>20250602000761</t>
        </is>
      </c>
      <c r="J550" s="39" t="inlineStr">
        <is>
          <t>https://dart.fss.or.kr/dsaf001/main.do?rcpNo=20250602000761</t>
        </is>
      </c>
      <c r="K550" s="37" t="inlineStr">
        <is>
          <t>target_rev_post,target_op_post,post_events_summary</t>
        </is>
      </c>
    </row>
    <row r="551" ht="45" customHeight="1">
      <c r="A551" s="36" t="inlineStr">
        <is>
          <t>C029</t>
        </is>
      </c>
      <c r="B551" s="37" t="inlineStr">
        <is>
          <t>DADA MNC CO.,Ltd</t>
        </is>
      </c>
      <c r="C551" s="36" t="inlineStr">
        <is>
          <t>인수 후</t>
        </is>
      </c>
      <c r="D551" s="36" t="inlineStr">
        <is>
          <t>2025-12-31</t>
        </is>
      </c>
      <c r="E551" s="37" t="inlineStr">
        <is>
          <t>실적</t>
        </is>
      </c>
      <c r="F551" s="37" t="inlineStr">
        <is>
          <t>2025년 개별 손익: 매출 0, 영업이익 -11, 당기순이익 -1,316(백만원). 자본총계 -24,657. 종업원 0명.</t>
        </is>
      </c>
      <c r="G551" s="37" t="inlineStr">
        <is>
          <t>DART 기타공시</t>
        </is>
      </c>
      <c r="H551" s="36" t="inlineStr">
        <is>
          <t>2026-06-01</t>
        </is>
      </c>
      <c r="I551" s="36" t="inlineStr">
        <is>
          <t>20260601001274</t>
        </is>
      </c>
      <c r="J551" s="39" t="inlineStr">
        <is>
          <t>https://dart.fss.or.kr/dsaf001/main.do?rcpNo=20260601001274</t>
        </is>
      </c>
      <c r="K551" s="37" t="inlineStr">
        <is>
          <t>target_rev_post,target_op_post,post_events_summary</t>
        </is>
      </c>
    </row>
    <row r="552" ht="45" customHeight="1">
      <c r="A552" s="36" t="inlineStr">
        <is>
          <t>C029</t>
        </is>
      </c>
      <c r="B552" s="37" t="inlineStr">
        <is>
          <t>DADA MNC CO.,Ltd</t>
        </is>
      </c>
      <c r="C552" s="36" t="inlineStr">
        <is>
          <t>발표</t>
        </is>
      </c>
      <c r="D552" s="36" t="inlineStr">
        <is>
          <t>2023-11-24</t>
        </is>
      </c>
      <c r="E552" s="37" t="inlineStr">
        <is>
          <t>발표</t>
        </is>
      </c>
      <c r="F552" s="37" t="inlineStr">
        <is>
          <t>IB토마토: CJ ENM이 미래에셋파트너스 제10호로부터 다다엠앤씨 91만주를 260억5600만원에 취득, '다다엠앤씨는 CJ ENM의 100% 자회사가 됐다'. 같은 날 브랜드웍스코리아 유상증자 참여.</t>
        </is>
      </c>
      <c r="G552" s="37" t="inlineStr">
        <is>
          <t>언론 보도</t>
        </is>
      </c>
      <c r="H552" s="36" t="inlineStr">
        <is>
          <t>2023-11-24</t>
        </is>
      </c>
      <c r="I552" s="36" t="n"/>
      <c r="J552" s="39" t="inlineStr">
        <is>
          <t>https://newstomato.com/ReadNews.aspx?no=1209812</t>
        </is>
      </c>
      <c r="K552" s="37" t="inlineStr">
        <is>
          <t>first_filing_date,notes</t>
        </is>
      </c>
    </row>
    <row r="553" ht="45" customHeight="1">
      <c r="A553" s="36" t="inlineStr">
        <is>
          <t>C029</t>
        </is>
      </c>
      <c r="B553" s="37" t="inlineStr">
        <is>
          <t>DADA MNC CO.,Ltd</t>
        </is>
      </c>
      <c r="C553" s="36" t="inlineStr">
        <is>
          <t>발표</t>
        </is>
      </c>
      <c r="D553" s="36" t="inlineStr">
        <is>
          <t>2023-11-23</t>
        </is>
      </c>
      <c r="E553" s="37" t="inlineStr">
        <is>
          <t>기타</t>
        </is>
      </c>
      <c r="F553" s="37" t="inlineStr">
        <is>
          <t>같은 날 CJ ENM이 브랜드웍스코리아 유상증자에 24,300백만원 출자 결의.</t>
        </is>
      </c>
      <c r="G553" s="37" t="inlineStr">
        <is>
          <t>DART 기타공시</t>
        </is>
      </c>
      <c r="H553" s="36" t="inlineStr">
        <is>
          <t>2023-11-23</t>
        </is>
      </c>
      <c r="I553" s="36" t="inlineStr">
        <is>
          <t>20231123000390</t>
        </is>
      </c>
      <c r="J553" s="39" t="inlineStr">
        <is>
          <t>https://dart.fss.or.kr/dsaf001/main.do?rcpNo=20231123000390</t>
        </is>
      </c>
      <c r="K553" s="37" t="inlineStr">
        <is>
          <t>notes</t>
        </is>
      </c>
    </row>
    <row r="554" ht="45" customHeight="1">
      <c r="A554" s="36" t="inlineStr">
        <is>
          <t>C030</t>
        </is>
      </c>
      <c r="B554" s="37" t="inlineStr">
        <is>
          <t>Fifth Season LLC</t>
        </is>
      </c>
      <c r="C554" s="36" t="inlineStr">
        <is>
          <t>발표</t>
        </is>
      </c>
      <c r="D554" s="36" t="inlineStr">
        <is>
          <t>2023-12-11</t>
        </is>
      </c>
      <c r="E554" s="37" t="inlineStr">
        <is>
          <t>발표</t>
        </is>
      </c>
      <c r="F554" s="37"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7" t="inlineStr">
        <is>
          <t>TDnet</t>
        </is>
      </c>
      <c r="H554" s="36" t="inlineStr">
        <is>
          <t>2023-12-11</t>
        </is>
      </c>
      <c r="I554" s="36" t="n"/>
      <c r="J554" s="39" t="inlineStr">
        <is>
          <t>https://www.fse.or.jp/files/lis_tkj/23121196020.pdf</t>
        </is>
      </c>
      <c r="K554" s="37" t="inlineStr">
        <is>
          <t>value_chk_local,status_chk,announce_date_chk,acquirer_entity,purpose_quote,acq_total_assets,chk_note</t>
        </is>
      </c>
    </row>
    <row r="555" ht="45" customHeight="1">
      <c r="A555" s="36" t="inlineStr">
        <is>
          <t>C030</t>
        </is>
      </c>
      <c r="B555" s="37" t="inlineStr">
        <is>
          <t>Fifth Season LLC</t>
        </is>
      </c>
      <c r="C555" s="36" t="inlineStr">
        <is>
          <t>발표</t>
        </is>
      </c>
      <c r="D555" s="36" t="inlineStr">
        <is>
          <t>2023-12-11</t>
        </is>
      </c>
      <c r="E555" s="37" t="inlineStr">
        <is>
          <t>발표</t>
        </is>
      </c>
      <c r="F555" s="37"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7" t="inlineStr">
        <is>
          <t>언론 보도</t>
        </is>
      </c>
      <c r="H555" s="36" t="inlineStr">
        <is>
          <t>2023-12-12</t>
        </is>
      </c>
      <c r="I555" s="36" t="n"/>
      <c r="J555" s="39" t="inlineStr">
        <is>
          <t>https://www.kedglobal.com/newsView/ked202312120004</t>
        </is>
      </c>
      <c r="K555" s="37" t="inlineStr">
        <is>
          <t>chk_note,earnings_call_note,purpose_quote,event_ticker_basis</t>
        </is>
      </c>
    </row>
    <row r="556" ht="45" customHeight="1">
      <c r="A556" s="36" t="inlineStr">
        <is>
          <t>C030</t>
        </is>
      </c>
      <c r="B556" s="37" t="inlineStr">
        <is>
          <t>Fifth Season LLC</t>
        </is>
      </c>
      <c r="C556" s="36" t="inlineStr">
        <is>
          <t>인수 후</t>
        </is>
      </c>
      <c r="D556" s="36" t="inlineStr">
        <is>
          <t>2023-12-31</t>
        </is>
      </c>
      <c r="E556" s="37" t="inlineStr">
        <is>
          <t>기타</t>
        </is>
      </c>
      <c r="F556" s="37"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7" t="inlineStr">
        <is>
          <t>DART 사업보고서</t>
        </is>
      </c>
      <c r="H556" s="36" t="inlineStr">
        <is>
          <t>2024-03-18</t>
        </is>
      </c>
      <c r="I556" s="36" t="inlineStr">
        <is>
          <t>20240318000857</t>
        </is>
      </c>
      <c r="J556" s="39" t="inlineStr">
        <is>
          <t>https://dart.fss.or.kr/dsaf001/main.do?rcpNo=20240318000857</t>
        </is>
      </c>
      <c r="K556" s="37" t="inlineStr">
        <is>
          <t>chk_note,post_events_summary,impairment,pre_incorp_chk,earnings_call_note</t>
        </is>
      </c>
    </row>
    <row r="557" ht="45" customHeight="1">
      <c r="A557" s="36" t="inlineStr">
        <is>
          <t>C030</t>
        </is>
      </c>
      <c r="B557" s="37" t="inlineStr">
        <is>
          <t>Fifth Season LLC</t>
        </is>
      </c>
      <c r="C557" s="36" t="inlineStr">
        <is>
          <t>인수 후</t>
        </is>
      </c>
      <c r="D557" s="36" t="inlineStr">
        <is>
          <t>2023-12</t>
        </is>
      </c>
      <c r="E557" s="37" t="inlineStr">
        <is>
          <t>기타</t>
        </is>
      </c>
      <c r="F557" s="37" t="inlineStr">
        <is>
          <t>Endeavor 2023 10-K: 'In December 2023, the Company's current ownership interest is 15% as a result of an investment made in Fifth Season by a third party investor', 지분 감소로 USD 10.1M 이익</t>
        </is>
      </c>
      <c r="G557" s="37" t="inlineStr">
        <is>
          <t>SEC</t>
        </is>
      </c>
      <c r="H557" s="36" t="inlineStr">
        <is>
          <t>2024-02-28</t>
        </is>
      </c>
      <c r="I557" s="36" t="inlineStr">
        <is>
          <t>0000950170-24-021653</t>
        </is>
      </c>
      <c r="J557" s="39" t="inlineStr">
        <is>
          <t>https://www.sec.gov/Archives/edgar/data/1766363/000095017024021653/edr-20231231.htm</t>
        </is>
      </c>
      <c r="K557" s="37" t="inlineStr">
        <is>
          <t>chk_note,post_events_summary</t>
        </is>
      </c>
    </row>
    <row r="558" ht="45" customHeight="1">
      <c r="A558" s="36" t="inlineStr">
        <is>
          <t>C030</t>
        </is>
      </c>
      <c r="B558" s="37" t="inlineStr">
        <is>
          <t>Fifth Season LLC</t>
        </is>
      </c>
      <c r="C558" s="36" t="inlineStr">
        <is>
          <t>인수 후</t>
        </is>
      </c>
      <c r="D558" s="36" t="inlineStr">
        <is>
          <t>2024-02-08</t>
        </is>
      </c>
      <c r="E558" s="37" t="inlineStr">
        <is>
          <t>손상차손</t>
        </is>
      </c>
      <c r="F558" s="37" t="inlineStr">
        <is>
          <t>딜사이트: 피프스시즌이 토호로부터 USD 225M(약 2900억원) 투자 유치; '피프스시즌 투자유치 과정에서 지분가치 하락으로 손상차손을 950억원 반영'(CJ ENM 관계자)</t>
        </is>
      </c>
      <c r="G558" s="37" t="inlineStr">
        <is>
          <t>언론 보도</t>
        </is>
      </c>
      <c r="H558" s="36" t="inlineStr">
        <is>
          <t>2024-02-08</t>
        </is>
      </c>
      <c r="I558" s="36" t="n"/>
      <c r="J558" s="39" t="inlineStr">
        <is>
          <t>https://dealsite.co.kr/articles/117814</t>
        </is>
      </c>
      <c r="K558" s="37" t="inlineStr">
        <is>
          <t>impairment,earnings_call_note,size_basis</t>
        </is>
      </c>
    </row>
    <row r="559" ht="45" customHeight="1">
      <c r="A559" s="36" t="inlineStr">
        <is>
          <t>C030</t>
        </is>
      </c>
      <c r="B559" s="37" t="inlineStr">
        <is>
          <t>Fifth Season LLC</t>
        </is>
      </c>
      <c r="C559" s="36" t="inlineStr">
        <is>
          <t>인수 전</t>
        </is>
      </c>
      <c r="D559" s="36" t="inlineStr">
        <is>
          <t>2023-08-24</t>
        </is>
      </c>
      <c r="E559" s="37" t="inlineStr">
        <is>
          <t>기타</t>
        </is>
      </c>
      <c r="F559" s="37" t="inlineStr">
        <is>
          <t>FS 지분 매각·최대 USD 300M 조달 협의 보도에 CJ ENM '피프스시즌 매각은 사실무근', '매각은 절대 아니다'</t>
        </is>
      </c>
      <c r="G559" s="37" t="inlineStr">
        <is>
          <t>언론 보도</t>
        </is>
      </c>
      <c r="H559" s="36" t="inlineStr">
        <is>
          <t>2023-08-24</t>
        </is>
      </c>
      <c r="I559" s="36" t="n"/>
      <c r="J559" s="39" t="inlineStr">
        <is>
          <t>https://news.mtn.co.kr/news-detail/2023082416243261543</t>
        </is>
      </c>
      <c r="K559" s="37" t="inlineStr">
        <is>
          <t>pre_events_summary,first_filing_date</t>
        </is>
      </c>
    </row>
    <row r="560" ht="45" customHeight="1">
      <c r="A560" s="36" t="inlineStr">
        <is>
          <t>C030</t>
        </is>
      </c>
      <c r="B560" s="37" t="inlineStr">
        <is>
          <t>Fifth Season LLC</t>
        </is>
      </c>
      <c r="C560" s="36" t="inlineStr">
        <is>
          <t>인수 전</t>
        </is>
      </c>
      <c r="D560" s="36" t="inlineStr">
        <is>
          <t>2023-02-28</t>
        </is>
      </c>
      <c r="E560" s="37" t="inlineStr">
        <is>
          <t>실적</t>
        </is>
      </c>
      <c r="F560" s="37" t="inlineStr">
        <is>
          <t>東宝 2023년 2월기 決算短信: 연결 총자산 534,097百万円, 순자산 423,691百万円, 자기자본 409,306百万円; 영업수입 244,295百万円(映画 158,015, 演劇 18,202, 不動産 66,913)</t>
        </is>
      </c>
      <c r="G560" s="37" t="inlineStr">
        <is>
          <t>TDnet</t>
        </is>
      </c>
      <c r="H560" s="36" t="inlineStr">
        <is>
          <t>2023-04-13</t>
        </is>
      </c>
      <c r="I560" s="36" t="n"/>
      <c r="J560" s="39" t="inlineStr">
        <is>
          <t>https://www.fse.or.jp/files/lis_tkj/23041396023.pdf</t>
        </is>
      </c>
      <c r="K560" s="37" t="inlineStr">
        <is>
          <t>apex_total_assets,deal_to_assets_pct,deal_to_equity_pct,acquirer_core,size_basis</t>
        </is>
      </c>
    </row>
    <row r="561" ht="45" customHeight="1">
      <c r="A561" s="36" t="inlineStr">
        <is>
          <t>C030</t>
        </is>
      </c>
      <c r="B561" s="37" t="inlineStr">
        <is>
          <t>Fifth Season LLC</t>
        </is>
      </c>
      <c r="C561" s="36" t="inlineStr">
        <is>
          <t>발표</t>
        </is>
      </c>
      <c r="D561" s="36" t="inlineStr">
        <is>
          <t>2023-11-30</t>
        </is>
      </c>
      <c r="E561" s="37" t="inlineStr">
        <is>
          <t>기타</t>
        </is>
      </c>
      <c r="F561" s="37" t="inlineStr">
        <is>
          <t>東宝 2024년 2월기 3분기 決算短信: 期末発行済株式数 186,490,633株, 期末自己株式数 11,897,267株(2023-11-30)</t>
        </is>
      </c>
      <c r="G561" s="37" t="inlineStr">
        <is>
          <t>TDnet</t>
        </is>
      </c>
      <c r="H561" s="36" t="inlineStr">
        <is>
          <t>2024-01-15</t>
        </is>
      </c>
      <c r="I561" s="36" t="n"/>
      <c r="J561" s="39" t="inlineStr">
        <is>
          <t>https://www.fse.or.jp/files/lis_tkj/24011596020.pdf</t>
        </is>
      </c>
      <c r="K561" s="37" t="inlineStr">
        <is>
          <t>acq_mktcap,size_basis</t>
        </is>
      </c>
    </row>
    <row r="562" ht="45" customHeight="1">
      <c r="A562" s="36" t="inlineStr">
        <is>
          <t>C030</t>
        </is>
      </c>
      <c r="B562" s="37" t="inlineStr">
        <is>
          <t>Fifth Season LLC</t>
        </is>
      </c>
      <c r="C562" s="36" t="inlineStr">
        <is>
          <t>인수 후</t>
        </is>
      </c>
      <c r="D562" s="36" t="inlineStr">
        <is>
          <t>2024-02-29</t>
        </is>
      </c>
      <c r="E562" s="37" t="inlineStr">
        <is>
          <t>실적</t>
        </is>
      </c>
      <c r="F562" s="37" t="inlineStr">
        <is>
          <t>東宝 2024년 2월기 決算短信: 연결CF '関係会社株式の取得による支出が32,297百万円', 持分法投資損益 176百万円</t>
        </is>
      </c>
      <c r="G562" s="37" t="inlineStr">
        <is>
          <t>TDnet</t>
        </is>
      </c>
      <c r="H562" s="36" t="inlineStr">
        <is>
          <t>2024-04-15</t>
        </is>
      </c>
      <c r="I562" s="36" t="n"/>
      <c r="J562" s="39" t="inlineStr">
        <is>
          <t>https://www.fse.or.jp/files/lis_tkj/24041596020.pdf</t>
        </is>
      </c>
      <c r="K562" s="37" t="inlineStr">
        <is>
          <t>value_chk_local,impairment</t>
        </is>
      </c>
    </row>
    <row r="563" ht="45" customHeight="1">
      <c r="A563" s="36" t="inlineStr">
        <is>
          <t>C030</t>
        </is>
      </c>
      <c r="B563" s="37" t="inlineStr">
        <is>
          <t>Fifth Season LLC</t>
        </is>
      </c>
      <c r="C563" s="36" t="inlineStr">
        <is>
          <t>발표</t>
        </is>
      </c>
      <c r="D563" s="36" t="inlineStr">
        <is>
          <t>2023-12-08</t>
        </is>
      </c>
      <c r="E563" s="37" t="inlineStr">
        <is>
          <t>기타</t>
        </is>
      </c>
      <c r="F563" s="37" t="inlineStr">
        <is>
          <t>9602.T 일별 수정종가 2023-12-08 1,071.0·12-11 1,085.2·12-12 1,075.0; 분할 이벤트 2026-02-26 5:1</t>
        </is>
      </c>
      <c r="G563" s="37" t="inlineStr">
        <is>
          <t>기타</t>
        </is>
      </c>
      <c r="H563" s="36" t="inlineStr">
        <is>
          <t>2026-10-25</t>
        </is>
      </c>
      <c r="I563" s="36" t="n"/>
      <c r="J563" s="39" t="inlineStr">
        <is>
          <t>https://query1.finance.yahoo.com/v8/finance/chart/9602.T?period1=1701356400&amp;period2=1702998000&amp;interval=1d&amp;events=split</t>
        </is>
      </c>
      <c r="K563" s="37" t="inlineStr">
        <is>
          <t>acq_mktcap,event_ticker_basis</t>
        </is>
      </c>
    </row>
    <row r="564" ht="45" customHeight="1">
      <c r="A564" s="36" t="inlineStr">
        <is>
          <t>C030</t>
        </is>
      </c>
      <c r="B564" s="37" t="inlineStr">
        <is>
          <t>Fifth Season LLC</t>
        </is>
      </c>
      <c r="C564" s="36" t="inlineStr">
        <is>
          <t>발표</t>
        </is>
      </c>
      <c r="D564" s="36" t="inlineStr">
        <is>
          <t>2023-12-08</t>
        </is>
      </c>
      <c r="E564" s="37" t="inlineStr">
        <is>
          <t>기타</t>
        </is>
      </c>
      <c r="F564" s="37" t="inlineStr">
        <is>
          <t>035760.KQ 일별 종가 2023-12-08 75,500원·12-11 78,700원·12-12 75,000원</t>
        </is>
      </c>
      <c r="G564" s="37" t="inlineStr">
        <is>
          <t>기타</t>
        </is>
      </c>
      <c r="H564" s="36" t="inlineStr">
        <is>
          <t>2026-10-25</t>
        </is>
      </c>
      <c r="I564" s="36" t="n"/>
      <c r="J564" s="39" t="inlineStr">
        <is>
          <t>https://query1.finance.yahoo.com/v8/finance/chart/035760.KQ?period1=1701356400&amp;period2=1702998000&amp;interval=1d</t>
        </is>
      </c>
      <c r="K564" s="37" t="inlineStr">
        <is>
          <t>event_ticker_basis,size_basis</t>
        </is>
      </c>
    </row>
    <row r="565" ht="45" customHeight="1">
      <c r="A565" s="36" t="inlineStr">
        <is>
          <t>C030</t>
        </is>
      </c>
      <c r="B565" s="37" t="inlineStr">
        <is>
          <t>Fifth Season LLC</t>
        </is>
      </c>
      <c r="C565" s="36" t="inlineStr">
        <is>
          <t>인수 전</t>
        </is>
      </c>
      <c r="D565" s="36" t="inlineStr">
        <is>
          <t>2022-12-31</t>
        </is>
      </c>
      <c r="E565" s="37" t="inlineStr">
        <is>
          <t>실적</t>
        </is>
      </c>
      <c r="F565" s="37" t="inlineStr">
        <is>
          <t>CJ ENM 2022 사업보고서: FS 2022 매출 699,601,932천원·순손실 69,235,740천원, FS 영업권 손상 51,837백만원</t>
        </is>
      </c>
      <c r="G565" s="37" t="inlineStr">
        <is>
          <t>DART 사업보고서</t>
        </is>
      </c>
      <c r="H565" s="36" t="inlineStr">
        <is>
          <t>2023-03-20</t>
        </is>
      </c>
      <c r="I565" s="36" t="inlineStr">
        <is>
          <t>20230320000724</t>
        </is>
      </c>
      <c r="J565" s="39" t="inlineStr">
        <is>
          <t>https://dart.fss.or.kr/dsaf001/main.do?rcpNo=20230320000724</t>
        </is>
      </c>
      <c r="K565" s="37" t="inlineStr">
        <is>
          <t>target_rev_pre,target_op_pre,pre_events_summary</t>
        </is>
      </c>
    </row>
    <row r="566" ht="45" customHeight="1">
      <c r="A566" s="36" t="inlineStr">
        <is>
          <t>C030</t>
        </is>
      </c>
      <c r="B566" s="37" t="inlineStr">
        <is>
          <t>Fifth Season LLC</t>
        </is>
      </c>
      <c r="C566" s="36" t="inlineStr">
        <is>
          <t>인수 전</t>
        </is>
      </c>
      <c r="D566" s="36" t="inlineStr">
        <is>
          <t>2021-12-31</t>
        </is>
      </c>
      <c r="E566" s="37" t="inlineStr">
        <is>
          <t>실적</t>
        </is>
      </c>
      <c r="F566" s="37" t="inlineStr">
        <is>
          <t>Endeavor 2022 10-K: 2021 제한 Endeavor Content 사업 매출 USD 737M; FS 2022 세전손실 USD 48.3M</t>
        </is>
      </c>
      <c r="G566" s="37" t="inlineStr">
        <is>
          <t>SEC</t>
        </is>
      </c>
      <c r="H566" s="36" t="inlineStr">
        <is>
          <t>2023-02-28</t>
        </is>
      </c>
      <c r="I566" s="36" t="inlineStr">
        <is>
          <t>0000950170-23-005121</t>
        </is>
      </c>
      <c r="J566" s="39" t="inlineStr">
        <is>
          <t>https://www.sec.gov/Archives/edgar/data/1766363/000095017023005121/edr-20221231.htm</t>
        </is>
      </c>
      <c r="K566" s="37" t="inlineStr">
        <is>
          <t>target_rev_pre,target_op_pre</t>
        </is>
      </c>
    </row>
    <row r="567" ht="45" customHeight="1">
      <c r="A567" s="36" t="inlineStr">
        <is>
          <t>C030</t>
        </is>
      </c>
      <c r="B567" s="37" t="inlineStr">
        <is>
          <t>Fifth Season LLC</t>
        </is>
      </c>
      <c r="C567" s="36" t="inlineStr">
        <is>
          <t>인수 후</t>
        </is>
      </c>
      <c r="D567" s="36" t="inlineStr">
        <is>
          <t>2024-12-31</t>
        </is>
      </c>
      <c r="E567" s="37" t="inlineStr">
        <is>
          <t>실적</t>
        </is>
      </c>
      <c r="F567" s="37" t="inlineStr">
        <is>
          <t>CJ ENM 2024 사업보고서: FS 지분 60%·비지배 40%, 2024 매출 1,038,782,865천원·순손실 91,812,320천원</t>
        </is>
      </c>
      <c r="G567" s="37" t="inlineStr">
        <is>
          <t>DART 사업보고서</t>
        </is>
      </c>
      <c r="H567" s="36" t="inlineStr">
        <is>
          <t>2025-03-19</t>
        </is>
      </c>
      <c r="I567" s="36" t="inlineStr">
        <is>
          <t>20250319000884</t>
        </is>
      </c>
      <c r="J567" s="39" t="inlineStr">
        <is>
          <t>https://dart.fss.or.kr/dsaf001/main.do?rcpNo=20250319000884</t>
        </is>
      </c>
      <c r="K567" s="37" t="inlineStr">
        <is>
          <t>target_rev_post,target_op_post,post_events_summary</t>
        </is>
      </c>
    </row>
    <row r="568" ht="45" customHeight="1">
      <c r="A568" s="36" t="inlineStr">
        <is>
          <t>C030</t>
        </is>
      </c>
      <c r="B568" s="37" t="inlineStr">
        <is>
          <t>Fifth Season LLC</t>
        </is>
      </c>
      <c r="C568" s="36" t="inlineStr">
        <is>
          <t>인수 후</t>
        </is>
      </c>
      <c r="D568" s="36" t="inlineStr">
        <is>
          <t>2025-12-31</t>
        </is>
      </c>
      <c r="E568" s="37" t="inlineStr">
        <is>
          <t>실적</t>
        </is>
      </c>
      <c r="F568" s="37" t="inlineStr">
        <is>
          <t>CJ ENM 2025 사업보고서: FS 비지배지분율 40%, 2025 매출 789,711,200천원·순손실 42,163,187천원</t>
        </is>
      </c>
      <c r="G568" s="37" t="inlineStr">
        <is>
          <t>DART 사업보고서</t>
        </is>
      </c>
      <c r="H568" s="36" t="inlineStr">
        <is>
          <t>2026-03-18</t>
        </is>
      </c>
      <c r="I568" s="36" t="inlineStr">
        <is>
          <t>20260318001469</t>
        </is>
      </c>
      <c r="J568" s="39" t="inlineStr">
        <is>
          <t>https://dart.fss.or.kr/dsaf001/main.do?rcpNo=20260318001469</t>
        </is>
      </c>
      <c r="K568" s="37" t="inlineStr">
        <is>
          <t>target_rev_post,target_op_post,post_events_summary</t>
        </is>
      </c>
    </row>
    <row r="569" ht="45" customHeight="1">
      <c r="A569" s="36" t="inlineStr">
        <is>
          <t>C030</t>
        </is>
      </c>
      <c r="B569" s="37" t="inlineStr">
        <is>
          <t>Fifth Season LLC</t>
        </is>
      </c>
      <c r="C569" s="36" t="inlineStr">
        <is>
          <t>인수 후</t>
        </is>
      </c>
      <c r="D569" s="36" t="inlineStr">
        <is>
          <t>2026-06-30</t>
        </is>
      </c>
      <c r="E569" s="37" t="inlineStr">
        <is>
          <t>실적</t>
        </is>
      </c>
      <c r="F569" s="37" t="inlineStr">
        <is>
          <t>CJ ENM 2026 반기보고서: CJ ENM FIFTH SEASON 지분 60% 유지, 2026 상반기 매출 284,057,366천원·순손실 33,590,641천원</t>
        </is>
      </c>
      <c r="G569" s="37" t="inlineStr">
        <is>
          <t>DART 기타공시</t>
        </is>
      </c>
      <c r="H569" s="36" t="inlineStr">
        <is>
          <t>2026-08-14</t>
        </is>
      </c>
      <c r="I569" s="36" t="inlineStr">
        <is>
          <t>20260814002422</t>
        </is>
      </c>
      <c r="J569" s="39" t="inlineStr">
        <is>
          <t>https://dart.fss.or.kr/dsaf001/main.do?rcpNo=20260814002422</t>
        </is>
      </c>
      <c r="K569" s="37" t="inlineStr">
        <is>
          <t>target_rev_post,target_op_post,post_events_summary</t>
        </is>
      </c>
    </row>
    <row r="570" ht="45" customHeight="1">
      <c r="A570" s="36" t="inlineStr">
        <is>
          <t>C030</t>
        </is>
      </c>
      <c r="B570" s="37" t="inlineStr">
        <is>
          <t>Fifth Season LLC</t>
        </is>
      </c>
      <c r="C570" s="36" t="inlineStr">
        <is>
          <t>인수 후</t>
        </is>
      </c>
      <c r="D570" s="36" t="inlineStr">
        <is>
          <t>2024-12-31</t>
        </is>
      </c>
      <c r="E570" s="37" t="inlineStr">
        <is>
          <t>어닝콜</t>
        </is>
      </c>
      <c r="F570" s="37" t="inlineStr">
        <is>
          <t>메리츠증권 4Q24 리뷰: '피프스시즌은 80억원의 영업이익을 기록'</t>
        </is>
      </c>
      <c r="G570" s="37" t="inlineStr">
        <is>
          <t>기타</t>
        </is>
      </c>
      <c r="H570" s="36" t="inlineStr">
        <is>
          <t>2025-02-13</t>
        </is>
      </c>
      <c r="I570" s="36" t="n"/>
      <c r="J570" s="39" t="inlineStr">
        <is>
          <t>https://file.alphasquare.co.kr/media/pdfs/company-report/%EB%A9%94%EB%A6%AC%EC%B8%A020250213CJ%20ENM.pdf</t>
        </is>
      </c>
      <c r="K570" s="37" t="inlineStr">
        <is>
          <t>target_op_post,earnings_call_note</t>
        </is>
      </c>
    </row>
    <row r="571" ht="45" customHeight="1">
      <c r="A571" s="36" t="inlineStr">
        <is>
          <t>C030</t>
        </is>
      </c>
      <c r="B571" s="37" t="inlineStr">
        <is>
          <t>Fifth Season LLC</t>
        </is>
      </c>
      <c r="C571" s="36" t="inlineStr">
        <is>
          <t>인수 후</t>
        </is>
      </c>
      <c r="D571" s="36" t="inlineStr">
        <is>
          <t>2025-06-30</t>
        </is>
      </c>
      <c r="E571" s="37" t="inlineStr">
        <is>
          <t>어닝콜</t>
        </is>
      </c>
      <c r="F571" s="37" t="inlineStr">
        <is>
          <t>메리츠증권 2Q25 리뷰: '피프스시즌의 흑자전환(OP 32억원)'</t>
        </is>
      </c>
      <c r="G571" s="37" t="inlineStr">
        <is>
          <t>기타</t>
        </is>
      </c>
      <c r="H571" s="36" t="inlineStr">
        <is>
          <t>2025-08-08</t>
        </is>
      </c>
      <c r="I571" s="36" t="n"/>
      <c r="J571" s="39" t="inlineStr">
        <is>
          <t>https://file.alphasquare.co.kr/media/pdfs/company-report/%EB%A9%94%EB%A6%AC%EC%B8%A020250808CJENM.pdf</t>
        </is>
      </c>
      <c r="K571" s="37" t="inlineStr">
        <is>
          <t>target_op_post</t>
        </is>
      </c>
    </row>
    <row r="572" ht="45" customHeight="1">
      <c r="A572" s="36" t="inlineStr">
        <is>
          <t>C030</t>
        </is>
      </c>
      <c r="B572" s="37" t="inlineStr">
        <is>
          <t>Fifth Season LLC</t>
        </is>
      </c>
      <c r="C572" s="36" t="inlineStr">
        <is>
          <t>인수 후</t>
        </is>
      </c>
      <c r="D572" s="36" t="inlineStr">
        <is>
          <t>2026-02-05</t>
        </is>
      </c>
      <c r="E572" s="37" t="inlineStr">
        <is>
          <t>실적</t>
        </is>
      </c>
      <c r="F572" s="37" t="inlineStr">
        <is>
          <t>CJ ENM 2025 실적 보도자료: '피프스시즌은 ... 2분기에 이어 4분기에도 흑자를 달성했다'</t>
        </is>
      </c>
      <c r="G572" s="37" t="inlineStr">
        <is>
          <t>회사 보도자료</t>
        </is>
      </c>
      <c r="H572" s="36" t="inlineStr">
        <is>
          <t>2026-02-05</t>
        </is>
      </c>
      <c r="I572" s="36" t="n"/>
      <c r="J572" s="39" t="inlineStr">
        <is>
          <t>https://cjnews.cj.net/cj-enm-2025%eb%85%84-%eb%a7%a4%ec%b6%9c-5%ec%a1%b0-1345%ec%96%b5%ec%9b%90-%ec%98%81%ec%97%85%ec%9d%b4%ec%9d%b5-1329%ec%96%b5%ec%9b%90-%ec%82%ac%ec%97%85-%eb%aa%a8%eb%8d%b8-%ea%b3%a0%eb%8f%84/</t>
        </is>
      </c>
      <c r="K572" s="37" t="inlineStr">
        <is>
          <t>target_op_post,post_events_summary</t>
        </is>
      </c>
    </row>
    <row r="573" ht="45" customHeight="1">
      <c r="A573" s="36" t="inlineStr">
        <is>
          <t>C030</t>
        </is>
      </c>
      <c r="B573" s="37" t="inlineStr">
        <is>
          <t>Fifth Season LLC</t>
        </is>
      </c>
      <c r="C573" s="36" t="inlineStr">
        <is>
          <t>인수 후</t>
        </is>
      </c>
      <c r="D573" s="36" t="inlineStr">
        <is>
          <t>2026-01-07</t>
        </is>
      </c>
      <c r="E573" s="37" t="inlineStr">
        <is>
          <t>제휴</t>
        </is>
      </c>
      <c r="F573" s="37" t="inlineStr">
        <is>
          <t>4Q25 실적발표 자료: 뮤지컬 &lt;센과 치히로의 행방불명&gt; '#TOHO_presents #오리지널팀 #내한공연', 예술의 전당 1/7~3/22</t>
        </is>
      </c>
      <c r="G573" s="37" t="inlineStr">
        <is>
          <t>IR 자료</t>
        </is>
      </c>
      <c r="H573" s="36" t="inlineStr">
        <is>
          <t>2026-02-05</t>
        </is>
      </c>
      <c r="I573" s="36" t="n"/>
      <c r="J573" s="39" t="inlineStr">
        <is>
          <t>https://kind.krx.co.kr/external/dst/irReference/18004/CJ_ENM_2025_4Q_Kor.pdf</t>
        </is>
      </c>
      <c r="K573" s="37" t="inlineStr">
        <is>
          <t>post_events_summary</t>
        </is>
      </c>
    </row>
    <row r="574" ht="45" customHeight="1">
      <c r="A574" s="36" t="inlineStr">
        <is>
          <t>C030</t>
        </is>
      </c>
      <c r="B574" s="37" t="inlineStr">
        <is>
          <t>Fifth Season LLC</t>
        </is>
      </c>
      <c r="C574" s="36" t="inlineStr">
        <is>
          <t>인수 후</t>
        </is>
      </c>
      <c r="D574" s="36" t="inlineStr">
        <is>
          <t>2024-02-07</t>
        </is>
      </c>
      <c r="E574" s="37" t="inlineStr">
        <is>
          <t>어닝콜</t>
        </is>
      </c>
      <c r="F574" s="37" t="inlineStr">
        <is>
          <t>4Q23 실적발표 자료: 엔터 부문 'FIFTH SEASON 턴어라운드', 영화드라마 '[FY2024] ... FIFTH SEASON 턴어라운드 목표'</t>
        </is>
      </c>
      <c r="G574" s="37" t="inlineStr">
        <is>
          <t>IR 자료</t>
        </is>
      </c>
      <c r="H574" s="36" t="inlineStr">
        <is>
          <t>2024-02-07</t>
        </is>
      </c>
      <c r="I574" s="36" t="n"/>
      <c r="J574" s="39" t="inlineStr">
        <is>
          <t>https://files-scs.pstatic.net/2024/02/08/kRIfVSHxXr/24%EB%85%842%EC%9B%94%20CJ_ENM%20IR%EC%9E%90%EB%A3%8C.pdf</t>
        </is>
      </c>
      <c r="K574" s="37" t="inlineStr">
        <is>
          <t>earnings_call_note</t>
        </is>
      </c>
    </row>
    <row r="575" ht="45" customHeight="1">
      <c r="A575" s="36" t="inlineStr">
        <is>
          <t>C030</t>
        </is>
      </c>
      <c r="B575" s="37" t="inlineStr">
        <is>
          <t>Fifth Season LLC</t>
        </is>
      </c>
      <c r="C575" s="36" t="inlineStr">
        <is>
          <t>인수 전</t>
        </is>
      </c>
      <c r="D575" s="36" t="inlineStr">
        <is>
          <t>2023</t>
        </is>
      </c>
      <c r="E575" s="37" t="inlineStr">
        <is>
          <t>실적</t>
        </is>
      </c>
      <c r="F575" s="37" t="inlineStr">
        <is>
          <t>대신증권: '지난해 각각 1420억원, 655억원의 적자를 낸 티빙과 피프스시즌'(2023)</t>
        </is>
      </c>
      <c r="G575" s="37" t="inlineStr">
        <is>
          <t>언론 보도</t>
        </is>
      </c>
      <c r="H575" s="36" t="inlineStr">
        <is>
          <t>2024-06-05</t>
        </is>
      </c>
      <c r="I575" s="36" t="n"/>
      <c r="J575" s="39" t="inlineStr">
        <is>
          <t>https://core.asiae.co.kr/article/2024060508071536679</t>
        </is>
      </c>
      <c r="K575" s="37" t="inlineStr">
        <is>
          <t>target_op_pre</t>
        </is>
      </c>
    </row>
    <row r="576" ht="45" customHeight="1">
      <c r="A576" s="36" t="inlineStr">
        <is>
          <t>C030</t>
        </is>
      </c>
      <c r="B576" s="37" t="inlineStr">
        <is>
          <t>Fifth Season LLC</t>
        </is>
      </c>
      <c r="C576" s="36" t="inlineStr">
        <is>
          <t>인수 후</t>
        </is>
      </c>
      <c r="D576" s="36" t="inlineStr">
        <is>
          <t>2025-09-26</t>
        </is>
      </c>
      <c r="E576" s="37" t="inlineStr">
        <is>
          <t>경영진변경</t>
        </is>
      </c>
      <c r="F576" s="37" t="inlineStr">
        <is>
          <t>공동CEO Chris Rice 연말 퇴임, Graham Taylor 단독 CEO</t>
        </is>
      </c>
      <c r="G576" s="37" t="inlineStr">
        <is>
          <t>언론 보도</t>
        </is>
      </c>
      <c r="H576" s="36" t="inlineStr">
        <is>
          <t>2025-09-26</t>
        </is>
      </c>
      <c r="I576" s="36" t="n"/>
      <c r="J576" s="39" t="inlineStr">
        <is>
          <t>https://www.broadcastnow.co.uk/broadcast-international/fifth-seasons-chris-rice-to-step-down/5209385.article</t>
        </is>
      </c>
      <c r="K576" s="37" t="inlineStr">
        <is>
          <t>post_events_summary</t>
        </is>
      </c>
    </row>
    <row r="577" ht="45" customHeight="1">
      <c r="A577" s="36" t="inlineStr">
        <is>
          <t>C030</t>
        </is>
      </c>
      <c r="B577" s="37" t="inlineStr">
        <is>
          <t>Fifth Season LLC</t>
        </is>
      </c>
      <c r="C577" s="36" t="inlineStr">
        <is>
          <t>인수 후</t>
        </is>
      </c>
      <c r="D577" s="36" t="inlineStr">
        <is>
          <t>2026-02-12</t>
        </is>
      </c>
      <c r="E577" s="37" t="inlineStr">
        <is>
          <t>매각</t>
        </is>
      </c>
      <c r="F577" s="37" t="inlineStr">
        <is>
          <t>Apple이 &lt;Severance&gt; IP·전체 권리를 약 USD 70M에 인수, FS는 총괄제작으로 잔류</t>
        </is>
      </c>
      <c r="G577" s="37" t="inlineStr">
        <is>
          <t>언론 보도</t>
        </is>
      </c>
      <c r="H577" s="36" t="inlineStr">
        <is>
          <t>2026-02-12</t>
        </is>
      </c>
      <c r="I577" s="36" t="n"/>
      <c r="J577" s="39" t="inlineStr">
        <is>
          <t>https://techcrunch.com/2026/02/12/apple-acquires-all-rights-to-severance-will-produce-future-seasons-in-house/</t>
        </is>
      </c>
      <c r="K577" s="37" t="inlineStr">
        <is>
          <t>post_events_summary</t>
        </is>
      </c>
    </row>
    <row r="578" ht="45" customHeight="1">
      <c r="A578" s="36" t="inlineStr">
        <is>
          <t>C030</t>
        </is>
      </c>
      <c r="B578" s="37" t="inlineStr">
        <is>
          <t>Fifth Season LLC</t>
        </is>
      </c>
      <c r="C578" s="36" t="inlineStr">
        <is>
          <t>인수 후</t>
        </is>
      </c>
      <c r="D578" s="36" t="inlineStr">
        <is>
          <t>2026-03-18</t>
        </is>
      </c>
      <c r="E578" s="37" t="inlineStr">
        <is>
          <t>기타</t>
        </is>
      </c>
      <c r="F578" s="37" t="inlineStr">
        <is>
          <t>FS가 J.P. Morgan 주관 5년 USD 500M 신용한도 갱신</t>
        </is>
      </c>
      <c r="G578" s="37" t="inlineStr">
        <is>
          <t>언론 보도</t>
        </is>
      </c>
      <c r="H578" s="36" t="inlineStr">
        <is>
          <t>2026-03-18</t>
        </is>
      </c>
      <c r="I578" s="36" t="n"/>
      <c r="J578" s="39" t="inlineStr">
        <is>
          <t>https://www.sfnet.com/home/chapters/canada/news-detail/2026/03/18/fifth-season-closes-$500-million-credit-facility-led-by-j.p.-morgan</t>
        </is>
      </c>
      <c r="K578" s="37" t="inlineStr">
        <is>
          <t>post_events_summary</t>
        </is>
      </c>
    </row>
    <row r="579" ht="45" customHeight="1">
      <c r="A579" s="36" t="inlineStr">
        <is>
          <t>K001</t>
        </is>
      </c>
      <c r="B579" s="37" t="inlineStr">
        <is>
          <t>Kakao M Corp.</t>
        </is>
      </c>
      <c r="C579" s="36" t="inlineStr">
        <is>
          <t>발표</t>
        </is>
      </c>
      <c r="D579" s="36" t="inlineStr">
        <is>
          <t>2005-05-26</t>
        </is>
      </c>
      <c r="E579" s="37" t="inlineStr">
        <is>
          <t>발표</t>
        </is>
      </c>
      <c r="F579" s="37"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7" t="inlineStr">
        <is>
          <t>DART 기타공시</t>
        </is>
      </c>
      <c r="H579" s="36" t="inlineStr">
        <is>
          <t>2005-05-27</t>
        </is>
      </c>
      <c r="I579" s="36" t="inlineStr">
        <is>
          <t>20050527000001</t>
        </is>
      </c>
      <c r="J579" s="39" t="inlineStr">
        <is>
          <t>https://dart.fss.or.kr/dsaf001/main.do?rcpNo=20050527000001</t>
        </is>
      </c>
      <c r="K579" s="37" t="inlineStr">
        <is>
          <t>value_chk_local,announce_date_chk,acquirer_entity,acquirer_core,acq_total_assets</t>
        </is>
      </c>
    </row>
    <row r="580" ht="45" customHeight="1">
      <c r="A580" s="36" t="inlineStr">
        <is>
          <t>K001</t>
        </is>
      </c>
      <c r="B580" s="37" t="inlineStr">
        <is>
          <t>Kakao M Corp.</t>
        </is>
      </c>
      <c r="C580" s="36" t="inlineStr">
        <is>
          <t>발표</t>
        </is>
      </c>
      <c r="D580" s="36" t="inlineStr">
        <is>
          <t>2005-05-26</t>
        </is>
      </c>
      <c r="E580" s="37" t="inlineStr">
        <is>
          <t>발표</t>
        </is>
      </c>
      <c r="F580" s="37" t="inlineStr">
        <is>
          <t>대상회사 유상증자결정: 보통주 4,697,312주, 발행가 3,520원(할인율 10%), 제3자배정 대상 SK텔레콤(주권매매계약 완료시 최대주주), 이사회결의일 2005-05-26, 납입 예정 2005-06-27.</t>
        </is>
      </c>
      <c r="G580" s="37" t="inlineStr">
        <is>
          <t>DART 기타공시</t>
        </is>
      </c>
      <c r="H580" s="36" t="inlineStr">
        <is>
          <t>2005-05-27</t>
        </is>
      </c>
      <c r="I580" s="36" t="inlineStr">
        <is>
          <t>20050527000002</t>
        </is>
      </c>
      <c r="J580" s="39" t="inlineStr">
        <is>
          <t>https://dart.fss.or.kr/dsaf001/main.do?rcpNo=20050527000002</t>
        </is>
      </c>
      <c r="K580" s="37" t="inlineStr">
        <is>
          <t>value_chk_local</t>
        </is>
      </c>
    </row>
    <row r="581" ht="45" customHeight="1">
      <c r="A581" s="36" t="inlineStr">
        <is>
          <t>K001</t>
        </is>
      </c>
      <c r="B581" s="37" t="inlineStr">
        <is>
          <t>Kakao M Corp.</t>
        </is>
      </c>
      <c r="C581" s="36" t="inlineStr">
        <is>
          <t>발표</t>
        </is>
      </c>
      <c r="D581" s="36" t="inlineStr">
        <is>
          <t>2005-05-27</t>
        </is>
      </c>
      <c r="E581" s="37" t="inlineStr">
        <is>
          <t>발표</t>
        </is>
      </c>
      <c r="F581" s="37"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7" t="inlineStr">
        <is>
          <t>DART 기타공시</t>
        </is>
      </c>
      <c r="H581" s="36" t="inlineStr">
        <is>
          <t>2005-05-27</t>
        </is>
      </c>
      <c r="I581" s="36" t="inlineStr">
        <is>
          <t>20050526800049</t>
        </is>
      </c>
      <c r="J581" s="39" t="inlineStr">
        <is>
          <t>https://dart.fss.or.kr/dsaf001/main.do?rcpNo=20050526800049</t>
        </is>
      </c>
      <c r="K581" s="37" t="inlineStr">
        <is>
          <t>purpose_quote,deal_to_equity_pct,value_chk_local</t>
        </is>
      </c>
    </row>
    <row r="582" ht="45" customHeight="1">
      <c r="A582" s="36" t="inlineStr">
        <is>
          <t>K001</t>
        </is>
      </c>
      <c r="B582" s="37" t="inlineStr">
        <is>
          <t>Kakao M Corp.</t>
        </is>
      </c>
      <c r="C582" s="36" t="inlineStr">
        <is>
          <t>발표</t>
        </is>
      </c>
      <c r="D582" s="36" t="inlineStr">
        <is>
          <t>2005-05-27</t>
        </is>
      </c>
      <c r="E582" s="37" t="inlineStr">
        <is>
          <t>발표</t>
        </is>
      </c>
      <c r="F582" s="37"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7" t="inlineStr">
        <is>
          <t>DART 기타공시</t>
        </is>
      </c>
      <c r="H582" s="36" t="inlineStr">
        <is>
          <t>2005-05-27</t>
        </is>
      </c>
      <c r="I582" s="36" t="inlineStr">
        <is>
          <t>20050526800143</t>
        </is>
      </c>
      <c r="J582" s="39" t="inlineStr">
        <is>
          <t>https://dart.fss.or.kr/dsaf001/main.do?rcpNo=20050526800143</t>
        </is>
      </c>
      <c r="K582" s="37" t="inlineStr">
        <is>
          <t>purpose_quote,earnings_call_note,core_basis</t>
        </is>
      </c>
    </row>
    <row r="583" ht="45" customHeight="1">
      <c r="A583" s="36" t="inlineStr">
        <is>
          <t>K001</t>
        </is>
      </c>
      <c r="B583" s="37" t="inlineStr">
        <is>
          <t>Kakao M Corp.</t>
        </is>
      </c>
      <c r="C583" s="36" t="inlineStr">
        <is>
          <t>발표</t>
        </is>
      </c>
      <c r="D583" s="36" t="inlineStr">
        <is>
          <t>2005-05-27</t>
        </is>
      </c>
      <c r="E583" s="37" t="inlineStr">
        <is>
          <t>발표</t>
        </is>
      </c>
      <c r="F583" s="37" t="inlineStr">
        <is>
          <t>SKT가 292억원에 YBM서울음반 60% 인수. SKT 관계자: "We wanted to acquire a safe source for music content." SKT는 휴대폰 음악포털 Melon 운영. YBM Seoul 주가 상한가 5,650원, SKT 주가 2% 오른 176,500원.</t>
        </is>
      </c>
      <c r="G583" s="37" t="inlineStr">
        <is>
          <t>언론 보도</t>
        </is>
      </c>
      <c r="H583" s="36" t="inlineStr">
        <is>
          <t>2005-05-27</t>
        </is>
      </c>
      <c r="I583" s="36" t="n"/>
      <c r="J583" s="39" t="inlineStr">
        <is>
          <t>https://www.koreajoongangdaily.com/business/sk-telecom-buys-major-music-company/11562261</t>
        </is>
      </c>
      <c r="K583" s="37" t="inlineStr">
        <is>
          <t>purpose_quote,acquirer_core,acq_mktcap,event_ticker_basis</t>
        </is>
      </c>
    </row>
    <row r="584" ht="45" customHeight="1">
      <c r="A584" s="36" t="inlineStr">
        <is>
          <t>K001</t>
        </is>
      </c>
      <c r="B584" s="37" t="inlineStr">
        <is>
          <t>Kakao M Corp.</t>
        </is>
      </c>
      <c r="C584" s="36" t="inlineStr">
        <is>
          <t>발표</t>
        </is>
      </c>
      <c r="D584" s="36" t="inlineStr">
        <is>
          <t>2005-05-26</t>
        </is>
      </c>
      <c r="E584" s="37" t="inlineStr">
        <is>
          <t>지분취득</t>
        </is>
      </c>
      <c r="F584" s="37" t="inlineStr">
        <is>
          <t>SKT 주식등의대량보유상황보고서(2005-06-01): 장외매수 4,885,009주(43.33%), 주당 2,600원, 계약체결일 2005-05-26, 취득자금 12,701,023,400원 전액 자기자금(내부유보이익).</t>
        </is>
      </c>
      <c r="G584" s="37" t="inlineStr">
        <is>
          <t>DART 기타공시</t>
        </is>
      </c>
      <c r="H584" s="36" t="inlineStr">
        <is>
          <t>2005-06-01</t>
        </is>
      </c>
      <c r="I584" s="36" t="inlineStr">
        <is>
          <t>20050601000135</t>
        </is>
      </c>
      <c r="J584" s="39" t="inlineStr">
        <is>
          <t>https://dart.fss.or.kr/dsaf001/main.do?rcpNo=20050601000135</t>
        </is>
      </c>
      <c r="K584" s="37" t="inlineStr">
        <is>
          <t>value_chk_local,notes</t>
        </is>
      </c>
    </row>
    <row r="585" ht="45" customHeight="1">
      <c r="A585" s="36" t="inlineStr">
        <is>
          <t>K001</t>
        </is>
      </c>
      <c r="B585" s="37" t="inlineStr">
        <is>
          <t>Kakao M Corp.</t>
        </is>
      </c>
      <c r="C585" s="36" t="inlineStr">
        <is>
          <t>인수 후</t>
        </is>
      </c>
      <c r="D585" s="36" t="inlineStr">
        <is>
          <t>2005-08-11</t>
        </is>
      </c>
      <c r="E585" s="37" t="inlineStr">
        <is>
          <t>완료</t>
        </is>
      </c>
      <c r="F585" s="37" t="inlineStr">
        <is>
          <t>SKT 대량보유보고서(2005-08-13): 2005-08-11 제3자배정 신주 4,697,312주 주금납입 완료로 보유 9,582,321주(60.00%); 2005-07-29 임시주총에서 서성원·안승윤 이사, 김영철 감사 선임.</t>
        </is>
      </c>
      <c r="G585" s="37" t="inlineStr">
        <is>
          <t>DART 기타공시</t>
        </is>
      </c>
      <c r="H585" s="36" t="inlineStr">
        <is>
          <t>2005-08-13</t>
        </is>
      </c>
      <c r="I585" s="36" t="inlineStr">
        <is>
          <t>20050812001025</t>
        </is>
      </c>
      <c r="J585" s="39" t="inlineStr">
        <is>
          <t>https://dart.fss.or.kr/dsaf001/main.do?rcpNo=20050812001025</t>
        </is>
      </c>
      <c r="K585" s="37" t="inlineStr">
        <is>
          <t>status_chk,value_chk_local</t>
        </is>
      </c>
    </row>
    <row r="586" ht="45" customHeight="1">
      <c r="A586" s="36" t="inlineStr">
        <is>
          <t>K001</t>
        </is>
      </c>
      <c r="B586" s="37" t="inlineStr">
        <is>
          <t>Kakao M Corp.</t>
        </is>
      </c>
      <c r="C586" s="36" t="inlineStr">
        <is>
          <t>인수 후</t>
        </is>
      </c>
      <c r="D586" s="36" t="inlineStr">
        <is>
          <t>2005-08-11</t>
        </is>
      </c>
      <c r="E586" s="37" t="inlineStr">
        <is>
          <t>완료</t>
        </is>
      </c>
      <c r="F586" s="37" t="inlineStr">
        <is>
          <t>최대주주 변경: 민영빈 외 10인(67.42%) → 에스케이텔레콤(주) 4,885,009주(43.33%), 변경확인일 2005-08-11, 지분인수목적 '경영권 인수'(정정본 20050811000391로 특수관계인 지분율 오기 정정).</t>
        </is>
      </c>
      <c r="G586" s="37" t="inlineStr">
        <is>
          <t>DART 기타공시</t>
        </is>
      </c>
      <c r="H586" s="36" t="inlineStr">
        <is>
          <t>2005-08-12</t>
        </is>
      </c>
      <c r="I586" s="36" t="inlineStr">
        <is>
          <t>20050811000382</t>
        </is>
      </c>
      <c r="J586" s="39" t="inlineStr">
        <is>
          <t>https://dart.fss.or.kr/dsaf001/main.do?rcpNo=20050811000382</t>
        </is>
      </c>
      <c r="K586" s="37" t="inlineStr">
        <is>
          <t>status_chk</t>
        </is>
      </c>
    </row>
    <row r="587" ht="45" customHeight="1">
      <c r="A587" s="36" t="inlineStr">
        <is>
          <t>K001</t>
        </is>
      </c>
      <c r="B587" s="37" t="inlineStr">
        <is>
          <t>Kakao M Corp.</t>
        </is>
      </c>
      <c r="C587" s="36" t="inlineStr">
        <is>
          <t>인수 후</t>
        </is>
      </c>
      <c r="D587" s="36" t="inlineStr">
        <is>
          <t>2005-07-29</t>
        </is>
      </c>
      <c r="E587" s="37" t="inlineStr">
        <is>
          <t>사명변경</t>
        </is>
      </c>
      <c r="F587" s="37" t="inlineStr">
        <is>
          <t>상호변경안내: ㈜와이비엠서울음반 → ㈜서울음반, 변경사유 '최대주주 변동에 따른 소속기업 집단 변경', 주주총회 2005-07-29.</t>
        </is>
      </c>
      <c r="G587" s="37" t="inlineStr">
        <is>
          <t>DART 기타공시</t>
        </is>
      </c>
      <c r="H587" s="36" t="inlineStr">
        <is>
          <t>2005-07-29</t>
        </is>
      </c>
      <c r="I587" s="36" t="inlineStr">
        <is>
          <t>20050729900017</t>
        </is>
      </c>
      <c r="J587" s="39" t="inlineStr">
        <is>
          <t>https://dart.fss.or.kr/dsaf001/main.do?rcpNo=20050729900017</t>
        </is>
      </c>
      <c r="K587" s="37" t="inlineStr">
        <is>
          <t>post_events_summary</t>
        </is>
      </c>
    </row>
    <row r="588" ht="45" customHeight="1">
      <c r="A588" s="36" t="inlineStr">
        <is>
          <t>K001</t>
        </is>
      </c>
      <c r="B588" s="37" t="inlineStr">
        <is>
          <t>Kakao M Corp.</t>
        </is>
      </c>
      <c r="C588" s="36" t="inlineStr">
        <is>
          <t>인수 전</t>
        </is>
      </c>
      <c r="D588" s="36" t="inlineStr">
        <is>
          <t>2004-12-31</t>
        </is>
      </c>
      <c r="E588" s="37" t="inlineStr">
        <is>
          <t>실적</t>
        </is>
      </c>
      <c r="F588" s="37" t="inlineStr">
        <is>
          <t>와이비엠서울음반 2004 사업보고서: 연혁(1978 설립, 2000-07 상호 변경, 2003-06 국제음반 합병, 2004-03 증자)과 요약재무정보(천원): 매출 2004 27,566,806 / 2003 23,896,585, 영업이익 △1,244,796 / △793,444.</t>
        </is>
      </c>
      <c r="G588" s="37" t="inlineStr">
        <is>
          <t>DART 사업보고서</t>
        </is>
      </c>
      <c r="H588" s="36" t="inlineStr">
        <is>
          <t>2005-03-31</t>
        </is>
      </c>
      <c r="I588" s="36" t="inlineStr">
        <is>
          <t>20050331000388</t>
        </is>
      </c>
      <c r="J588" s="39" t="inlineStr">
        <is>
          <t>https://dart.fss.or.kr/dsaf001/main.do?rcpNo=20050331000388</t>
        </is>
      </c>
      <c r="K588" s="37" t="inlineStr">
        <is>
          <t>pre_events_summary,target_rev_pre,target_op_pre</t>
        </is>
      </c>
    </row>
    <row r="589" ht="45" customHeight="1">
      <c r="A589" s="36" t="inlineStr">
        <is>
          <t>K001</t>
        </is>
      </c>
      <c r="B589" s="37" t="inlineStr">
        <is>
          <t>Kakao M Corp.</t>
        </is>
      </c>
      <c r="C589" s="36" t="inlineStr">
        <is>
          <t>인수 후</t>
        </is>
      </c>
      <c r="D589" s="36" t="inlineStr">
        <is>
          <t>2008-12-31</t>
        </is>
      </c>
      <c r="E589" s="37" t="inlineStr">
        <is>
          <t>실적</t>
        </is>
      </c>
      <c r="F589" s="37" t="inlineStr">
        <is>
          <t>로엔 2008 사업보고서 요약재무정보(천원, 별도 K-GAAP): 매출 2005 24,174,597 / 2006 31,485,153 / 2007 34,251,941 / 2008 30,797,083, 영업이익 △5,850,818 / △707,710 / △3,893,491 / 294,862.</t>
        </is>
      </c>
      <c r="G589" s="37" t="inlineStr">
        <is>
          <t>DART 사업보고서</t>
        </is>
      </c>
      <c r="H589" s="36" t="inlineStr">
        <is>
          <t>2009-03-31</t>
        </is>
      </c>
      <c r="I589" s="36" t="inlineStr">
        <is>
          <t>20090331002153</t>
        </is>
      </c>
      <c r="J589" s="39" t="inlineStr">
        <is>
          <t>https://dart.fss.or.kr/dsaf001/main.do?rcpNo=20090331002153</t>
        </is>
      </c>
      <c r="K589" s="37" t="inlineStr">
        <is>
          <t>target_rev_post,target_op_post,perf_basis</t>
        </is>
      </c>
    </row>
    <row r="590" ht="45" customHeight="1">
      <c r="A590" s="36" t="inlineStr">
        <is>
          <t>K001</t>
        </is>
      </c>
      <c r="B590" s="37" t="inlineStr">
        <is>
          <t>Kakao M Corp.</t>
        </is>
      </c>
      <c r="C590" s="36" t="inlineStr">
        <is>
          <t>인수 후</t>
        </is>
      </c>
      <c r="D590" s="36" t="inlineStr">
        <is>
          <t>2018-03</t>
        </is>
      </c>
      <c r="E590" s="37" t="inlineStr">
        <is>
          <t>실적</t>
        </is>
      </c>
      <c r="F590" s="37"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7" t="inlineStr">
        <is>
          <t>DART 사업보고서</t>
        </is>
      </c>
      <c r="H590" s="36" t="inlineStr">
        <is>
          <t>2018-03-30</t>
        </is>
      </c>
      <c r="I590" s="36" t="inlineStr">
        <is>
          <t>20180330003970</t>
        </is>
      </c>
      <c r="J590" s="39" t="inlineStr">
        <is>
          <t>https://dart.fss.or.kr/dsaf001/main.do?rcpNo=20180330003970</t>
        </is>
      </c>
      <c r="K590" s="37" t="inlineStr">
        <is>
          <t>post_events_summary,target_rev_post,target_op_post</t>
        </is>
      </c>
    </row>
    <row r="591" ht="45" customHeight="1">
      <c r="A591" s="36" t="inlineStr">
        <is>
          <t>K001</t>
        </is>
      </c>
      <c r="B591" s="37" t="inlineStr">
        <is>
          <t>Kakao M Corp.</t>
        </is>
      </c>
      <c r="C591" s="36" t="inlineStr">
        <is>
          <t>인수 후</t>
        </is>
      </c>
      <c r="D591" s="36" t="inlineStr">
        <is>
          <t>2008-10-23</t>
        </is>
      </c>
      <c r="E591" s="37" t="inlineStr">
        <is>
          <t>통합</t>
        </is>
      </c>
      <c r="F591" s="37" t="inlineStr">
        <is>
          <t>로엔 영업양수결정: SKT의 온라인 음악 서비스(MelOn) 사업 양수, 양수가액 24,333,022,038원, 양수목적 '제작/유통/플랫폼이 결합된 종합음악사업자로의 성장', 양수예정일 2008-12-31.</t>
        </is>
      </c>
      <c r="G591" s="37" t="inlineStr">
        <is>
          <t>DART 기타공시</t>
        </is>
      </c>
      <c r="H591" s="36" t="inlineStr">
        <is>
          <t>2008-10-23</t>
        </is>
      </c>
      <c r="I591" s="36" t="inlineStr">
        <is>
          <t>20081023000234</t>
        </is>
      </c>
      <c r="J591" s="39" t="inlineStr">
        <is>
          <t>https://dart.fss.or.kr/dsaf001/main.do?rcpNo=20081023000234</t>
        </is>
      </c>
      <c r="K591" s="37" t="inlineStr">
        <is>
          <t>post_events_summary,notes</t>
        </is>
      </c>
    </row>
    <row r="592" ht="45" customHeight="1">
      <c r="A592" s="36" t="inlineStr">
        <is>
          <t>K001</t>
        </is>
      </c>
      <c r="B592" s="37" t="inlineStr">
        <is>
          <t>Kakao M Corp.</t>
        </is>
      </c>
      <c r="C592" s="36" t="inlineStr">
        <is>
          <t>인수 후</t>
        </is>
      </c>
      <c r="D592" s="36" t="inlineStr">
        <is>
          <t>2011-10-05</t>
        </is>
      </c>
      <c r="E592" s="37" t="inlineStr">
        <is>
          <t>소유주변경</t>
        </is>
      </c>
      <c r="F592" s="37" t="inlineStr">
        <is>
          <t>최대주주 변경: 에스케이텔레콤(주) 16,054,812주(63.48%) → 에스케이플래닛(주), SKT 물적분할로 설립된 SK플래닛이 지분 승계.</t>
        </is>
      </c>
      <c r="G592" s="37" t="inlineStr">
        <is>
          <t>DART 기타공시</t>
        </is>
      </c>
      <c r="H592" s="36" t="inlineStr">
        <is>
          <t>2011-10-05</t>
        </is>
      </c>
      <c r="I592" s="36" t="inlineStr">
        <is>
          <t>20111005900072</t>
        </is>
      </c>
      <c r="J592" s="39" t="inlineStr">
        <is>
          <t>https://dart.fss.or.kr/dsaf001/main.do?rcpNo=20111005900072</t>
        </is>
      </c>
      <c r="K592" s="37" t="inlineStr">
        <is>
          <t>post_events_summary,notes</t>
        </is>
      </c>
    </row>
    <row r="593" ht="45" customHeight="1">
      <c r="A593" s="36" t="inlineStr">
        <is>
          <t>K001</t>
        </is>
      </c>
      <c r="B593" s="37" t="inlineStr">
        <is>
          <t>Kakao M Corp.</t>
        </is>
      </c>
      <c r="C593" s="36" t="inlineStr">
        <is>
          <t>인수 전</t>
        </is>
      </c>
      <c r="D593" s="36" t="inlineStr">
        <is>
          <t>2004-12-31</t>
        </is>
      </c>
      <c r="E593" s="37" t="inlineStr">
        <is>
          <t>실적</t>
        </is>
      </c>
      <c r="F593" s="37"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7" t="inlineStr">
        <is>
          <t>DART 사업보고서</t>
        </is>
      </c>
      <c r="H593" s="36" t="inlineStr">
        <is>
          <t>2005-03-31</t>
        </is>
      </c>
      <c r="I593" s="36" t="inlineStr">
        <is>
          <t>20050331001369</t>
        </is>
      </c>
      <c r="J593" s="39" t="inlineStr">
        <is>
          <t>https://dart.fss.or.kr/dsaf001/main.do?rcpNo=20050331001369</t>
        </is>
      </c>
      <c r="K593" s="37" t="inlineStr">
        <is>
          <t>acq_total_assets,acquirer_core,apex_total_assets</t>
        </is>
      </c>
    </row>
    <row r="594" ht="45" customHeight="1">
      <c r="A594" s="36" t="inlineStr">
        <is>
          <t>K001</t>
        </is>
      </c>
      <c r="B594" s="37" t="inlineStr">
        <is>
          <t>Kakao M Corp.</t>
        </is>
      </c>
      <c r="C594" s="36" t="inlineStr">
        <is>
          <t>인수 전</t>
        </is>
      </c>
      <c r="D594" s="36" t="inlineStr">
        <is>
          <t>2005-03-31</t>
        </is>
      </c>
      <c r="E594" s="37" t="inlineStr">
        <is>
          <t>기타</t>
        </is>
      </c>
      <c r="F594" s="37" t="inlineStr">
        <is>
          <t>SKT 2005년 1분기보고서 '주식의 총수 등': 발행한 주식 보통주 82,276,711주(2005-03-31), 자기주식 8,662,415주.</t>
        </is>
      </c>
      <c r="G594" s="37" t="inlineStr">
        <is>
          <t>DART 기타공시</t>
        </is>
      </c>
      <c r="H594" s="36" t="inlineStr">
        <is>
          <t>2005-05-13</t>
        </is>
      </c>
      <c r="I594" s="36" t="inlineStr">
        <is>
          <t>20050513002159</t>
        </is>
      </c>
      <c r="J594" s="39" t="inlineStr">
        <is>
          <t>https://dart.fss.or.kr/dsaf001/main.do?rcpNo=20050513002159</t>
        </is>
      </c>
      <c r="K594" s="37" t="inlineStr">
        <is>
          <t>acq_mktcap</t>
        </is>
      </c>
    </row>
    <row r="595" ht="45" customHeight="1">
      <c r="A595" s="36" t="inlineStr">
        <is>
          <t>K001</t>
        </is>
      </c>
      <c r="B595" s="37" t="inlineStr">
        <is>
          <t>Kakao M Corp.</t>
        </is>
      </c>
      <c r="C595" s="36" t="inlineStr">
        <is>
          <t>인수 후</t>
        </is>
      </c>
      <c r="D595" s="36" t="inlineStr">
        <is>
          <t>2007-12-31</t>
        </is>
      </c>
      <c r="E595" s="37" t="inlineStr">
        <is>
          <t>기타</t>
        </is>
      </c>
      <c r="F595" s="37"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7" t="inlineStr">
        <is>
          <t>DART 사업보고서</t>
        </is>
      </c>
      <c r="H595" s="36" t="inlineStr">
        <is>
          <t>2008-03-31</t>
        </is>
      </c>
      <c r="I595" s="36" t="inlineStr">
        <is>
          <t>20080331002838</t>
        </is>
      </c>
      <c r="J595" s="39" t="inlineStr">
        <is>
          <t>https://dart.fss.or.kr/dsaf001/main.do?rcpNo=20080331002838</t>
        </is>
      </c>
      <c r="K595" s="37" t="inlineStr">
        <is>
          <t>impairment</t>
        </is>
      </c>
    </row>
    <row r="596" ht="45" customHeight="1">
      <c r="A596" s="36" t="inlineStr">
        <is>
          <t>K002</t>
        </is>
      </c>
      <c r="B596" s="37" t="inlineStr">
        <is>
          <t>Kakao M Corp.</t>
        </is>
      </c>
      <c r="C596" s="36" t="inlineStr">
        <is>
          <t>발표</t>
        </is>
      </c>
      <c r="D596" s="36" t="inlineStr">
        <is>
          <t>2008-10-31</t>
        </is>
      </c>
      <c r="E596" s="37" t="inlineStr">
        <is>
          <t>발표</t>
        </is>
      </c>
      <c r="F596" s="37"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7" t="inlineStr">
        <is>
          <t>DART 기타공시</t>
        </is>
      </c>
      <c r="H596" s="36" t="inlineStr">
        <is>
          <t>2008-11-03</t>
        </is>
      </c>
      <c r="I596" s="36" t="inlineStr">
        <is>
          <t>20081103000004</t>
        </is>
      </c>
      <c r="J596" s="39" t="inlineStr">
        <is>
          <t>https://dart.fss.or.kr/dsaf001/main.do?rcpNo=20081103000004</t>
        </is>
      </c>
      <c r="K596" s="37" t="inlineStr">
        <is>
          <t>value_chk_local,announce_date_chk,purpose_quote,chk_note</t>
        </is>
      </c>
    </row>
    <row r="597" ht="45" customHeight="1">
      <c r="A597" s="36" t="inlineStr">
        <is>
          <t>K002</t>
        </is>
      </c>
      <c r="B597" s="37" t="inlineStr">
        <is>
          <t>Kakao M Corp.</t>
        </is>
      </c>
      <c r="C597" s="36" t="inlineStr">
        <is>
          <t>인수 후</t>
        </is>
      </c>
      <c r="D597" s="36" t="inlineStr">
        <is>
          <t>2008-12-24</t>
        </is>
      </c>
      <c r="E597" s="37" t="inlineStr">
        <is>
          <t>완료</t>
        </is>
      </c>
      <c r="F597" s="37" t="inlineStr">
        <is>
          <t>유상증자결정 정정: '($9,900,000 * 1,333.7원)/4,635원' — 신주 2,848,679주, 발행총액 13,203,627,165원으로 확정.</t>
        </is>
      </c>
      <c r="G597" s="37" t="inlineStr">
        <is>
          <t>DART 기타공시</t>
        </is>
      </c>
      <c r="H597" s="36" t="inlineStr">
        <is>
          <t>2008-12-24</t>
        </is>
      </c>
      <c r="I597" s="36" t="inlineStr">
        <is>
          <t>20081224000273</t>
        </is>
      </c>
      <c r="J597" s="39" t="inlineStr">
        <is>
          <t>https://dart.fss.or.kr/dsaf001/main.do?rcpNo=20081224000273</t>
        </is>
      </c>
      <c r="K597" s="37" t="inlineStr">
        <is>
          <t>value_chk_local,value_chk_usdmm</t>
        </is>
      </c>
    </row>
    <row r="598" ht="45" customHeight="1">
      <c r="A598" s="36" t="inlineStr">
        <is>
          <t>K002</t>
        </is>
      </c>
      <c r="B598" s="37" t="inlineStr">
        <is>
          <t>Kakao M Corp.</t>
        </is>
      </c>
      <c r="C598" s="36" t="inlineStr">
        <is>
          <t>인수 후</t>
        </is>
      </c>
      <c r="D598" s="36" t="inlineStr">
        <is>
          <t>2008-12-25</t>
        </is>
      </c>
      <c r="E598" s="37" t="inlineStr">
        <is>
          <t>완료</t>
        </is>
      </c>
      <c r="F598" s="37" t="inlineStr">
        <is>
          <t>주요주주 변경: Realnetworks,Inc 주요주주 추가, 소유 2,848,679주(11.26%), 변경사유 '제3자배정유상증자에의한 신주취득', 변경일 2008-12-25, 확인일 2008-12-30.</t>
        </is>
      </c>
      <c r="G598" s="37" t="inlineStr">
        <is>
          <t>DART 기타공시</t>
        </is>
      </c>
      <c r="H598" s="36" t="inlineStr">
        <is>
          <t>2008-12-30</t>
        </is>
      </c>
      <c r="I598" s="36" t="inlineStr">
        <is>
          <t>20081230000161</t>
        </is>
      </c>
      <c r="J598" s="39" t="inlineStr">
        <is>
          <t>https://dart.fss.or.kr/dsaf001/main.do?rcpNo=20081230000161</t>
        </is>
      </c>
      <c r="K598" s="37" t="inlineStr">
        <is>
          <t>status_chk,chk_note</t>
        </is>
      </c>
    </row>
    <row r="599" ht="45" customHeight="1">
      <c r="A599" s="36" t="inlineStr">
        <is>
          <t>K002</t>
        </is>
      </c>
      <c r="B599" s="37" t="inlineStr">
        <is>
          <t>Kakao M Corp.</t>
        </is>
      </c>
      <c r="C599" s="36" t="inlineStr">
        <is>
          <t>인수 후</t>
        </is>
      </c>
      <c r="D599" s="36" t="inlineStr">
        <is>
          <t>2008-12-25</t>
        </is>
      </c>
      <c r="E599" s="37" t="inlineStr">
        <is>
          <t>지분취득</t>
        </is>
      </c>
      <c r="F599" s="37" t="inlineStr">
        <is>
          <t>RealNetworks 대량보유보고서(2008-12-31): 보유 2,848,679주(11.26%), 변동사유 '08.12.24 제3자 배정 유상증자 신주 주금납입 완료', 취득단가 4,635원.</t>
        </is>
      </c>
      <c r="G599" s="37" t="inlineStr">
        <is>
          <t>DART 기타공시</t>
        </is>
      </c>
      <c r="H599" s="36" t="inlineStr">
        <is>
          <t>2008-12-31</t>
        </is>
      </c>
      <c r="I599" s="36" t="inlineStr">
        <is>
          <t>20081231000294</t>
        </is>
      </c>
      <c r="J599" s="39" t="inlineStr">
        <is>
          <t>https://dart.fss.or.kr/dsaf001/main.do?rcpNo=20081231000294</t>
        </is>
      </c>
      <c r="K599" s="37" t="inlineStr">
        <is>
          <t>status_chk,value_chk_local</t>
        </is>
      </c>
    </row>
    <row r="600" ht="45" customHeight="1">
      <c r="A600" s="36" t="inlineStr">
        <is>
          <t>K002</t>
        </is>
      </c>
      <c r="B600" s="37" t="inlineStr">
        <is>
          <t>Kakao M Corp.</t>
        </is>
      </c>
      <c r="C600" s="36" t="inlineStr">
        <is>
          <t>인수 전</t>
        </is>
      </c>
      <c r="D600" s="36" t="inlineStr">
        <is>
          <t>2008-10-23</t>
        </is>
      </c>
      <c r="E600" s="37" t="inlineStr">
        <is>
          <t>통합</t>
        </is>
      </c>
      <c r="F600" s="37" t="inlineStr">
        <is>
          <t>로엔 영업양수결정: SKT 온라인 음악 서비스(MelOn) 양수 24,333,022,038원, 양수목적 '제작/유통/플랫폼이 결합된 종합음악사업자로의 성장을 통한 시장경쟁력 제고 및 시너지 극대화'.</t>
        </is>
      </c>
      <c r="G600" s="37" t="inlineStr">
        <is>
          <t>DART 기타공시</t>
        </is>
      </c>
      <c r="H600" s="36" t="inlineStr">
        <is>
          <t>2008-10-23</t>
        </is>
      </c>
      <c r="I600" s="36" t="inlineStr">
        <is>
          <t>20081023000234</t>
        </is>
      </c>
      <c r="J600" s="39" t="inlineStr">
        <is>
          <t>https://dart.fss.or.kr/dsaf001/main.do?rcpNo=20081023000234</t>
        </is>
      </c>
      <c r="K600" s="37" t="inlineStr">
        <is>
          <t>notes,pre_events_summary</t>
        </is>
      </c>
    </row>
    <row r="601" ht="45" customHeight="1">
      <c r="A601" s="36" t="inlineStr">
        <is>
          <t>K002</t>
        </is>
      </c>
      <c r="B601" s="37" t="inlineStr">
        <is>
          <t>Kakao M Corp.</t>
        </is>
      </c>
      <c r="C601" s="36" t="inlineStr">
        <is>
          <t>인수 전</t>
        </is>
      </c>
      <c r="D601" s="36" t="inlineStr">
        <is>
          <t>2008-10-23</t>
        </is>
      </c>
      <c r="E601" s="37" t="inlineStr">
        <is>
          <t>기타</t>
        </is>
      </c>
      <c r="F601" s="37" t="inlineStr">
        <is>
          <t>로엔 유상증자결정: SKT(최대주주) 대상 제3자배정 6,472,491주, 운영자금 29,999,995,785원, 목적 '영업양수(온라인 음악 서비스 사업)를 위한 양수대금 및 운영자금 마련'.</t>
        </is>
      </c>
      <c r="G601" s="37" t="inlineStr">
        <is>
          <t>DART 기타공시</t>
        </is>
      </c>
      <c r="H601" s="36" t="inlineStr">
        <is>
          <t>2008-10-23</t>
        </is>
      </c>
      <c r="I601" s="36" t="inlineStr">
        <is>
          <t>20081023000238</t>
        </is>
      </c>
      <c r="J601" s="39" t="inlineStr">
        <is>
          <t>https://dart.fss.or.kr/dsaf001/main.do?rcpNo=20081023000238</t>
        </is>
      </c>
      <c r="K601" s="37" t="inlineStr">
        <is>
          <t>notes</t>
        </is>
      </c>
    </row>
    <row r="602" ht="45" customHeight="1">
      <c r="A602" s="36" t="inlineStr">
        <is>
          <t>K002</t>
        </is>
      </c>
      <c r="B602" s="37" t="inlineStr">
        <is>
          <t>Kakao M Corp.</t>
        </is>
      </c>
      <c r="C602" s="36" t="inlineStr">
        <is>
          <t>발표</t>
        </is>
      </c>
      <c r="D602" s="36" t="inlineStr">
        <is>
          <t>2008-12-31</t>
        </is>
      </c>
      <c r="E602" s="37" t="inlineStr">
        <is>
          <t>기타</t>
        </is>
      </c>
      <c r="F602" s="37"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7" t="inlineStr">
        <is>
          <t>SEC</t>
        </is>
      </c>
      <c r="H602" s="36" t="inlineStr">
        <is>
          <t>2009-03-02</t>
        </is>
      </c>
      <c r="I602" s="36" t="inlineStr">
        <is>
          <t>0000950134-09-004088</t>
        </is>
      </c>
      <c r="J602" s="39" t="inlineStr">
        <is>
          <t>https://www.sec.gov/Archives/edgar/data/1046327/000095013409004088/v51166e10vk.htm</t>
        </is>
      </c>
      <c r="K602" s="37" t="inlineStr">
        <is>
          <t>acq_total_assets,deal_to_assets_pct,deal_to_equity_pct,acq_mktcap,impairment,acquirer_core,notes</t>
        </is>
      </c>
    </row>
    <row r="603" ht="45" customHeight="1">
      <c r="A603" s="36" t="inlineStr">
        <is>
          <t>K002</t>
        </is>
      </c>
      <c r="B603" s="37" t="inlineStr">
        <is>
          <t>Kakao M Corp.</t>
        </is>
      </c>
      <c r="C603" s="36" t="inlineStr">
        <is>
          <t>인수 후</t>
        </is>
      </c>
      <c r="D603" s="36" t="inlineStr">
        <is>
          <t>2009-02-16</t>
        </is>
      </c>
      <c r="E603" s="37" t="inlineStr">
        <is>
          <t>제휴</t>
        </is>
      </c>
      <c r="F603" s="37" t="inlineStr">
        <is>
          <t>'SK Telecom and RealNetworks Expand Strategic Alliance': RealNetworks가 SKT의 한국 자회사 LoEn 소수지분을 취득 'to develop and market digital music offerings'; MelOn MOD·ColoRing 링백톤 등 서비스 운영.</t>
        </is>
      </c>
      <c r="G603" s="37" t="inlineStr">
        <is>
          <t>회사 보도자료</t>
        </is>
      </c>
      <c r="H603" s="36" t="inlineStr">
        <is>
          <t>2009-02-16</t>
        </is>
      </c>
      <c r="I603" s="36" t="n"/>
      <c r="J603" s="39" t="inlineStr">
        <is>
          <t>https://cn.realnetworks.com/node/750</t>
        </is>
      </c>
      <c r="K603" s="37" t="inlineStr">
        <is>
          <t>purpose_quote,earnings_call_note</t>
        </is>
      </c>
    </row>
    <row r="604" ht="45" customHeight="1">
      <c r="A604" s="36" t="inlineStr">
        <is>
          <t>K002</t>
        </is>
      </c>
      <c r="B604" s="37" t="inlineStr">
        <is>
          <t>Kakao M Corp.</t>
        </is>
      </c>
      <c r="C604" s="36" t="inlineStr">
        <is>
          <t>인수 후</t>
        </is>
      </c>
      <c r="D604" s="36" t="inlineStr">
        <is>
          <t>2012-06-15</t>
        </is>
      </c>
      <c r="E604" s="37" t="inlineStr">
        <is>
          <t>매각</t>
        </is>
      </c>
      <c r="F604" s="37" t="inlineStr">
        <is>
          <t>RealNetworks 대량보유보고서: 2012-05~06 장내매도로 2,848,679주(11.26%) → 2,484,221주(9.82%), 변동사유 '투자자금회수'.</t>
        </is>
      </c>
      <c r="G604" s="37" t="inlineStr">
        <is>
          <t>DART 기타공시</t>
        </is>
      </c>
      <c r="H604" s="36" t="inlineStr">
        <is>
          <t>2012-06-18</t>
        </is>
      </c>
      <c r="I604" s="36" t="inlineStr">
        <is>
          <t>20120618000009</t>
        </is>
      </c>
      <c r="J604" s="39" t="inlineStr">
        <is>
          <t>https://dart.fss.or.kr/dsaf001/main.do?rcpNo=20120618000009</t>
        </is>
      </c>
      <c r="K604" s="37" t="inlineStr">
        <is>
          <t>post_events_summary</t>
        </is>
      </c>
    </row>
    <row r="605" ht="45" customHeight="1">
      <c r="A605" s="36" t="inlineStr">
        <is>
          <t>K002</t>
        </is>
      </c>
      <c r="B605" s="37" t="inlineStr">
        <is>
          <t>Kakao M Corp.</t>
        </is>
      </c>
      <c r="C605" s="36" t="inlineStr">
        <is>
          <t>인수 후</t>
        </is>
      </c>
      <c r="D605" s="36" t="inlineStr">
        <is>
          <t>2013-11-07</t>
        </is>
      </c>
      <c r="E605" s="37" t="inlineStr">
        <is>
          <t>매각</t>
        </is>
      </c>
      <c r="F605" s="37" t="inlineStr">
        <is>
          <t>RealNetworks 대량보유보고서: 2012-08~09 추가 장내매도로 2,234,221주까지 줄인 뒤 2013-11-03 Star Invest와 계약, 2013-11-07 2,234,221주를 주당 14,000원에 양도해 보유 0주.</t>
        </is>
      </c>
      <c r="G605" s="37" t="inlineStr">
        <is>
          <t>DART 기타공시</t>
        </is>
      </c>
      <c r="H605" s="36" t="inlineStr">
        <is>
          <t>2013-11-08</t>
        </is>
      </c>
      <c r="I605" s="36" t="inlineStr">
        <is>
          <t>20131108000171</t>
        </is>
      </c>
      <c r="J605" s="39" t="inlineStr">
        <is>
          <t>https://dart.fss.or.kr/dsaf001/main.do?rcpNo=20131108000171</t>
        </is>
      </c>
      <c r="K605" s="37" t="inlineStr">
        <is>
          <t>post_events_summary</t>
        </is>
      </c>
    </row>
    <row r="606" ht="45" customHeight="1">
      <c r="A606" s="36" t="inlineStr">
        <is>
          <t>K002</t>
        </is>
      </c>
      <c r="B606" s="37" t="inlineStr">
        <is>
          <t>Kakao M Corp.</t>
        </is>
      </c>
      <c r="C606" s="36" t="inlineStr">
        <is>
          <t>인수 후</t>
        </is>
      </c>
      <c r="D606" s="36" t="inlineStr">
        <is>
          <t>2013-11</t>
        </is>
      </c>
      <c r="E606" s="37" t="inlineStr">
        <is>
          <t>매각</t>
        </is>
      </c>
      <c r="F606" s="37" t="inlineStr">
        <is>
          <t>RealNetworks 10-K 2013: 'In November 2013 we sold all of our remaining shares of common stock in LoEn for cash proceeds of $29.2 million' — 세전 처분이익 $21.4m; 2012년 일부 매각 현금 $6.4m; 2008년 시장가로 약 11% 취득.</t>
        </is>
      </c>
      <c r="G606" s="37" t="inlineStr">
        <is>
          <t>SEC</t>
        </is>
      </c>
      <c r="H606" s="36" t="inlineStr">
        <is>
          <t>2014-03-06</t>
        </is>
      </c>
      <c r="I606" s="36" t="inlineStr">
        <is>
          <t>0001046327-14-000014</t>
        </is>
      </c>
      <c r="J606" s="39" t="inlineStr">
        <is>
          <t>https://www.sec.gov/Archives/edgar/data/1046327/000104632714000014/a10k2013.htm</t>
        </is>
      </c>
      <c r="K606" s="37" t="inlineStr">
        <is>
          <t>impairment,earnings_call_note,post_events_summary</t>
        </is>
      </c>
    </row>
    <row r="607" ht="45" customHeight="1">
      <c r="A607" s="36" t="inlineStr">
        <is>
          <t>K002</t>
        </is>
      </c>
      <c r="B607" s="37" t="inlineStr">
        <is>
          <t>Kakao M Corp.</t>
        </is>
      </c>
      <c r="C607" s="36" t="inlineStr">
        <is>
          <t>인수 후</t>
        </is>
      </c>
      <c r="D607" s="36" t="inlineStr">
        <is>
          <t>2013-09-30</t>
        </is>
      </c>
      <c r="E607" s="37" t="inlineStr">
        <is>
          <t>실적</t>
        </is>
      </c>
      <c r="F607" s="37" t="inlineStr">
        <is>
          <t>RealNetworks 10-Q(2013 3분기): 2013-09-30 현재 로엔 지분 약 9% 보유, 2013년 1~9월 로엔으로부터 매출 $17.3m 인식(매도가능증권으로 시가평가).</t>
        </is>
      </c>
      <c r="G607" s="37" t="inlineStr">
        <is>
          <t>SEC</t>
        </is>
      </c>
      <c r="H607" s="36" t="inlineStr">
        <is>
          <t>2013-11-07</t>
        </is>
      </c>
      <c r="I607" s="36" t="inlineStr">
        <is>
          <t>0001046327-13-000039</t>
        </is>
      </c>
      <c r="J607" s="39" t="inlineStr">
        <is>
          <t>https://www.sec.gov/Archives/edgar/data/1046327/000104632713000039/a10q2013q3.htm</t>
        </is>
      </c>
      <c r="K607" s="37" t="inlineStr">
        <is>
          <t>earnings_call_note</t>
        </is>
      </c>
    </row>
    <row r="608" ht="45" customHeight="1">
      <c r="A608" s="36" t="inlineStr">
        <is>
          <t>K002</t>
        </is>
      </c>
      <c r="B608" s="37" t="inlineStr">
        <is>
          <t>Kakao M Corp.</t>
        </is>
      </c>
      <c r="C608" s="36" t="inlineStr">
        <is>
          <t>인수 후</t>
        </is>
      </c>
      <c r="D608" s="36" t="inlineStr">
        <is>
          <t>2022-12-21</t>
        </is>
      </c>
      <c r="E608" s="37" t="inlineStr">
        <is>
          <t>기타</t>
        </is>
      </c>
      <c r="F608" s="37" t="inlineStr">
        <is>
          <t>RealNetworks 8-K: 2022-12-21 합병(비상장화) 완료, NASDAQ에 상장폐지 요청 — 2022-12-22 개장 전 거래정지.</t>
        </is>
      </c>
      <c r="G608" s="37" t="inlineStr">
        <is>
          <t>SEC</t>
        </is>
      </c>
      <c r="H608" s="36" t="inlineStr">
        <is>
          <t>2022-12-22</t>
        </is>
      </c>
      <c r="I608" s="36" t="inlineStr">
        <is>
          <t>0001046327-22-000089</t>
        </is>
      </c>
      <c r="J608" s="39" t="inlineStr">
        <is>
          <t>https://www.sec.gov/Archives/edgar/data/1046327/000104632722000089/rnwk-20221221.htm</t>
        </is>
      </c>
      <c r="K608" s="37" t="inlineStr">
        <is>
          <t>event_ticker_basis,post_events_summary</t>
        </is>
      </c>
    </row>
    <row r="609" ht="45" customHeight="1">
      <c r="A609" s="36" t="inlineStr">
        <is>
          <t>K002</t>
        </is>
      </c>
      <c r="B609" s="37" t="inlineStr">
        <is>
          <t>Kakao M Corp.</t>
        </is>
      </c>
      <c r="C609" s="36" t="inlineStr">
        <is>
          <t>인수 후</t>
        </is>
      </c>
      <c r="D609" s="36" t="inlineStr">
        <is>
          <t>2010-12-31</t>
        </is>
      </c>
      <c r="E609" s="37" t="inlineStr">
        <is>
          <t>실적</t>
        </is>
      </c>
      <c r="F609" s="37"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7" t="inlineStr">
        <is>
          <t>DART 사업보고서</t>
        </is>
      </c>
      <c r="H609" s="36" t="inlineStr">
        <is>
          <t>2011-03-31</t>
        </is>
      </c>
      <c r="I609" s="36" t="inlineStr">
        <is>
          <t>20110331002940</t>
        </is>
      </c>
      <c r="J609" s="39" t="inlineStr">
        <is>
          <t>https://dart.fss.or.kr/dsaf001/main.do?rcpNo=20110331002940</t>
        </is>
      </c>
      <c r="K609" s="37" t="inlineStr">
        <is>
          <t>target_rev_pre,target_op_pre,target_rev_post,target_op_post,post_events_summary</t>
        </is>
      </c>
    </row>
    <row r="610" ht="45" customHeight="1">
      <c r="A610" s="36" t="inlineStr">
        <is>
          <t>K002</t>
        </is>
      </c>
      <c r="B610" s="37" t="inlineStr">
        <is>
          <t>Kakao M Corp.</t>
        </is>
      </c>
      <c r="C610" s="36" t="inlineStr">
        <is>
          <t>인수 후</t>
        </is>
      </c>
      <c r="D610" s="36" t="inlineStr">
        <is>
          <t>2012-12-31</t>
        </is>
      </c>
      <c r="E610" s="37" t="inlineStr">
        <is>
          <t>실적</t>
        </is>
      </c>
      <c r="F610" s="37" t="inlineStr">
        <is>
          <t>로엔 2012 사업보고서 요약재무정보(K-IFRS 별도, 천원): 영업수익 2010 138,980,373 / 2011 167,176,017 / 2012 185,016,411, 영업이익 17,599,475 / 26,556,294 / 30,107,919.</t>
        </is>
      </c>
      <c r="G610" s="37" t="inlineStr">
        <is>
          <t>DART 사업보고서</t>
        </is>
      </c>
      <c r="H610" s="36" t="inlineStr">
        <is>
          <t>2013-03-29</t>
        </is>
      </c>
      <c r="I610" s="36" t="inlineStr">
        <is>
          <t>20130329002149</t>
        </is>
      </c>
      <c r="J610" s="39" t="inlineStr">
        <is>
          <t>https://dart.fss.or.kr/dsaf001/main.do?rcpNo=20130329002149</t>
        </is>
      </c>
      <c r="K610" s="37" t="inlineStr">
        <is>
          <t>target_op_post</t>
        </is>
      </c>
    </row>
    <row r="611" ht="45" customHeight="1">
      <c r="A611" s="36" t="inlineStr">
        <is>
          <t>K002</t>
        </is>
      </c>
      <c r="B611" s="37" t="inlineStr">
        <is>
          <t>Kakao M Corp.</t>
        </is>
      </c>
      <c r="C611" s="36" t="inlineStr">
        <is>
          <t>인수 후</t>
        </is>
      </c>
      <c r="D611" s="36" t="inlineStr">
        <is>
          <t>2021-07-14</t>
        </is>
      </c>
      <c r="E611" s="37" t="inlineStr">
        <is>
          <t>기타</t>
        </is>
      </c>
      <c r="F611" s="37" t="inlineStr">
        <is>
          <t>공정위: SKT가 2009년 로엔에 넘긴 멜론의 정산수수료를 2010~2011년 5.5%에서 1.1%로 낮춰 약 52억원을 지원 — '공정한 거래질서를 저해했다고 판단', 시정명령.</t>
        </is>
      </c>
      <c r="G611" s="37" t="inlineStr">
        <is>
          <t>언론 보도</t>
        </is>
      </c>
      <c r="H611" s="36" t="inlineStr">
        <is>
          <t>2021-07-14</t>
        </is>
      </c>
      <c r="I611" s="36" t="n"/>
      <c r="J611" s="39" t="inlineStr">
        <is>
          <t>https://newstomato.com/ReadNews.aspx?no=1059274</t>
        </is>
      </c>
      <c r="K611" s="37" t="inlineStr">
        <is>
          <t>notes,post_events_summary</t>
        </is>
      </c>
    </row>
    <row r="612" ht="45" customHeight="1">
      <c r="A612" s="36" t="inlineStr">
        <is>
          <t>K003</t>
        </is>
      </c>
      <c r="B612" s="37" t="inlineStr">
        <is>
          <t>GSPark24.Co.,Ltd</t>
        </is>
      </c>
      <c r="C612" s="36" t="inlineStr">
        <is>
          <t>발표</t>
        </is>
      </c>
      <c r="D612" s="36" t="inlineStr">
        <is>
          <t>2013-06-25</t>
        </is>
      </c>
      <c r="E612" s="37" t="inlineStr">
        <is>
          <t>발표</t>
        </is>
      </c>
      <c r="F612" s="37" t="inlineStr">
        <is>
          <t>GS칼텍스가 GS에너지에 지에스파크이십사 주식 2,300,000주를 10,339백만원(주당 4,495.2원)에 처분, 처분 후 지분 0%, 거래일자 2013.06.28, 처분목적 "핵심 사업 집중", 이사회 의결일 2013.06.20</t>
        </is>
      </c>
      <c r="G612" s="37" t="inlineStr">
        <is>
          <t>DART 기타공시</t>
        </is>
      </c>
      <c r="H612" s="36" t="inlineStr">
        <is>
          <t>2013-06-25</t>
        </is>
      </c>
      <c r="I612" s="36" t="inlineStr">
        <is>
          <t>20130625000090</t>
        </is>
      </c>
      <c r="J612" s="39" t="inlineStr">
        <is>
          <t>https://dart.fss.or.kr/dsaf001/main.do?rcpNo=20130625000090</t>
        </is>
      </c>
      <c r="K612" s="37" t="inlineStr">
        <is>
          <t>value_chk_local,status_chk,announce_date_chk,first_filing_date,purpose_quote</t>
        </is>
      </c>
    </row>
    <row r="613" ht="45" customHeight="1">
      <c r="A613" s="36" t="inlineStr">
        <is>
          <t>K003</t>
        </is>
      </c>
      <c r="B613" s="37" t="inlineStr">
        <is>
          <t>GSPark24.Co.,Ltd</t>
        </is>
      </c>
      <c r="C613" s="36" t="inlineStr">
        <is>
          <t>발표</t>
        </is>
      </c>
      <c r="D613" s="36" t="inlineStr">
        <is>
          <t>2013-06-26</t>
        </is>
      </c>
      <c r="E613" s="37" t="inlineStr">
        <is>
          <t>발표</t>
        </is>
      </c>
      <c r="F613" s="37" t="inlineStr">
        <is>
          <t>GS에너지가 거래상대방 지에스칼텍스로부터 지에스파크이십사 주식 2,300,000주를 10,339백만원에 취득, 취득후 지분율 50.00%, 취득목적 "지분 취득", 장외 취득</t>
        </is>
      </c>
      <c r="G613" s="37" t="inlineStr">
        <is>
          <t>DART 기타공시</t>
        </is>
      </c>
      <c r="H613" s="36" t="inlineStr">
        <is>
          <t>2013-06-26</t>
        </is>
      </c>
      <c r="I613" s="36" t="inlineStr">
        <is>
          <t>20130626000012</t>
        </is>
      </c>
      <c r="J613" s="39" t="inlineStr">
        <is>
          <t>https://dart.fss.or.kr/dsaf001/main.do?rcpNo=20130626000012</t>
        </is>
      </c>
      <c r="K613" s="37" t="inlineStr">
        <is>
          <t>value_chk_local,purpose_quote,acquirer_entity</t>
        </is>
      </c>
    </row>
    <row r="614" ht="45" customHeight="1">
      <c r="A614" s="36" t="inlineStr">
        <is>
          <t>K003</t>
        </is>
      </c>
      <c r="B614" s="37" t="inlineStr">
        <is>
          <t>GSPark24.Co.,Ltd</t>
        </is>
      </c>
      <c r="C614" s="36" t="inlineStr">
        <is>
          <t>인수 후</t>
        </is>
      </c>
      <c r="D614" s="36" t="inlineStr">
        <is>
          <t>2013-06-28</t>
        </is>
      </c>
      <c r="E614" s="37" t="inlineStr">
        <is>
          <t>완료</t>
        </is>
      </c>
      <c r="F614" s="37" t="inlineStr">
        <is>
          <t>대상회사 최대주주 변동: 지에스칼텍스 50.0% → 0, 지에스에너지 0 → 50.0% (변동일 2013.06.28, 10,339백만원), PARK24 50.0% 유지</t>
        </is>
      </c>
      <c r="G614" s="37" t="inlineStr">
        <is>
          <t>DART 기타공시</t>
        </is>
      </c>
      <c r="H614" s="36" t="inlineStr">
        <is>
          <t>2013-07-01</t>
        </is>
      </c>
      <c r="I614" s="36" t="inlineStr">
        <is>
          <t>20130701000201</t>
        </is>
      </c>
      <c r="J614" s="39" t="inlineStr">
        <is>
          <t>https://dart.fss.or.kr/dsaf001/main.do?rcpNo=20130701000201</t>
        </is>
      </c>
      <c r="K614" s="37" t="inlineStr">
        <is>
          <t>status_chk,notes</t>
        </is>
      </c>
    </row>
    <row r="615" ht="45" customHeight="1">
      <c r="A615" s="36" t="inlineStr">
        <is>
          <t>K003</t>
        </is>
      </c>
      <c r="B615" s="37" t="inlineStr">
        <is>
          <t>GSPark24.Co.,Ltd</t>
        </is>
      </c>
      <c r="C615" s="36" t="inlineStr">
        <is>
          <t>인수 전</t>
        </is>
      </c>
      <c r="D615" s="36" t="inlineStr">
        <is>
          <t>2006-03-08</t>
        </is>
      </c>
      <c r="E615" s="37" t="inlineStr">
        <is>
          <t>설립</t>
        </is>
      </c>
      <c r="F615" s="37"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7" t="inlineStr">
        <is>
          <t>DART 감사보고서</t>
        </is>
      </c>
      <c r="H615" s="36" t="inlineStr">
        <is>
          <t>2013-03-26</t>
        </is>
      </c>
      <c r="I615" s="36" t="inlineStr">
        <is>
          <t>20130326000272</t>
        </is>
      </c>
      <c r="J615" s="39" t="inlineStr">
        <is>
          <t>https://dart.fss.or.kr/dsaf001/main.do?rcpNo=20130326000272</t>
        </is>
      </c>
      <c r="K615" s="37" t="inlineStr">
        <is>
          <t>pre_events_summary,target_rev_pre,target_op_pre,perf_basis</t>
        </is>
      </c>
    </row>
    <row r="616" ht="45" customHeight="1">
      <c r="A616" s="36" t="inlineStr">
        <is>
          <t>K003</t>
        </is>
      </c>
      <c r="B616" s="37" t="inlineStr">
        <is>
          <t>GSPark24.Co.,Ltd</t>
        </is>
      </c>
      <c r="C616" s="36" t="inlineStr">
        <is>
          <t>인수 전</t>
        </is>
      </c>
      <c r="D616" s="36" t="inlineStr">
        <is>
          <t>2013-03-31</t>
        </is>
      </c>
      <c r="E616" s="37" t="inlineStr">
        <is>
          <t>기타</t>
        </is>
      </c>
      <c r="F616" s="37"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7" t="inlineStr">
        <is>
          <t>DART 사업보고서</t>
        </is>
      </c>
      <c r="H616" s="36" t="inlineStr">
        <is>
          <t>2013-05-15</t>
        </is>
      </c>
      <c r="I616" s="36" t="inlineStr">
        <is>
          <t>20130515000401</t>
        </is>
      </c>
      <c r="J616" s="39" t="inlineStr">
        <is>
          <t>https://dart.fss.or.kr/dsaf001/main.do?rcpNo=20130515000401</t>
        </is>
      </c>
      <c r="K616" s="37" t="inlineStr">
        <is>
          <t>acquirer_entity,acquirer_core,acq_total_assets,deal_to_assets_pct,deal_to_equity_pct</t>
        </is>
      </c>
    </row>
    <row r="617" ht="45" customHeight="1">
      <c r="A617" s="36" t="inlineStr">
        <is>
          <t>K003</t>
        </is>
      </c>
      <c r="B617" s="37" t="inlineStr">
        <is>
          <t>GSPark24.Co.,Ltd</t>
        </is>
      </c>
      <c r="C617" s="36" t="inlineStr">
        <is>
          <t>인수 전</t>
        </is>
      </c>
      <c r="D617" s="36" t="inlineStr">
        <is>
          <t>2012-12-31</t>
        </is>
      </c>
      <c r="E617" s="37" t="inlineStr">
        <is>
          <t>기타</t>
        </is>
      </c>
      <c r="F617" s="37" t="inlineStr">
        <is>
          <t>㈜GS 요약연결재무정보 제9기(2012) 자산총계 12,712,426백만원; 발행주식 총수 보통주 92,915,378주·우선주 1,784,826주</t>
        </is>
      </c>
      <c r="G617" s="37" t="inlineStr">
        <is>
          <t>DART 사업보고서</t>
        </is>
      </c>
      <c r="H617" s="36" t="inlineStr">
        <is>
          <t>2013-03-29</t>
        </is>
      </c>
      <c r="I617" s="36" t="inlineStr">
        <is>
          <t>20130329001639</t>
        </is>
      </c>
      <c r="J617" s="39" t="inlineStr">
        <is>
          <t>https://dart.fss.or.kr/dsaf001/main.do?rcpNo=20130329001639</t>
        </is>
      </c>
      <c r="K617" s="37" t="inlineStr">
        <is>
          <t>apex_total_assets,acq_mktcap</t>
        </is>
      </c>
    </row>
    <row r="618" ht="45" customHeight="1">
      <c r="A618" s="36" t="inlineStr">
        <is>
          <t>K003</t>
        </is>
      </c>
      <c r="B618" s="37" t="inlineStr">
        <is>
          <t>GSPark24.Co.,Ltd</t>
        </is>
      </c>
      <c r="C618" s="36" t="inlineStr">
        <is>
          <t>발표</t>
        </is>
      </c>
      <c r="D618" s="36" t="inlineStr">
        <is>
          <t>2013-06-24</t>
        </is>
      </c>
      <c r="E618" s="37" t="inlineStr">
        <is>
          <t>기타</t>
        </is>
      </c>
      <c r="F618" s="37" t="inlineStr">
        <is>
          <t>Yahoo Finance 일별 종가: 078930.KS 2013-06-24 49,700원, 078935.KS 2013-06-24 25,500원</t>
        </is>
      </c>
      <c r="G618" s="37" t="inlineStr">
        <is>
          <t>기타</t>
        </is>
      </c>
      <c r="H618" s="36" t="inlineStr">
        <is>
          <t>2026-10-26</t>
        </is>
      </c>
      <c r="I618" s="36" t="n"/>
      <c r="J618" s="39" t="inlineStr">
        <is>
          <t>https://query1.finance.yahoo.com/v8/finance/chart/078930.KS?period1=1371686400&amp;period2=1372291200&amp;interval=1d</t>
        </is>
      </c>
      <c r="K618" s="37" t="inlineStr">
        <is>
          <t>acq_mktcap</t>
        </is>
      </c>
    </row>
    <row r="619" ht="45" customHeight="1">
      <c r="A619" s="36" t="inlineStr">
        <is>
          <t>K003</t>
        </is>
      </c>
      <c r="B619" s="37" t="inlineStr">
        <is>
          <t>GSPark24.Co.,Ltd</t>
        </is>
      </c>
      <c r="C619" s="36" t="inlineStr">
        <is>
          <t>발표</t>
        </is>
      </c>
      <c r="D619" s="36" t="inlineStr">
        <is>
          <t>2013-06-21</t>
        </is>
      </c>
      <c r="E619" s="37" t="inlineStr">
        <is>
          <t>기타</t>
        </is>
      </c>
      <c r="F619" s="37" t="inlineStr">
        <is>
          <t>같은 시기 ㈜GS 조회공시 요구는 "웅진케미칼(주) 인수 추진보도" 관련으로 GS파크24 거래와 무관</t>
        </is>
      </c>
      <c r="G619" s="37" t="inlineStr">
        <is>
          <t>KIND</t>
        </is>
      </c>
      <c r="H619" s="36" t="inlineStr">
        <is>
          <t>2013-06-21</t>
        </is>
      </c>
      <c r="I619" s="36" t="inlineStr">
        <is>
          <t>20130621800014</t>
        </is>
      </c>
      <c r="J619" s="39" t="inlineStr">
        <is>
          <t>https://dart.fss.or.kr/dsaf001/main.do?rcpNo=20130621800014</t>
        </is>
      </c>
      <c r="K619" s="37" t="inlineStr">
        <is>
          <t>first_filing_date</t>
        </is>
      </c>
    </row>
    <row r="620" ht="45" customHeight="1">
      <c r="A620" s="36" t="inlineStr">
        <is>
          <t>K003</t>
        </is>
      </c>
      <c r="B620" s="37" t="inlineStr">
        <is>
          <t>GSPark24.Co.,Ltd</t>
        </is>
      </c>
      <c r="C620" s="36" t="inlineStr">
        <is>
          <t>인수 전</t>
        </is>
      </c>
      <c r="D620" s="36" t="inlineStr">
        <is>
          <t>2014-03-07</t>
        </is>
      </c>
      <c r="E620" s="37" t="inlineStr">
        <is>
          <t>기타</t>
        </is>
      </c>
      <c r="F620" s="37" t="inlineStr">
        <is>
          <t>"GS에너지는GS칼텍스가 자회사를 정리하는 과정에서 지분을 취득해 현재 10개를 보유하고 있다", 보유 자회사 목록에 GS파크24(50%)</t>
        </is>
      </c>
      <c r="G620" s="37" t="inlineStr">
        <is>
          <t>언론 보도</t>
        </is>
      </c>
      <c r="H620" s="36" t="inlineStr">
        <is>
          <t>2014-03-07</t>
        </is>
      </c>
      <c r="I620" s="36" t="n"/>
      <c r="J620" s="39" t="inlineStr">
        <is>
          <t>https://www.etoday.co.kr/news/view/880763</t>
        </is>
      </c>
      <c r="K620" s="37" t="inlineStr">
        <is>
          <t>pre_events_summary</t>
        </is>
      </c>
    </row>
    <row r="621" ht="45" customHeight="1">
      <c r="A621" s="36" t="inlineStr">
        <is>
          <t>K003</t>
        </is>
      </c>
      <c r="B621" s="37" t="inlineStr">
        <is>
          <t>GSPark24.Co.,Ltd</t>
        </is>
      </c>
      <c r="C621" s="36" t="inlineStr">
        <is>
          <t>인수 후</t>
        </is>
      </c>
      <c r="D621" s="36" t="inlineStr">
        <is>
          <t>2014-12-31</t>
        </is>
      </c>
      <c r="E621" s="37" t="inlineStr">
        <is>
          <t>실적</t>
        </is>
      </c>
      <c r="F621" s="37" t="inlineStr">
        <is>
          <t>매출 2014 15,523,344,251원/2013 11,638,882,749원, 영업이익(손실) 215,472,027원/(81,630,731)원; 주요 주주 지에스에너지(주) 50%·Park24 50%</t>
        </is>
      </c>
      <c r="G621" s="37" t="inlineStr">
        <is>
          <t>DART 감사보고서</t>
        </is>
      </c>
      <c r="H621" s="36" t="inlineStr">
        <is>
          <t>2015-03-27</t>
        </is>
      </c>
      <c r="I621" s="36" t="inlineStr">
        <is>
          <t>20150327001506</t>
        </is>
      </c>
      <c r="J621" s="39" t="inlineStr">
        <is>
          <t>https://dart.fss.or.kr/dsaf001/main.do?rcpNo=20150327001506</t>
        </is>
      </c>
      <c r="K621" s="37" t="inlineStr">
        <is>
          <t>target_rev_post,target_op_post,post_events_summary</t>
        </is>
      </c>
    </row>
    <row r="622" ht="45" customHeight="1">
      <c r="A622" s="36" t="inlineStr">
        <is>
          <t>K003</t>
        </is>
      </c>
      <c r="B622" s="37" t="inlineStr">
        <is>
          <t>GSPark24.Co.,Ltd</t>
        </is>
      </c>
      <c r="C622" s="36" t="inlineStr">
        <is>
          <t>인수 후</t>
        </is>
      </c>
      <c r="D622" s="36" t="inlineStr">
        <is>
          <t>2018-12-20</t>
        </is>
      </c>
      <c r="E622" s="37" t="inlineStr">
        <is>
          <t>매각</t>
        </is>
      </c>
      <c r="F622" s="37" t="inlineStr">
        <is>
          <t>대상회사 최대주주 변동: 지에스에너지 2,300,000주(50%) → (주)지에스리테일, 16,500백만원, 주당 7,174원, 변동일 2018-12-20</t>
        </is>
      </c>
      <c r="G622" s="37" t="inlineStr">
        <is>
          <t>DART 기타공시</t>
        </is>
      </c>
      <c r="H622" s="36" t="inlineStr">
        <is>
          <t>2018-12-21</t>
        </is>
      </c>
      <c r="I622" s="36" t="inlineStr">
        <is>
          <t>20181221000031</t>
        </is>
      </c>
      <c r="J622" s="39" t="inlineStr">
        <is>
          <t>https://dart.fss.or.kr/dsaf001/main.do?rcpNo=20181221000031</t>
        </is>
      </c>
      <c r="K622" s="37" t="inlineStr">
        <is>
          <t>post_events_summary,notes</t>
        </is>
      </c>
    </row>
    <row r="623" ht="45" customHeight="1">
      <c r="A623" s="36" t="inlineStr">
        <is>
          <t>K003</t>
        </is>
      </c>
      <c r="B623" s="37" t="inlineStr">
        <is>
          <t>GSPark24.Co.,Ltd</t>
        </is>
      </c>
      <c r="C623" s="36" t="inlineStr">
        <is>
          <t>인수 후</t>
        </is>
      </c>
      <c r="D623" s="36" t="inlineStr">
        <is>
          <t>2019-01-21</t>
        </is>
      </c>
      <c r="E623" s="37" t="inlineStr">
        <is>
          <t>매각</t>
        </is>
      </c>
      <c r="F623" s="37" t="inlineStr">
        <is>
          <t>GS에너지 연혁 "2013년 06월 28일 : GS파크24(주) 편입"; 관계기업 변동표 GS파크24 기초 11,252백만원, 손상 '-', 기타 (11,342) 매각예정 대체; "2019년 1월 21일자로 거래 종결"</t>
        </is>
      </c>
      <c r="G623" s="37" t="inlineStr">
        <is>
          <t>DART 사업보고서</t>
        </is>
      </c>
      <c r="H623" s="36" t="inlineStr">
        <is>
          <t>2019-04-01</t>
        </is>
      </c>
      <c r="I623" s="36" t="inlineStr">
        <is>
          <t>20190401004141</t>
        </is>
      </c>
      <c r="J623" s="39" t="inlineStr">
        <is>
          <t>https://dart.fss.or.kr/dsaf001/main.do?rcpNo=20190401004141</t>
        </is>
      </c>
      <c r="K623" s="37" t="inlineStr">
        <is>
          <t>impairment,post_events_summary,notes</t>
        </is>
      </c>
    </row>
    <row r="624" ht="45" customHeight="1">
      <c r="A624" s="36" t="inlineStr">
        <is>
          <t>K003</t>
        </is>
      </c>
      <c r="B624" s="37" t="inlineStr">
        <is>
          <t>GSPark24.Co.,Ltd</t>
        </is>
      </c>
      <c r="C624" s="36" t="inlineStr">
        <is>
          <t>인수 후</t>
        </is>
      </c>
      <c r="D624" s="36" t="inlineStr">
        <is>
          <t>2021-09-15</t>
        </is>
      </c>
      <c r="E624" s="37" t="inlineStr">
        <is>
          <t>추가취득</t>
        </is>
      </c>
      <c r="F624" s="37" t="inlineStr">
        <is>
          <t>지에스리테일 50.0% → 100.0% (2,300,000주 25,000백만원, 주당 10,870원), PARK24 50.0% → 0 (K061)</t>
        </is>
      </c>
      <c r="G624" s="37" t="inlineStr">
        <is>
          <t>DART 기타공시</t>
        </is>
      </c>
      <c r="H624" s="36" t="inlineStr">
        <is>
          <t>2021-09-17</t>
        </is>
      </c>
      <c r="I624" s="36" t="inlineStr">
        <is>
          <t>20210917000017</t>
        </is>
      </c>
      <c r="J624" s="39" t="inlineStr">
        <is>
          <t>https://dart.fss.or.kr/dsaf001/main.do?rcpNo=20210917000017</t>
        </is>
      </c>
      <c r="K624" s="37" t="inlineStr">
        <is>
          <t>post_events_summary,notes</t>
        </is>
      </c>
    </row>
    <row r="625" ht="45" customHeight="1">
      <c r="A625" s="36" t="inlineStr">
        <is>
          <t>K003</t>
        </is>
      </c>
      <c r="B625" s="37" t="inlineStr">
        <is>
          <t>GSPark24.Co.,Ltd</t>
        </is>
      </c>
      <c r="C625" s="36" t="inlineStr">
        <is>
          <t>인수 후</t>
        </is>
      </c>
      <c r="D625" s="36" t="inlineStr">
        <is>
          <t>2022-06-08</t>
        </is>
      </c>
      <c r="E625" s="37" t="inlineStr">
        <is>
          <t>소유주변경</t>
        </is>
      </c>
      <c r="F625" s="37" t="inlineStr">
        <is>
          <t>지에스리테일 4,600,000주(100%) 처분 -65,000,000천원, 주당 14,130원, 변동일 2022.06.08; 최다출자자 카카오모빌리티 (K065)</t>
        </is>
      </c>
      <c r="G625" s="37" t="inlineStr">
        <is>
          <t>DART 기타공시</t>
        </is>
      </c>
      <c r="H625" s="36" t="inlineStr">
        <is>
          <t>2022-06-14</t>
        </is>
      </c>
      <c r="I625" s="36" t="inlineStr">
        <is>
          <t>20220614000231</t>
        </is>
      </c>
      <c r="J625" s="39" t="inlineStr">
        <is>
          <t>https://dart.fss.or.kr/dsaf001/main.do?rcpNo=20220614000231</t>
        </is>
      </c>
      <c r="K625" s="37" t="inlineStr">
        <is>
          <t>post_events_summary,pre_incorp_chk,notes</t>
        </is>
      </c>
    </row>
    <row r="626" ht="45" customHeight="1">
      <c r="A626" s="36" t="inlineStr">
        <is>
          <t>K003</t>
        </is>
      </c>
      <c r="B626" s="37" t="inlineStr">
        <is>
          <t>GSPark24.Co.,Ltd</t>
        </is>
      </c>
      <c r="C626" s="36" t="inlineStr">
        <is>
          <t>인수 후</t>
        </is>
      </c>
      <c r="D626" s="36" t="inlineStr">
        <is>
          <t>2022-07-01</t>
        </is>
      </c>
      <c r="E626" s="37" t="inlineStr">
        <is>
          <t>기타</t>
        </is>
      </c>
      <c r="F626" s="37" t="inlineStr">
        <is>
          <t>기업집단 카카오, 회사명 (주)케이엠파크, (주)카카오모빌리티 4,600,000주 100% 동일인 관련자 편입(변동일 2022.07.01)</t>
        </is>
      </c>
      <c r="G626" s="37" t="inlineStr">
        <is>
          <t>DART 기타공시</t>
        </is>
      </c>
      <c r="H626" s="36" t="inlineStr">
        <is>
          <t>2022-07-08</t>
        </is>
      </c>
      <c r="I626" s="36" t="inlineStr">
        <is>
          <t>20220708000240</t>
        </is>
      </c>
      <c r="J626" s="39" t="inlineStr">
        <is>
          <t>https://dart.fss.or.kr/dsaf001/main.do?rcpNo=20220708000240</t>
        </is>
      </c>
      <c r="K626" s="37" t="inlineStr">
        <is>
          <t>post_events_summary</t>
        </is>
      </c>
    </row>
    <row r="627" ht="45" customHeight="1">
      <c r="A627" s="36" t="inlineStr">
        <is>
          <t>K003</t>
        </is>
      </c>
      <c r="B627" s="37" t="inlineStr">
        <is>
          <t>GSPark24.Co.,Ltd</t>
        </is>
      </c>
      <c r="C627" s="36" t="inlineStr">
        <is>
          <t>인수 후</t>
        </is>
      </c>
      <c r="D627" s="36" t="inlineStr">
        <is>
          <t>2022-12-31</t>
        </is>
      </c>
      <c r="E627" s="37" t="inlineStr">
        <is>
          <t>실적</t>
        </is>
      </c>
      <c r="F627" s="37" t="inlineStr">
        <is>
          <t>주식회사 케이엠파크(구, 지에스파크이십사 주식회사); "2022년 6월 8일자로 당사의 지배기업이 주식화사 카카오모빌리티로 변경되었습니다"; 매출 2022 71,615,448,956원, 영업이익 1,072,825,249원</t>
        </is>
      </c>
      <c r="G627" s="37" t="inlineStr">
        <is>
          <t>DART 감사보고서</t>
        </is>
      </c>
      <c r="H627" s="36" t="inlineStr">
        <is>
          <t>2023-04-03</t>
        </is>
      </c>
      <c r="I627" s="36" t="inlineStr">
        <is>
          <t>20230403002769</t>
        </is>
      </c>
      <c r="J627" s="39" t="inlineStr">
        <is>
          <t>https://dart.fss.or.kr/dsaf001/main.do?rcpNo=20230403002769</t>
        </is>
      </c>
      <c r="K627" s="37" t="inlineStr">
        <is>
          <t>pre_incorp_chk,post_events_summary,target_rev_post</t>
        </is>
      </c>
    </row>
    <row r="628" ht="45" customHeight="1">
      <c r="A628" s="36" t="inlineStr">
        <is>
          <t>K003</t>
        </is>
      </c>
      <c r="B628" s="37" t="inlineStr">
        <is>
          <t>GSPark24.Co.,Ltd</t>
        </is>
      </c>
      <c r="C628" s="36" t="inlineStr">
        <is>
          <t>인수 후</t>
        </is>
      </c>
      <c r="D628" s="36" t="inlineStr">
        <is>
          <t>2024-12-31</t>
        </is>
      </c>
      <c r="E628" s="37" t="inlineStr">
        <is>
          <t>실적</t>
        </is>
      </c>
      <c r="F628" s="37" t="inlineStr">
        <is>
          <t>매출 2024 92,560,794,794원/2023 79,788,218,513원, 영업이익 4,685,307,856원/4,598,198,785원; 주주 카카오모빌리티 100%</t>
        </is>
      </c>
      <c r="G628" s="37" t="inlineStr">
        <is>
          <t>DART 감사보고서</t>
        </is>
      </c>
      <c r="H628" s="36" t="inlineStr">
        <is>
          <t>2025-03-28</t>
        </is>
      </c>
      <c r="I628" s="36" t="inlineStr">
        <is>
          <t>20250328001417</t>
        </is>
      </c>
      <c r="J628" s="39" t="inlineStr">
        <is>
          <t>https://dart.fss.or.kr/dsaf001/main.do?rcpNo=20250328001417</t>
        </is>
      </c>
      <c r="K628" s="37" t="inlineStr">
        <is>
          <t>target_rev_post,target_op_post</t>
        </is>
      </c>
    </row>
    <row r="629" ht="45" customHeight="1">
      <c r="A629" s="36" t="inlineStr">
        <is>
          <t>K003</t>
        </is>
      </c>
      <c r="B629" s="37" t="inlineStr">
        <is>
          <t>GSPark24.Co.,Ltd</t>
        </is>
      </c>
      <c r="C629" s="36" t="inlineStr">
        <is>
          <t>인수 후</t>
        </is>
      </c>
      <c r="D629" s="36" t="inlineStr">
        <is>
          <t>2025-06-09</t>
        </is>
      </c>
      <c r="E629" s="37" t="inlineStr">
        <is>
          <t>합병</t>
        </is>
      </c>
      <c r="F629" s="37" t="inlineStr">
        <is>
          <t>"(주)케이엠파크가 (주)케이엠파킹앤스페이스를 흡수합병", 합병목적 "경영 효율성 제고 및 기업경쟁력 강화", 합병기일 2025.07.31</t>
        </is>
      </c>
      <c r="G629" s="37" t="inlineStr">
        <is>
          <t>DART 기타공시</t>
        </is>
      </c>
      <c r="H629" s="36" t="inlineStr">
        <is>
          <t>2025-06-09</t>
        </is>
      </c>
      <c r="I629" s="36" t="inlineStr">
        <is>
          <t>20250609000084</t>
        </is>
      </c>
      <c r="J629" s="39" t="inlineStr">
        <is>
          <t>https://dart.fss.or.kr/dsaf001/main.do?rcpNo=20250609000084</t>
        </is>
      </c>
      <c r="K629" s="37" t="inlineStr">
        <is>
          <t>post_events_summary</t>
        </is>
      </c>
    </row>
    <row r="630" ht="45" customHeight="1">
      <c r="A630" s="36" t="inlineStr">
        <is>
          <t>K003</t>
        </is>
      </c>
      <c r="B630" s="37" t="inlineStr">
        <is>
          <t>GSPark24.Co.,Ltd</t>
        </is>
      </c>
      <c r="C630" s="36" t="inlineStr">
        <is>
          <t>인수 후</t>
        </is>
      </c>
      <c r="D630" s="36" t="inlineStr">
        <is>
          <t>2025-12-02</t>
        </is>
      </c>
      <c r="E630" s="37" t="inlineStr">
        <is>
          <t>기타</t>
        </is>
      </c>
      <c r="F630" s="37" t="inlineStr">
        <is>
          <t>자기주식 보통주 225,601주 무상소각(감자기준일 2025년 12월 02일), 감자 후 발행주식 5,420,988주, 카카오모빌리티 100%</t>
        </is>
      </c>
      <c r="G630" s="37" t="inlineStr">
        <is>
          <t>DART 기타공시</t>
        </is>
      </c>
      <c r="H630" s="36" t="inlineStr">
        <is>
          <t>2025-11-10</t>
        </is>
      </c>
      <c r="I630" s="36" t="inlineStr">
        <is>
          <t>20251110000335</t>
        </is>
      </c>
      <c r="J630" s="39" t="inlineStr">
        <is>
          <t>https://dart.fss.or.kr/dsaf001/main.do?rcpNo=20251110000335</t>
        </is>
      </c>
      <c r="K630" s="37" t="inlineStr">
        <is>
          <t>post_events_summary</t>
        </is>
      </c>
    </row>
    <row r="631" ht="45" customHeight="1">
      <c r="A631" s="36" t="inlineStr">
        <is>
          <t>K003</t>
        </is>
      </c>
      <c r="B631" s="37" t="inlineStr">
        <is>
          <t>GSPark24.Co.,Ltd</t>
        </is>
      </c>
      <c r="C631" s="36" t="inlineStr">
        <is>
          <t>인수 후</t>
        </is>
      </c>
      <c r="D631" s="36" t="inlineStr">
        <is>
          <t>2025-12-31</t>
        </is>
      </c>
      <c r="E631" s="37" t="inlineStr">
        <is>
          <t>실적</t>
        </is>
      </c>
      <c r="F631" s="37" t="inlineStr">
        <is>
          <t>제20기(2025) 영업수익 121,491,030,621원, 영업비용 115,964,926,377원, 영업이익 5,526,104,244원(전기 4,685,307,856원)</t>
        </is>
      </c>
      <c r="G631" s="37" t="inlineStr">
        <is>
          <t>DART 감사보고서</t>
        </is>
      </c>
      <c r="H631" s="36" t="inlineStr">
        <is>
          <t>2026-03-24</t>
        </is>
      </c>
      <c r="I631" s="36" t="inlineStr">
        <is>
          <t>20260324000136</t>
        </is>
      </c>
      <c r="J631" s="39" t="inlineStr">
        <is>
          <t>https://dart.fss.or.kr/dsaf001/main.do?rcpNo=20260324000136</t>
        </is>
      </c>
      <c r="K631" s="37" t="inlineStr">
        <is>
          <t>target_rev_post,target_op_post,perf_basis</t>
        </is>
      </c>
    </row>
    <row r="632" ht="45" customHeight="1">
      <c r="A632" s="36" t="inlineStr">
        <is>
          <t>K004</t>
        </is>
      </c>
      <c r="B632" s="37" t="inlineStr">
        <is>
          <t>Kakao M Corp.</t>
        </is>
      </c>
      <c r="C632" s="36" t="inlineStr">
        <is>
          <t>인수 전</t>
        </is>
      </c>
      <c r="D632" s="36" t="inlineStr">
        <is>
          <t>2013-02-26</t>
        </is>
      </c>
      <c r="E632" s="37" t="inlineStr">
        <is>
          <t>기타</t>
        </is>
      </c>
      <c r="F632" s="37" t="inlineStr">
        <is>
          <t>조회공시 요구(SK플래닛(주)과의 합병 등 보도) → 답변(부인): 'SK플래닛(주)에게 합병 관련여부를 확인한 결과, 검토된 바 없는 것으로 확인'.</t>
        </is>
      </c>
      <c r="G632" s="37" t="inlineStr">
        <is>
          <t>DART 기타공시</t>
        </is>
      </c>
      <c r="H632" s="36" t="inlineStr">
        <is>
          <t>2013-02-26</t>
        </is>
      </c>
      <c r="I632" s="36" t="inlineStr">
        <is>
          <t>20130226900133</t>
        </is>
      </c>
      <c r="J632" s="39" t="inlineStr">
        <is>
          <t>https://dart.fss.or.kr/dsaf001/main.do?rcpNo=20130226900133</t>
        </is>
      </c>
      <c r="K632" s="37" t="inlineStr">
        <is>
          <t>first_filing_date</t>
        </is>
      </c>
    </row>
    <row r="633" ht="45" customHeight="1">
      <c r="A633" s="36" t="inlineStr">
        <is>
          <t>K004</t>
        </is>
      </c>
      <c r="B633" s="37" t="inlineStr">
        <is>
          <t>Kakao M Corp.</t>
        </is>
      </c>
      <c r="C633" s="36" t="inlineStr">
        <is>
          <t>인수 전</t>
        </is>
      </c>
      <c r="D633" s="36" t="inlineStr">
        <is>
          <t>2013-03-12</t>
        </is>
      </c>
      <c r="E633" s="37" t="inlineStr">
        <is>
          <t>기타</t>
        </is>
      </c>
      <c r="F633" s="37" t="inlineStr">
        <is>
          <t>조회공시 요구(SK텔레콤(주)와 주식교환 추진설) → 답변(부인): '사실무근'.</t>
        </is>
      </c>
      <c r="G633" s="37" t="inlineStr">
        <is>
          <t>DART 기타공시</t>
        </is>
      </c>
      <c r="H633" s="36" t="inlineStr">
        <is>
          <t>2013-03-12</t>
        </is>
      </c>
      <c r="I633" s="36" t="inlineStr">
        <is>
          <t>20130312900899</t>
        </is>
      </c>
      <c r="J633" s="39" t="inlineStr">
        <is>
          <t>https://dart.fss.or.kr/dsaf001/main.do?rcpNo=20130312900899</t>
        </is>
      </c>
      <c r="K633" s="37" t="inlineStr">
        <is>
          <t>first_filing_date</t>
        </is>
      </c>
    </row>
    <row r="634" ht="45" customHeight="1">
      <c r="A634" s="36" t="inlineStr">
        <is>
          <t>K004</t>
        </is>
      </c>
      <c r="B634" s="37" t="inlineStr">
        <is>
          <t>Kakao M Corp.</t>
        </is>
      </c>
      <c r="C634" s="36" t="inlineStr">
        <is>
          <t>인수 전</t>
        </is>
      </c>
      <c r="D634" s="36" t="inlineStr">
        <is>
          <t>2013-05-10</t>
        </is>
      </c>
      <c r="E634" s="37" t="inlineStr">
        <is>
          <t>기타</t>
        </is>
      </c>
      <c r="F634" s="37" t="inlineStr">
        <is>
          <t>조회공시 답변(미확정): 최대주주 SK플래닛에 확인한 결과 '지주회사 행위제한 요건을 고려하고, 로엔의 지속 성장 가능한 다양한 방안을 고민 중'이나 확정된 사항 없음, 3개월 내 재공시.</t>
        </is>
      </c>
      <c r="G634" s="37" t="inlineStr">
        <is>
          <t>DART 기타공시</t>
        </is>
      </c>
      <c r="H634" s="36" t="inlineStr">
        <is>
          <t>2013-05-10</t>
        </is>
      </c>
      <c r="I634" s="36" t="inlineStr">
        <is>
          <t>20130510900495</t>
        </is>
      </c>
      <c r="J634" s="39" t="inlineStr">
        <is>
          <t>https://dart.fss.or.kr/dsaf001/main.do?rcpNo=20130510900495</t>
        </is>
      </c>
      <c r="K634" s="37" t="inlineStr">
        <is>
          <t>first_filing_date,notes</t>
        </is>
      </c>
    </row>
    <row r="635" ht="45" customHeight="1">
      <c r="A635" s="36" t="inlineStr">
        <is>
          <t>K004</t>
        </is>
      </c>
      <c r="B635" s="37" t="inlineStr">
        <is>
          <t>Kakao M Corp.</t>
        </is>
      </c>
      <c r="C635" s="36" t="inlineStr">
        <is>
          <t>발표</t>
        </is>
      </c>
      <c r="D635" s="36" t="inlineStr">
        <is>
          <t>2013-07-18</t>
        </is>
      </c>
      <c r="E635" s="37" t="inlineStr">
        <is>
          <t>발표</t>
        </is>
      </c>
      <c r="F635" s="37"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7" t="inlineStr">
        <is>
          <t>DART 기타공시</t>
        </is>
      </c>
      <c r="H635" s="36" t="inlineStr">
        <is>
          <t>2013-07-18</t>
        </is>
      </c>
      <c r="I635" s="36" t="inlineStr">
        <is>
          <t>20130718900278</t>
        </is>
      </c>
      <c r="J635" s="39" t="inlineStr">
        <is>
          <t>https://dart.fss.or.kr/dsaf001/main.do?rcpNo=20130718900278</t>
        </is>
      </c>
      <c r="K635" s="37" t="inlineStr">
        <is>
          <t>value_chk_local,announce_date_chk,purpose_quote,acquirer_entity</t>
        </is>
      </c>
    </row>
    <row r="636" ht="45" customHeight="1">
      <c r="A636" s="36" t="inlineStr">
        <is>
          <t>K004</t>
        </is>
      </c>
      <c r="B636" s="37" t="inlineStr">
        <is>
          <t>Kakao M Corp.</t>
        </is>
      </c>
      <c r="C636" s="36" t="inlineStr">
        <is>
          <t>발표</t>
        </is>
      </c>
      <c r="D636" s="36" t="inlineStr">
        <is>
          <t>2013-07-18</t>
        </is>
      </c>
      <c r="E636" s="37" t="inlineStr">
        <is>
          <t>발표</t>
        </is>
      </c>
      <c r="F636" s="37" t="inlineStr">
        <is>
          <t>Star Invest 대량보유보고서(2013-07-25): 장외매수 13,294,369주(52.56%) 계약 2013-07-18; 주주간계약(2013-07-24) — 협상제안권, SK플래닛 동반매도청구권(Tag along), 보고자 동반매각요구권(Drag along).</t>
        </is>
      </c>
      <c r="G636" s="37" t="inlineStr">
        <is>
          <t>DART 기타공시</t>
        </is>
      </c>
      <c r="H636" s="36" t="inlineStr">
        <is>
          <t>2013-07-25</t>
        </is>
      </c>
      <c r="I636" s="36" t="inlineStr">
        <is>
          <t>20130725000032</t>
        </is>
      </c>
      <c r="J636" s="39" t="inlineStr">
        <is>
          <t>https://dart.fss.or.kr/dsaf001/main.do?rcpNo=20130725000032</t>
        </is>
      </c>
      <c r="K636" s="37" t="inlineStr">
        <is>
          <t>notes,acquirer_core</t>
        </is>
      </c>
    </row>
    <row r="637" ht="45" customHeight="1">
      <c r="A637" s="36" t="inlineStr">
        <is>
          <t>K004</t>
        </is>
      </c>
      <c r="B637" s="37" t="inlineStr">
        <is>
          <t>Kakao M Corp.</t>
        </is>
      </c>
      <c r="C637" s="36" t="inlineStr">
        <is>
          <t>인수 후</t>
        </is>
      </c>
      <c r="D637" s="36" t="inlineStr">
        <is>
          <t>2013-09-10</t>
        </is>
      </c>
      <c r="E637" s="37" t="inlineStr">
        <is>
          <t>완료</t>
        </is>
      </c>
      <c r="F637" s="37" t="inlineStr">
        <is>
          <t>최대주주 변경: 에스케이플래닛㈜외 2인(67.62%) → Star Invest외 1인(52.59%), 사유 '양수대금 지급완료', 지분인수목적 '경영권 확보', Star Invest 자산총액 USD 244,889,150·자본총액 USD 10,000; SK플래닛 잔여 3,793,756주(15.00%).</t>
        </is>
      </c>
      <c r="G637" s="37" t="inlineStr">
        <is>
          <t>DART 기타공시</t>
        </is>
      </c>
      <c r="H637" s="36" t="inlineStr">
        <is>
          <t>2013-09-10</t>
        </is>
      </c>
      <c r="I637" s="36" t="inlineStr">
        <is>
          <t>20130910900207</t>
        </is>
      </c>
      <c r="J637" s="39" t="inlineStr">
        <is>
          <t>https://dart.fss.or.kr/dsaf001/main.do?rcpNo=20130910900207</t>
        </is>
      </c>
      <c r="K637" s="37" t="inlineStr">
        <is>
          <t>status_chk,purpose_quote,acq_total_assets</t>
        </is>
      </c>
    </row>
    <row r="638" ht="45" customHeight="1">
      <c r="A638" s="36" t="inlineStr">
        <is>
          <t>K004</t>
        </is>
      </c>
      <c r="B638" s="37" t="inlineStr">
        <is>
          <t>Kakao M Corp.</t>
        </is>
      </c>
      <c r="C638" s="36" t="inlineStr">
        <is>
          <t>인수 후</t>
        </is>
      </c>
      <c r="D638" s="36" t="inlineStr">
        <is>
          <t>2013-09-10</t>
        </is>
      </c>
      <c r="E638" s="37" t="inlineStr">
        <is>
          <t>완료</t>
        </is>
      </c>
      <c r="F638" s="37"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7" t="inlineStr">
        <is>
          <t>DART 기타공시</t>
        </is>
      </c>
      <c r="H638" s="36" t="inlineStr">
        <is>
          <t>2013-09-16</t>
        </is>
      </c>
      <c r="I638" s="36" t="inlineStr">
        <is>
          <t>20130916000094</t>
        </is>
      </c>
      <c r="J638" s="39" t="inlineStr">
        <is>
          <t>https://dart.fss.or.kr/dsaf001/main.do?rcpNo=20130916000094</t>
        </is>
      </c>
      <c r="K638" s="37" t="inlineStr">
        <is>
          <t>acquirer_core,notes</t>
        </is>
      </c>
    </row>
    <row r="639" ht="45" customHeight="1">
      <c r="A639" s="36" t="inlineStr">
        <is>
          <t>K004</t>
        </is>
      </c>
      <c r="B639" s="37" t="inlineStr">
        <is>
          <t>Kakao M Corp.</t>
        </is>
      </c>
      <c r="C639" s="36" t="inlineStr">
        <is>
          <t>인수 후</t>
        </is>
      </c>
      <c r="D639" s="36" t="inlineStr">
        <is>
          <t>2013-10-01</t>
        </is>
      </c>
      <c r="E639" s="37" t="inlineStr">
        <is>
          <t>기타</t>
        </is>
      </c>
      <c r="F639" s="37" t="inlineStr">
        <is>
          <t>Star Invest 대량보유보고서(2013-10-08): 하나은행·농협은행·수협중앙회·우리종합금융 대주단과 근질권설정계약(총 대출금액 125,000,000,000원, 만기 최초 인출일로부터 5년).</t>
        </is>
      </c>
      <c r="G639" s="37" t="inlineStr">
        <is>
          <t>DART 기타공시</t>
        </is>
      </c>
      <c r="H639" s="36" t="inlineStr">
        <is>
          <t>2013-10-08</t>
        </is>
      </c>
      <c r="I639" s="36" t="inlineStr">
        <is>
          <t>20131008000235</t>
        </is>
      </c>
      <c r="J639" s="39" t="inlineStr">
        <is>
          <t>https://dart.fss.or.kr/dsaf001/main.do?rcpNo=20131008000235</t>
        </is>
      </c>
      <c r="K639" s="37" t="inlineStr">
        <is>
          <t>post_events_summary,acquirer_core</t>
        </is>
      </c>
    </row>
    <row r="640" ht="45" customHeight="1">
      <c r="A640" s="36" t="inlineStr">
        <is>
          <t>K004</t>
        </is>
      </c>
      <c r="B640" s="37" t="inlineStr">
        <is>
          <t>Kakao M Corp.</t>
        </is>
      </c>
      <c r="C640" s="36" t="inlineStr">
        <is>
          <t>인수 후</t>
        </is>
      </c>
      <c r="D640" s="36" t="inlineStr">
        <is>
          <t>2016-01-11</t>
        </is>
      </c>
      <c r="E640" s="37" t="inlineStr">
        <is>
          <t>기타</t>
        </is>
      </c>
      <c r="F640" s="37" t="inlineStr">
        <is>
          <t>로엔의 기존 대주주 '스타 인베스트 홀딩스 리미티드(사모펀드 '어피너티'가 만든 특수목적법인)'; 로엔은 '2013년 사모펀드 어피너티에 넘어간다'.</t>
        </is>
      </c>
      <c r="G640" s="37" t="inlineStr">
        <is>
          <t>언론 보도</t>
        </is>
      </c>
      <c r="H640" s="36" t="inlineStr">
        <is>
          <t>2016-01-11</t>
        </is>
      </c>
      <c r="I640" s="36" t="n"/>
      <c r="J640" s="39" t="inlineStr">
        <is>
          <t>https://mobile.newsis.com/view/NISX20160111_0013829615</t>
        </is>
      </c>
      <c r="K640" s="37" t="inlineStr">
        <is>
          <t>acquirer_entity,notes</t>
        </is>
      </c>
    </row>
    <row r="641" ht="45" customHeight="1">
      <c r="A641" s="36" t="inlineStr">
        <is>
          <t>K004</t>
        </is>
      </c>
      <c r="B641" s="37" t="inlineStr">
        <is>
          <t>Kakao M Corp.</t>
        </is>
      </c>
      <c r="C641" s="36" t="inlineStr">
        <is>
          <t>인수 후</t>
        </is>
      </c>
      <c r="D641" s="36" t="inlineStr">
        <is>
          <t>2016-01-12</t>
        </is>
      </c>
      <c r="E641" s="37" t="inlineStr">
        <is>
          <t>매각</t>
        </is>
      </c>
      <c r="F641" s="37" t="inlineStr">
        <is>
          <t>어피너티는 2013년 로엔 지분 52.56%를 2,659억원에 사들이고 같은 해 313억원 규모를 추가 매입(총 2,972억원); 카카오 매각으로 '차익이 무려 1조2000억원대에 달한다'.</t>
        </is>
      </c>
      <c r="G641" s="37" t="inlineStr">
        <is>
          <t>언론 보도</t>
        </is>
      </c>
      <c r="H641" s="36" t="inlineStr">
        <is>
          <t>2016-01-12</t>
        </is>
      </c>
      <c r="I641" s="36" t="n"/>
      <c r="J641" s="39" t="inlineStr">
        <is>
          <t>https://m.ekn.kr/view.php?key=194576</t>
        </is>
      </c>
      <c r="K641" s="37" t="inlineStr">
        <is>
          <t>notes,post_events_summary</t>
        </is>
      </c>
    </row>
    <row r="642" ht="45" customHeight="1">
      <c r="A642" s="36" t="inlineStr">
        <is>
          <t>K004</t>
        </is>
      </c>
      <c r="B642" s="37" t="inlineStr">
        <is>
          <t>Kakao M Corp.</t>
        </is>
      </c>
      <c r="C642" s="36" t="inlineStr">
        <is>
          <t>인수 전</t>
        </is>
      </c>
      <c r="D642" s="36" t="inlineStr">
        <is>
          <t>2013</t>
        </is>
      </c>
      <c r="E642" s="37" t="inlineStr">
        <is>
          <t>기타</t>
        </is>
      </c>
      <c r="F642" s="37" t="inlineStr">
        <is>
          <t>SK플래닛의 2013년 로엔 매각은 공정거래법상 손자회사의 증손회사 지분 규제 때문이었고, 매각가는 2,659억원; SK플래닛은 스타인베스트와 동반매도청구권을 설정.</t>
        </is>
      </c>
      <c r="G642" s="37" t="inlineStr">
        <is>
          <t>언론 보도</t>
        </is>
      </c>
      <c r="H642" s="36" t="inlineStr">
        <is>
          <t>2016-01-11</t>
        </is>
      </c>
      <c r="I642" s="36" t="n"/>
      <c r="J642" s="39" t="inlineStr">
        <is>
          <t>https://byline.network/2016/01/1-34/</t>
        </is>
      </c>
      <c r="K642" s="37" t="inlineStr">
        <is>
          <t>notes</t>
        </is>
      </c>
    </row>
    <row r="643" ht="45" customHeight="1">
      <c r="A643" s="36" t="inlineStr">
        <is>
          <t>K004</t>
        </is>
      </c>
      <c r="B643" s="37" t="inlineStr">
        <is>
          <t>Kakao M Corp.</t>
        </is>
      </c>
      <c r="C643" s="36" t="inlineStr">
        <is>
          <t>인수 후</t>
        </is>
      </c>
      <c r="D643" s="36" t="inlineStr">
        <is>
          <t>2013-07-18</t>
        </is>
      </c>
      <c r="E643" s="37" t="inlineStr">
        <is>
          <t>매각</t>
        </is>
      </c>
      <c r="F643" s="37" t="inlineStr">
        <is>
          <t>SKT 20-F(2013): SK플래닛이 로엔 지분 52.6%를 약 2,659억원에 처분, 'Loen Entertainment ceased to be our consolidated subsidiary as of July 18, 2013', 중단영업으로 재표시; SKT는 15.0% 계속 보유.</t>
        </is>
      </c>
      <c r="G643" s="37" t="inlineStr">
        <is>
          <t>SEC</t>
        </is>
      </c>
      <c r="H643" s="36" t="inlineStr">
        <is>
          <t>2014-04-30</t>
        </is>
      </c>
      <c r="I643" s="36" t="inlineStr">
        <is>
          <t>0001193125-14-169627</t>
        </is>
      </c>
      <c r="J643" s="39" t="inlineStr">
        <is>
          <t>https://www.sec.gov/Archives/edgar/data/1015650/000119312514169627/d710664d20f.htm</t>
        </is>
      </c>
      <c r="K643" s="37" t="inlineStr">
        <is>
          <t>earnings_call_note,post_events_summary</t>
        </is>
      </c>
    </row>
    <row r="644" ht="45" customHeight="1">
      <c r="A644" s="36" t="inlineStr">
        <is>
          <t>K004</t>
        </is>
      </c>
      <c r="B644" s="37" t="inlineStr">
        <is>
          <t>Kakao M Corp.</t>
        </is>
      </c>
      <c r="C644" s="36" t="inlineStr">
        <is>
          <t>발표</t>
        </is>
      </c>
      <c r="D644" s="36" t="inlineStr">
        <is>
          <t>2013-07-17</t>
        </is>
      </c>
      <c r="E644" s="37" t="inlineStr">
        <is>
          <t>기타</t>
        </is>
      </c>
      <c r="F644" s="37" t="inlineStr">
        <is>
          <t>로엔(016170) 일별 시세: 2013-07-17 종가 14,500원, 07-18 14,650원, 07-19 13,800원.</t>
        </is>
      </c>
      <c r="G644" s="37" t="inlineStr">
        <is>
          <t>기타</t>
        </is>
      </c>
      <c r="H644" s="36" t="inlineStr">
        <is>
          <t>2026-10-25</t>
        </is>
      </c>
      <c r="I644" s="36" t="n"/>
      <c r="J644" s="39" t="inlineStr">
        <is>
          <t>https://fchart.stock.naver.com/sise.nhn?symbol=016170&amp;timeframe=day&amp;count=5000&amp;requestType=0</t>
        </is>
      </c>
      <c r="K644" s="37" t="inlineStr">
        <is>
          <t>acq_mktcap,event_ticker_basis</t>
        </is>
      </c>
    </row>
    <row r="645" ht="45" customHeight="1">
      <c r="A645" s="36" t="inlineStr">
        <is>
          <t>K004</t>
        </is>
      </c>
      <c r="B645" s="37" t="inlineStr">
        <is>
          <t>Kakao M Corp.</t>
        </is>
      </c>
      <c r="C645" s="36" t="inlineStr">
        <is>
          <t>인수 전</t>
        </is>
      </c>
      <c r="D645" s="36" t="inlineStr">
        <is>
          <t>2012-12-31</t>
        </is>
      </c>
      <c r="E645" s="37" t="inlineStr">
        <is>
          <t>실적</t>
        </is>
      </c>
      <c r="F645" s="37"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7" t="inlineStr">
        <is>
          <t>DART 사업보고서</t>
        </is>
      </c>
      <c r="H645" s="36" t="inlineStr">
        <is>
          <t>2013-03-29</t>
        </is>
      </c>
      <c r="I645" s="36" t="inlineStr">
        <is>
          <t>20130329002149</t>
        </is>
      </c>
      <c r="J645" s="39" t="inlineStr">
        <is>
          <t>https://dart.fss.or.kr/dsaf001/main.do?rcpNo=20130329002149</t>
        </is>
      </c>
      <c r="K645" s="37" t="inlineStr">
        <is>
          <t>target_rev_pre,target_op_pre</t>
        </is>
      </c>
    </row>
    <row r="646" ht="45" customHeight="1">
      <c r="A646" s="36" t="inlineStr">
        <is>
          <t>K004</t>
        </is>
      </c>
      <c r="B646" s="37" t="inlineStr">
        <is>
          <t>Kakao M Corp.</t>
        </is>
      </c>
      <c r="C646" s="36" t="inlineStr">
        <is>
          <t>인수 후</t>
        </is>
      </c>
      <c r="D646" s="36" t="inlineStr">
        <is>
          <t>2015-12-31</t>
        </is>
      </c>
      <c r="E646" s="37" t="inlineStr">
        <is>
          <t>실적</t>
        </is>
      </c>
      <c r="F646" s="37" t="inlineStr">
        <is>
          <t>로엔 2015 사업보고서 요약연결재무정보(천원): 영업수익 2013 252,579,014 / 2014 323,275,944 / 2015 357,640,656, 영업이익 37,349,268 / 58,492,671 / 63,421,782; 종속기업 스타쉽·킹콩·에이큐브엔터테인먼트.</t>
        </is>
      </c>
      <c r="G646" s="37" t="inlineStr">
        <is>
          <t>DART 사업보고서</t>
        </is>
      </c>
      <c r="H646" s="36" t="inlineStr">
        <is>
          <t>2016-03-30</t>
        </is>
      </c>
      <c r="I646" s="36" t="inlineStr">
        <is>
          <t>20160330003232</t>
        </is>
      </c>
      <c r="J646" s="39" t="inlineStr">
        <is>
          <t>https://dart.fss.or.kr/dsaf001/main.do?rcpNo=20160330003232</t>
        </is>
      </c>
      <c r="K646" s="37" t="inlineStr">
        <is>
          <t>target_rev_post,target_op_post</t>
        </is>
      </c>
    </row>
    <row r="647" ht="45" customHeight="1">
      <c r="A647" s="36" t="inlineStr">
        <is>
          <t>K004</t>
        </is>
      </c>
      <c r="B647" s="37" t="inlineStr">
        <is>
          <t>Kakao M Corp.</t>
        </is>
      </c>
      <c r="C647" s="36" t="inlineStr">
        <is>
          <t>인수 후</t>
        </is>
      </c>
      <c r="D647" s="36" t="inlineStr">
        <is>
          <t>2017-12-31</t>
        </is>
      </c>
      <c r="E647" s="37" t="inlineStr">
        <is>
          <t>실적</t>
        </is>
      </c>
      <c r="F647" s="37"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7" t="inlineStr">
        <is>
          <t>DART 사업보고서</t>
        </is>
      </c>
      <c r="H647" s="36" t="inlineStr">
        <is>
          <t>2018-03-30</t>
        </is>
      </c>
      <c r="I647" s="36" t="inlineStr">
        <is>
          <t>20180330003970</t>
        </is>
      </c>
      <c r="J647" s="39" t="inlineStr">
        <is>
          <t>https://dart.fss.or.kr/dsaf001/main.do?rcpNo=20180330003970</t>
        </is>
      </c>
      <c r="K647" s="37" t="inlineStr">
        <is>
          <t>target_rev_post,target_op_post,post_events_summary</t>
        </is>
      </c>
    </row>
    <row r="648" ht="45" customHeight="1">
      <c r="A648" s="36" t="inlineStr">
        <is>
          <t>K005</t>
        </is>
      </c>
      <c r="B648" s="37" t="inlineStr">
        <is>
          <t>Kakao M Corp.</t>
        </is>
      </c>
      <c r="C648" s="36" t="inlineStr">
        <is>
          <t>발표</t>
        </is>
      </c>
      <c r="D648" s="36" t="inlineStr">
        <is>
          <t>2013-11-07</t>
        </is>
      </c>
      <c r="E648" s="37" t="inlineStr">
        <is>
          <t>추가취득</t>
        </is>
      </c>
      <c r="F648" s="37"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7" t="inlineStr">
        <is>
          <t>DART 기타공시</t>
        </is>
      </c>
      <c r="H648" s="36" t="inlineStr">
        <is>
          <t>2013-11-08</t>
        </is>
      </c>
      <c r="I648" s="36" t="inlineStr">
        <is>
          <t>20131108000054</t>
        </is>
      </c>
      <c r="J648" s="39" t="inlineStr">
        <is>
          <t>https://dart.fss.or.kr/dsaf001/main.do?rcpNo=20131108000054</t>
        </is>
      </c>
      <c r="K648" s="37" t="inlineStr">
        <is>
          <t>value_chk_local,announce_date_chk,purpose_quote,chk_note,status_chk</t>
        </is>
      </c>
    </row>
    <row r="649" ht="45" customHeight="1">
      <c r="A649" s="36" t="inlineStr">
        <is>
          <t>K005</t>
        </is>
      </c>
      <c r="B649" s="37" t="inlineStr">
        <is>
          <t>Kakao M Corp.</t>
        </is>
      </c>
      <c r="C649" s="36" t="inlineStr">
        <is>
          <t>발표</t>
        </is>
      </c>
      <c r="D649" s="36" t="inlineStr">
        <is>
          <t>2013-11-07</t>
        </is>
      </c>
      <c r="E649" s="37" t="inlineStr">
        <is>
          <t>매각</t>
        </is>
      </c>
      <c r="F649" s="37" t="inlineStr">
        <is>
          <t>RealNetworks 대량보유보고서(2013-11-08): 2013-11-03 Star Invest와 주식매매계약, 2013-11-07 2,234,221주를 주당 14,000원에 양도해 보유 0주.</t>
        </is>
      </c>
      <c r="G649" s="37" t="inlineStr">
        <is>
          <t>DART 기타공시</t>
        </is>
      </c>
      <c r="H649" s="36" t="inlineStr">
        <is>
          <t>2013-11-08</t>
        </is>
      </c>
      <c r="I649" s="36" t="inlineStr">
        <is>
          <t>20131108000171</t>
        </is>
      </c>
      <c r="J649" s="39" t="inlineStr">
        <is>
          <t>https://dart.fss.or.kr/dsaf001/main.do?rcpNo=20131108000171</t>
        </is>
      </c>
      <c r="K649" s="37" t="inlineStr">
        <is>
          <t>value_chk_local,status_chk</t>
        </is>
      </c>
    </row>
    <row r="650" ht="45" customHeight="1">
      <c r="A650" s="36" t="inlineStr">
        <is>
          <t>K005</t>
        </is>
      </c>
      <c r="B650" s="37" t="inlineStr">
        <is>
          <t>Kakao M Corp.</t>
        </is>
      </c>
      <c r="C650" s="36" t="inlineStr">
        <is>
          <t>인수 전</t>
        </is>
      </c>
      <c r="D650" s="36" t="inlineStr">
        <is>
          <t>2013-09-10</t>
        </is>
      </c>
      <c r="E650" s="37" t="inlineStr">
        <is>
          <t>완료</t>
        </is>
      </c>
      <c r="F650" s="37" t="inlineStr">
        <is>
          <t>최대주주 변경(K004 종결): Star Invest외 1인 52.59%, Star Invest 자산총액 USD 244,889,150·자본총액 USD 10,000.</t>
        </is>
      </c>
      <c r="G650" s="37" t="inlineStr">
        <is>
          <t>DART 기타공시</t>
        </is>
      </c>
      <c r="H650" s="36" t="inlineStr">
        <is>
          <t>2013-09-10</t>
        </is>
      </c>
      <c r="I650" s="36" t="inlineStr">
        <is>
          <t>20130910900207</t>
        </is>
      </c>
      <c r="J650" s="39" t="inlineStr">
        <is>
          <t>https://dart.fss.or.kr/dsaf001/main.do?rcpNo=20130910900207</t>
        </is>
      </c>
      <c r="K650" s="37" t="inlineStr">
        <is>
          <t>acq_total_assets,chk_note</t>
        </is>
      </c>
    </row>
    <row r="651" ht="45" customHeight="1">
      <c r="A651" s="36" t="inlineStr">
        <is>
          <t>K005</t>
        </is>
      </c>
      <c r="B651" s="37" t="inlineStr">
        <is>
          <t>Kakao M Corp.</t>
        </is>
      </c>
      <c r="C651" s="36" t="inlineStr">
        <is>
          <t>인수 전</t>
        </is>
      </c>
      <c r="D651" s="36" t="inlineStr">
        <is>
          <t>2013-09-10</t>
        </is>
      </c>
      <c r="E651" s="37" t="inlineStr">
        <is>
          <t>기타</t>
        </is>
      </c>
      <c r="F651" s="37" t="inlineStr">
        <is>
          <t>Star Invest 대량보유보고서(2013-09-16): 특별관계자 추가 — 에스케이플래닛(주) 3,793,756주(공동보유자), 신원수 6,326주(발행회사 임원); 합계 17,094,451주(67.59%).</t>
        </is>
      </c>
      <c r="G651" s="37" t="inlineStr">
        <is>
          <t>DART 기타공시</t>
        </is>
      </c>
      <c r="H651" s="36" t="inlineStr">
        <is>
          <t>2013-09-16</t>
        </is>
      </c>
      <c r="I651" s="36" t="inlineStr">
        <is>
          <t>20130916000094</t>
        </is>
      </c>
      <c r="J651" s="39" t="inlineStr">
        <is>
          <t>https://dart.fss.or.kr/dsaf001/main.do?rcpNo=20130916000094</t>
        </is>
      </c>
      <c r="K651" s="37" t="inlineStr">
        <is>
          <t>chk_note</t>
        </is>
      </c>
    </row>
    <row r="652" ht="45" customHeight="1">
      <c r="A652" s="36" t="inlineStr">
        <is>
          <t>K005</t>
        </is>
      </c>
      <c r="B652" s="37" t="inlineStr">
        <is>
          <t>Kakao M Corp.</t>
        </is>
      </c>
      <c r="C652" s="36" t="inlineStr">
        <is>
          <t>인수 전</t>
        </is>
      </c>
      <c r="D652" s="36" t="inlineStr">
        <is>
          <t>2012-06-15</t>
        </is>
      </c>
      <c r="E652" s="37" t="inlineStr">
        <is>
          <t>매각</t>
        </is>
      </c>
      <c r="F652" s="37" t="inlineStr">
        <is>
          <t>RealNetworks 대량보유보고서(2012-06-18): 장내매도로 11.26% → 9.82%, 변동사유 '투자자금회수'.</t>
        </is>
      </c>
      <c r="G652" s="37" t="inlineStr">
        <is>
          <t>DART 기타공시</t>
        </is>
      </c>
      <c r="H652" s="36" t="inlineStr">
        <is>
          <t>2012-06-18</t>
        </is>
      </c>
      <c r="I652" s="36" t="inlineStr">
        <is>
          <t>20120618000009</t>
        </is>
      </c>
      <c r="J652" s="39" t="inlineStr">
        <is>
          <t>https://dart.fss.or.kr/dsaf001/main.do?rcpNo=20120618000009</t>
        </is>
      </c>
      <c r="K652" s="37" t="inlineStr">
        <is>
          <t>pre_events_summary</t>
        </is>
      </c>
    </row>
    <row r="653" ht="45" customHeight="1">
      <c r="A653" s="36" t="inlineStr">
        <is>
          <t>K005</t>
        </is>
      </c>
      <c r="B653" s="37" t="inlineStr">
        <is>
          <t>Kakao M Corp.</t>
        </is>
      </c>
      <c r="C653" s="36" t="inlineStr">
        <is>
          <t>인수 후</t>
        </is>
      </c>
      <c r="D653" s="36" t="inlineStr">
        <is>
          <t>2013-11</t>
        </is>
      </c>
      <c r="E653" s="37" t="inlineStr">
        <is>
          <t>매각</t>
        </is>
      </c>
      <c r="F653" s="37" t="inlineStr">
        <is>
          <t>RealNetworks 10-K 2013: 'In November 2013 we sold all of our remaining shares of common stock in LoEn for cash proceeds of $29.2 million' — 세전 처분이익 $21.4m(기타손익).</t>
        </is>
      </c>
      <c r="G653" s="37" t="inlineStr">
        <is>
          <t>SEC</t>
        </is>
      </c>
      <c r="H653" s="36" t="inlineStr">
        <is>
          <t>2014-03-06</t>
        </is>
      </c>
      <c r="I653" s="36" t="inlineStr">
        <is>
          <t>0001046327-14-000014</t>
        </is>
      </c>
      <c r="J653" s="39" t="inlineStr">
        <is>
          <t>https://www.sec.gov/Archives/edgar/data/1046327/000104632714000014/a10k2013.htm</t>
        </is>
      </c>
      <c r="K653" s="37" t="inlineStr">
        <is>
          <t>value_chk_usdmm,earnings_call_note,impairment</t>
        </is>
      </c>
    </row>
    <row r="654" ht="45" customHeight="1">
      <c r="A654" s="36" t="inlineStr">
        <is>
          <t>K005</t>
        </is>
      </c>
      <c r="B654" s="37" t="inlineStr">
        <is>
          <t>Kakao M Corp.</t>
        </is>
      </c>
      <c r="C654" s="36" t="inlineStr">
        <is>
          <t>인수 후</t>
        </is>
      </c>
      <c r="D654" s="36" t="inlineStr">
        <is>
          <t>2016-01-12</t>
        </is>
      </c>
      <c r="E654" s="37" t="inlineStr">
        <is>
          <t>매각</t>
        </is>
      </c>
      <c r="F654" s="37" t="inlineStr">
        <is>
          <t>어피너티는 2013년 52.56%를 2,659억원에 산 뒤 같은 해 '313억원 규모의 주식을 추가로' 매입해 총 2,972억원 투자; 2016년 카카오 매각으로 1조2,000억원대 차익.</t>
        </is>
      </c>
      <c r="G654" s="37" t="inlineStr">
        <is>
          <t>언론 보도</t>
        </is>
      </c>
      <c r="H654" s="36" t="inlineStr">
        <is>
          <t>2016-01-12</t>
        </is>
      </c>
      <c r="I654" s="36" t="n"/>
      <c r="J654" s="39" t="inlineStr">
        <is>
          <t>https://m.ekn.kr/view.php?key=194576</t>
        </is>
      </c>
      <c r="K654" s="37" t="inlineStr">
        <is>
          <t>notes,post_events_summary</t>
        </is>
      </c>
    </row>
    <row r="655" ht="45" customHeight="1">
      <c r="A655" s="36" t="inlineStr">
        <is>
          <t>K005</t>
        </is>
      </c>
      <c r="B655" s="37" t="inlineStr">
        <is>
          <t>Kakao M Corp.</t>
        </is>
      </c>
      <c r="C655" s="36" t="inlineStr">
        <is>
          <t>인수 후</t>
        </is>
      </c>
      <c r="D655" s="36" t="inlineStr">
        <is>
          <t>2016-01-11</t>
        </is>
      </c>
      <c r="E655" s="37" t="inlineStr">
        <is>
          <t>매각</t>
        </is>
      </c>
      <c r="F655" s="37" t="inlineStr">
        <is>
          <t>로엔 공시: Star Invest가 보유 15,528,590주를 주당 97,000원(총 1,506,273,230,000원)에 카카오에 양도 — 9,278,351주는 현금 900,000,047,000원, 6,250,239주는 현물출자로 카카오 신주 5,555,972주 수령.</t>
        </is>
      </c>
      <c r="G655" s="37" t="inlineStr">
        <is>
          <t>DART 기타공시</t>
        </is>
      </c>
      <c r="H655" s="36" t="inlineStr">
        <is>
          <t>2016-01-11</t>
        </is>
      </c>
      <c r="I655" s="36" t="inlineStr">
        <is>
          <t>20160111900142</t>
        </is>
      </c>
      <c r="J655" s="39" t="inlineStr">
        <is>
          <t>https://dart.fss.or.kr/dsaf001/main.do?rcpNo=20160111900142</t>
        </is>
      </c>
      <c r="K655" s="37" t="inlineStr">
        <is>
          <t>post_events_summary</t>
        </is>
      </c>
    </row>
    <row r="656" ht="45" customHeight="1">
      <c r="A656" s="36" t="inlineStr">
        <is>
          <t>K005</t>
        </is>
      </c>
      <c r="B656" s="37" t="inlineStr">
        <is>
          <t>Kakao M Corp.</t>
        </is>
      </c>
      <c r="C656" s="36" t="inlineStr">
        <is>
          <t>발표</t>
        </is>
      </c>
      <c r="D656" s="36" t="inlineStr">
        <is>
          <t>2013-11-01</t>
        </is>
      </c>
      <c r="E656" s="37" t="inlineStr">
        <is>
          <t>기타</t>
        </is>
      </c>
      <c r="F656" s="37" t="inlineStr">
        <is>
          <t>로엔(016170) 일별 시세: 2013-11-01 종가 17,400원, 11-07 17,000원, 11-08 16,650원.</t>
        </is>
      </c>
      <c r="G656" s="37" t="inlineStr">
        <is>
          <t>기타</t>
        </is>
      </c>
      <c r="H656" s="36" t="inlineStr">
        <is>
          <t>2026-10-25</t>
        </is>
      </c>
      <c r="I656" s="36" t="n"/>
      <c r="J656" s="39" t="inlineStr">
        <is>
          <t>https://fchart.stock.naver.com/sise.nhn?symbol=016170&amp;timeframe=day&amp;count=5000&amp;requestType=0</t>
        </is>
      </c>
      <c r="K656" s="37" t="inlineStr">
        <is>
          <t>acq_mktcap,notes,event_ticker_basis</t>
        </is>
      </c>
    </row>
    <row r="657" ht="45" customHeight="1">
      <c r="A657" s="36" t="inlineStr">
        <is>
          <t>K005</t>
        </is>
      </c>
      <c r="B657" s="37" t="inlineStr">
        <is>
          <t>Kakao M Corp.</t>
        </is>
      </c>
      <c r="C657" s="36" t="inlineStr">
        <is>
          <t>인수 전</t>
        </is>
      </c>
      <c r="D657" s="36" t="inlineStr">
        <is>
          <t>2012-12-31</t>
        </is>
      </c>
      <c r="E657" s="37" t="inlineStr">
        <is>
          <t>실적</t>
        </is>
      </c>
      <c r="F657" s="37"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7" t="inlineStr">
        <is>
          <t>DART 사업보고서</t>
        </is>
      </c>
      <c r="H657" s="36" t="inlineStr">
        <is>
          <t>2013-03-29</t>
        </is>
      </c>
      <c r="I657" s="36" t="inlineStr">
        <is>
          <t>20130329002149</t>
        </is>
      </c>
      <c r="J657" s="39" t="inlineStr">
        <is>
          <t>https://dart.fss.or.kr/dsaf001/main.do?rcpNo=20130329002149</t>
        </is>
      </c>
      <c r="K657" s="37" t="inlineStr">
        <is>
          <t>target_rev_pre,target_op_pre</t>
        </is>
      </c>
    </row>
    <row r="658" ht="45" customHeight="1">
      <c r="A658" s="36" t="inlineStr">
        <is>
          <t>K005</t>
        </is>
      </c>
      <c r="B658" s="37" t="inlineStr">
        <is>
          <t>Kakao M Corp.</t>
        </is>
      </c>
      <c r="C658" s="36" t="inlineStr">
        <is>
          <t>인수 후</t>
        </is>
      </c>
      <c r="D658" s="36" t="inlineStr">
        <is>
          <t>2015-12-31</t>
        </is>
      </c>
      <c r="E658" s="37" t="inlineStr">
        <is>
          <t>실적</t>
        </is>
      </c>
      <c r="F658" s="37" t="inlineStr">
        <is>
          <t>로엔 2015 사업보고서 요약연결재무정보(천원): 영업수익 2013 252,579,014 / 2014 323,275,944 / 2015 357,640,656, 영업이익 37,349,268 / 58,492,671 / 63,421,782; 종속기업 스타쉽·킹콩·에이큐브엔터테인먼트.</t>
        </is>
      </c>
      <c r="G658" s="37" t="inlineStr">
        <is>
          <t>DART 사업보고서</t>
        </is>
      </c>
      <c r="H658" s="36" t="inlineStr">
        <is>
          <t>2016-03-30</t>
        </is>
      </c>
      <c r="I658" s="36" t="inlineStr">
        <is>
          <t>20160330003232</t>
        </is>
      </c>
      <c r="J658" s="39" t="inlineStr">
        <is>
          <t>https://dart.fss.or.kr/dsaf001/main.do?rcpNo=20160330003232</t>
        </is>
      </c>
      <c r="K658" s="37" t="inlineStr">
        <is>
          <t>target_rev_post,target_op_post</t>
        </is>
      </c>
    </row>
    <row r="659" ht="45" customHeight="1">
      <c r="A659" s="36" t="inlineStr">
        <is>
          <t>K005</t>
        </is>
      </c>
      <c r="B659" s="37" t="inlineStr">
        <is>
          <t>Kakao M Corp.</t>
        </is>
      </c>
      <c r="C659" s="36" t="inlineStr">
        <is>
          <t>인수 후</t>
        </is>
      </c>
      <c r="D659" s="36" t="inlineStr">
        <is>
          <t>2017-12-31</t>
        </is>
      </c>
      <c r="E659" s="37" t="inlineStr">
        <is>
          <t>실적</t>
        </is>
      </c>
      <c r="F659" s="37"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7" t="inlineStr">
        <is>
          <t>DART 사업보고서</t>
        </is>
      </c>
      <c r="H659" s="36" t="inlineStr">
        <is>
          <t>2018-03-30</t>
        </is>
      </c>
      <c r="I659" s="36" t="inlineStr">
        <is>
          <t>20180330003970</t>
        </is>
      </c>
      <c r="J659" s="39" t="inlineStr">
        <is>
          <t>https://dart.fss.or.kr/dsaf001/main.do?rcpNo=20180330003970</t>
        </is>
      </c>
      <c r="K659" s="37" t="inlineStr">
        <is>
          <t>target_rev_post,target_op_post,post_events_summary</t>
        </is>
      </c>
    </row>
    <row r="660" ht="45" customHeight="1">
      <c r="A660" s="36" t="inlineStr">
        <is>
          <t>K006</t>
        </is>
      </c>
      <c r="B660" s="37" t="inlineStr">
        <is>
          <t>Starship Entertainment Corp.</t>
        </is>
      </c>
      <c r="C660" s="36" t="inlineStr">
        <is>
          <t>발표</t>
        </is>
      </c>
      <c r="D660" s="36" t="inlineStr">
        <is>
          <t>2013-12-18</t>
        </is>
      </c>
      <c r="E660" s="37" t="inlineStr">
        <is>
          <t>발표</t>
        </is>
      </c>
      <c r="F660" s="37" t="inlineStr">
        <is>
          <t>㈜스타쉽엔터테인먼트 7,000주(70%) 150억원 현금 취득, 상대방 서현주(대표이사). 취득목적 "제작사업 Multi Label 체제 강화를 통한 Biz 경쟁력 제고". 자기자본대비 11.71%, 취득가액/자산총액 8.67%.</t>
        </is>
      </c>
      <c r="G660" s="37" t="inlineStr">
        <is>
          <t>KIND</t>
        </is>
      </c>
      <c r="H660" s="36" t="inlineStr">
        <is>
          <t>2013-12-18</t>
        </is>
      </c>
      <c r="I660" s="36" t="inlineStr">
        <is>
          <t>20131218900244</t>
        </is>
      </c>
      <c r="J660" s="39" t="inlineStr">
        <is>
          <t>https://dart.fss.or.kr/dsaf001/main.do?rcpNo=20131218900244</t>
        </is>
      </c>
      <c r="K660" s="37" t="inlineStr">
        <is>
          <t>value_chk_local,deal_to_assets_pct,deal_to_equity_pct,acq_total_assets,purpose_quote,announce_date_chk,target_rev_pre</t>
        </is>
      </c>
    </row>
    <row r="661" ht="45" customHeight="1">
      <c r="A661" s="36" t="inlineStr">
        <is>
          <t>K006</t>
        </is>
      </c>
      <c r="B661" s="37" t="inlineStr">
        <is>
          <t>Starship Entertainment Corp.</t>
        </is>
      </c>
      <c r="C661" s="36" t="inlineStr">
        <is>
          <t>인수 전</t>
        </is>
      </c>
      <c r="D661" s="36" t="inlineStr">
        <is>
          <t>2013-11-25</t>
        </is>
      </c>
      <c r="E661" s="37" t="inlineStr">
        <is>
          <t>기타</t>
        </is>
      </c>
      <c r="F661" s="37" t="inlineStr">
        <is>
          <t>2013-11-22 거래소 조회공시 요구('스타쉽엔터테인먼트 인수 추진설')에 대한 미확정 답변: "지분투자등을 포함해 여러가지 방안을 검토중".</t>
        </is>
      </c>
      <c r="G661" s="37" t="inlineStr">
        <is>
          <t>KIND</t>
        </is>
      </c>
      <c r="H661" s="36" t="inlineStr">
        <is>
          <t>2013-11-25</t>
        </is>
      </c>
      <c r="I661" s="36" t="inlineStr">
        <is>
          <t>20131125900077</t>
        </is>
      </c>
      <c r="J661" s="39" t="inlineStr">
        <is>
          <t>https://dart.fss.or.kr/dsaf001/main.do?rcpNo=20131125900077</t>
        </is>
      </c>
      <c r="K661" s="37" t="inlineStr">
        <is>
          <t>first_filing_date</t>
        </is>
      </c>
    </row>
    <row r="662" ht="45" customHeight="1">
      <c r="A662" s="36" t="inlineStr">
        <is>
          <t>K006</t>
        </is>
      </c>
      <c r="B662" s="37" t="inlineStr">
        <is>
          <t>Starship Entertainment Corp.</t>
        </is>
      </c>
      <c r="C662" s="36" t="inlineStr">
        <is>
          <t>인수 전</t>
        </is>
      </c>
      <c r="D662" s="36" t="inlineStr">
        <is>
          <t>2013-11-26</t>
        </is>
      </c>
      <c r="E662" s="37" t="inlineStr">
        <is>
          <t>기타</t>
        </is>
      </c>
      <c r="F662" s="37" t="inlineStr">
        <is>
          <t>이투데이 [루머속살]: 로엔이 스타쉽 인수 추진, 막바지 협상. 로엔은 "코스닥 시가총액 상위 40위권", 스타쉽 연매출 100억원 이상.</t>
        </is>
      </c>
      <c r="G662" s="37" t="inlineStr">
        <is>
          <t>언론 보도</t>
        </is>
      </c>
      <c r="H662" s="36" t="inlineStr">
        <is>
          <t>2013-11-26</t>
        </is>
      </c>
      <c r="I662" s="36" t="n"/>
      <c r="J662" s="39" t="inlineStr">
        <is>
          <t>https://www.etoday.co.kr/news/view/827337</t>
        </is>
      </c>
      <c r="K662" s="37" t="inlineStr">
        <is>
          <t>first_filing_date,pre_events_summary</t>
        </is>
      </c>
    </row>
    <row r="663" ht="45" customHeight="1">
      <c r="A663" s="36" t="inlineStr">
        <is>
          <t>K006</t>
        </is>
      </c>
      <c r="B663" s="37" t="inlineStr">
        <is>
          <t>Starship Entertainment Corp.</t>
        </is>
      </c>
      <c r="C663" s="36" t="inlineStr">
        <is>
          <t>발표</t>
        </is>
      </c>
      <c r="D663" s="36" t="inlineStr">
        <is>
          <t>2013-12-18</t>
        </is>
      </c>
      <c r="E663" s="37" t="inlineStr">
        <is>
          <t>발표</t>
        </is>
      </c>
      <c r="F663" s="37" t="inlineStr">
        <is>
          <t>아주경제: 로엔은 "지난 9월 멀티 레이블 체제로 전환한 후" 기획사 투자 검토, 씨스타·케이윌 소속 스타쉽 70% 투자 확정, 글로벌 시장 진출 발판 기대.</t>
        </is>
      </c>
      <c r="G663" s="37" t="inlineStr">
        <is>
          <t>언론 보도</t>
        </is>
      </c>
      <c r="H663" s="36" t="inlineStr">
        <is>
          <t>2013-12-18</t>
        </is>
      </c>
      <c r="I663" s="36" t="n"/>
      <c r="J663" s="39" t="inlineStr">
        <is>
          <t>https://www.ajunews.com/view/20131218181120300</t>
        </is>
      </c>
      <c r="K663" s="37" t="inlineStr">
        <is>
          <t>purpose_quote,pre_events_summary</t>
        </is>
      </c>
    </row>
    <row r="664" ht="45" customHeight="1">
      <c r="A664" s="36" t="inlineStr">
        <is>
          <t>K006</t>
        </is>
      </c>
      <c r="B664" s="37" t="inlineStr">
        <is>
          <t>Starship Entertainment Corp.</t>
        </is>
      </c>
      <c r="C664" s="36" t="inlineStr">
        <is>
          <t>인수 후</t>
        </is>
      </c>
      <c r="D664" s="36" t="inlineStr">
        <is>
          <t>2013-12-20</t>
        </is>
      </c>
      <c r="E664" s="37" t="inlineStr">
        <is>
          <t>완료</t>
        </is>
      </c>
      <c r="F664" s="37"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7" t="inlineStr">
        <is>
          <t>DART 감사보고서</t>
        </is>
      </c>
      <c r="H664" s="36" t="inlineStr">
        <is>
          <t>2014-03-31</t>
        </is>
      </c>
      <c r="I664" s="36" t="inlineStr">
        <is>
          <t>20140331000799</t>
        </is>
      </c>
      <c r="J664" s="39" t="inlineStr">
        <is>
          <t>https://dart.fss.or.kr/dsaf001/main.do?rcpNo=20140331000799</t>
        </is>
      </c>
      <c r="K664" s="37" t="inlineStr">
        <is>
          <t>status_chk,value_chk_local,notes</t>
        </is>
      </c>
    </row>
    <row r="665" ht="45" customHeight="1">
      <c r="A665" s="36" t="inlineStr">
        <is>
          <t>K006</t>
        </is>
      </c>
      <c r="B665" s="37" t="inlineStr">
        <is>
          <t>Starship Entertainment Corp.</t>
        </is>
      </c>
      <c r="C665" s="36" t="inlineStr">
        <is>
          <t>인수 후</t>
        </is>
      </c>
      <c r="D665" s="36" t="inlineStr">
        <is>
          <t>2014-03-31</t>
        </is>
      </c>
      <c r="E665" s="37" t="inlineStr">
        <is>
          <t>실적</t>
        </is>
      </c>
      <c r="F665" s="37"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7" t="inlineStr">
        <is>
          <t>DART 사업보고서</t>
        </is>
      </c>
      <c r="H665" s="36" t="inlineStr">
        <is>
          <t>2014-05-16</t>
        </is>
      </c>
      <c r="I665" s="36" t="inlineStr">
        <is>
          <t>20140516000135</t>
        </is>
      </c>
      <c r="J665" s="39" t="inlineStr">
        <is>
          <t>https://dart.fss.or.kr/dsaf001/main.do?rcpNo=20140516000135</t>
        </is>
      </c>
      <c r="K665" s="37" t="inlineStr">
        <is>
          <t>acquirer_core,acq_mktcap,target_rev_pre,earnings_call_note</t>
        </is>
      </c>
    </row>
    <row r="666" ht="45" customHeight="1">
      <c r="A666" s="36" t="inlineStr">
        <is>
          <t>K006</t>
        </is>
      </c>
      <c r="B666" s="37" t="inlineStr">
        <is>
          <t>Starship Entertainment Corp.</t>
        </is>
      </c>
      <c r="C666" s="36" t="inlineStr">
        <is>
          <t>인수 후</t>
        </is>
      </c>
      <c r="D666" s="36" t="inlineStr">
        <is>
          <t>2014-12-31</t>
        </is>
      </c>
      <c r="E666" s="37" t="inlineStr">
        <is>
          <t>실적</t>
        </is>
      </c>
      <c r="F666" s="37" t="inlineStr">
        <is>
          <t>로엔 2014 연결감사보고서: 스타쉽 2014 매출 13,124,172천원, 순이익 2,575,703천원; 스타쉽 영업권 6,472,394천원 손상차손 없음.</t>
        </is>
      </c>
      <c r="G666" s="37" t="inlineStr">
        <is>
          <t>DART 감사보고서</t>
        </is>
      </c>
      <c r="H666" s="36" t="inlineStr">
        <is>
          <t>2015-03-30</t>
        </is>
      </c>
      <c r="I666" s="36" t="inlineStr">
        <is>
          <t>20150330001108</t>
        </is>
      </c>
      <c r="J666" s="39" t="inlineStr">
        <is>
          <t>https://dart.fss.or.kr/dsaf001/main.do?rcpNo=20150330001108</t>
        </is>
      </c>
      <c r="K666" s="37" t="inlineStr">
        <is>
          <t>target_rev_post,target_op_post,impairment</t>
        </is>
      </c>
    </row>
    <row r="667" ht="45" customHeight="1">
      <c r="A667" s="36" t="inlineStr">
        <is>
          <t>K006</t>
        </is>
      </c>
      <c r="B667" s="37" t="inlineStr">
        <is>
          <t>Starship Entertainment Corp.</t>
        </is>
      </c>
      <c r="C667" s="36" t="inlineStr">
        <is>
          <t>인수 후</t>
        </is>
      </c>
      <c r="D667" s="36" t="inlineStr">
        <is>
          <t>2015-05-20</t>
        </is>
      </c>
      <c r="E667" s="37" t="inlineStr">
        <is>
          <t>추가취득</t>
        </is>
      </c>
      <c r="F667" s="37" t="inlineStr">
        <is>
          <t>로엔 2015 연결감사보고서: 2015-05-20 스타쉽이 ㈜킹콩엔터테인먼트 100% 취득(이전대가 현금 및 주식 4,900,000천원 등). 스타쉽에 대한 지배지분율 64.8%(전기 70%).</t>
        </is>
      </c>
      <c r="G667" s="37" t="inlineStr">
        <is>
          <t>DART 감사보고서</t>
        </is>
      </c>
      <c r="H667" s="36" t="inlineStr">
        <is>
          <t>2016-03-30</t>
        </is>
      </c>
      <c r="I667" s="36" t="inlineStr">
        <is>
          <t>20160330003232</t>
        </is>
      </c>
      <c r="J667" s="39" t="inlineStr">
        <is>
          <t>https://dart.fss.or.kr/dsaf001/main.do?rcpNo=20160330003232</t>
        </is>
      </c>
      <c r="K667" s="37" t="inlineStr">
        <is>
          <t>post_events_summary</t>
        </is>
      </c>
    </row>
    <row r="668" ht="45" customHeight="1">
      <c r="A668" s="36" t="inlineStr">
        <is>
          <t>K006</t>
        </is>
      </c>
      <c r="B668" s="37" t="inlineStr">
        <is>
          <t>Starship Entertainment Corp.</t>
        </is>
      </c>
      <c r="C668" s="36" t="inlineStr">
        <is>
          <t>인수 후</t>
        </is>
      </c>
      <c r="D668" s="36" t="inlineStr">
        <is>
          <t>2016-03-30</t>
        </is>
      </c>
      <c r="E668" s="37" t="inlineStr">
        <is>
          <t>기타</t>
        </is>
      </c>
      <c r="F668" s="37" t="inlineStr">
        <is>
          <t>로엔 2015 사업보고서: 스타쉽은 몬스타엑스 데뷔·씨스타 등으로 "국내 Top Tier 가요 기획사로 자리매김".</t>
        </is>
      </c>
      <c r="G668" s="37" t="inlineStr">
        <is>
          <t>DART 사업보고서</t>
        </is>
      </c>
      <c r="H668" s="36" t="inlineStr">
        <is>
          <t>2016-03-30</t>
        </is>
      </c>
      <c r="I668" s="36" t="inlineStr">
        <is>
          <t>20160330003232</t>
        </is>
      </c>
      <c r="J668" s="39" t="inlineStr">
        <is>
          <t>https://dart.fss.or.kr/dsaf001/main.do?rcpNo=20160330003232</t>
        </is>
      </c>
      <c r="K668" s="37" t="inlineStr">
        <is>
          <t>earnings_call_note</t>
        </is>
      </c>
    </row>
    <row r="669" ht="45" customHeight="1">
      <c r="A669" s="36" t="inlineStr">
        <is>
          <t>K006</t>
        </is>
      </c>
      <c r="B669" s="37" t="inlineStr">
        <is>
          <t>Starship Entertainment Corp.</t>
        </is>
      </c>
      <c r="C669" s="36" t="inlineStr">
        <is>
          <t>인수 후</t>
        </is>
      </c>
      <c r="D669" s="36" t="inlineStr">
        <is>
          <t>2016-12-31</t>
        </is>
      </c>
      <c r="E669" s="37" t="inlineStr">
        <is>
          <t>실적</t>
        </is>
      </c>
      <c r="F669" s="37" t="inlineStr">
        <is>
          <t>스타쉽 2016 연결감사보고서: 영업수익 2016 26,671,235,518원 / 2015 23,345,974,365원, 영업이익 2016 1,685,222,351원 / 2015 2,363,023,706원.</t>
        </is>
      </c>
      <c r="G669" s="37" t="inlineStr">
        <is>
          <t>DART 감사보고서</t>
        </is>
      </c>
      <c r="H669" s="36" t="inlineStr">
        <is>
          <t>2017-04-06</t>
        </is>
      </c>
      <c r="I669" s="36" t="inlineStr">
        <is>
          <t>20170406002061</t>
        </is>
      </c>
      <c r="J669" s="39" t="inlineStr">
        <is>
          <t>https://dart.fss.or.kr/dsaf001/main.do?rcpNo=20170406002061</t>
        </is>
      </c>
      <c r="K669" s="37" t="inlineStr">
        <is>
          <t>target_rev_post,target_op_post,perf_basis</t>
        </is>
      </c>
    </row>
    <row r="670" ht="45" customHeight="1">
      <c r="A670" s="36" t="inlineStr">
        <is>
          <t>K006</t>
        </is>
      </c>
      <c r="B670" s="37" t="inlineStr">
        <is>
          <t>Starship Entertainment Corp.</t>
        </is>
      </c>
      <c r="C670" s="36" t="inlineStr">
        <is>
          <t>인수 후</t>
        </is>
      </c>
      <c r="D670" s="36" t="inlineStr">
        <is>
          <t>2017-12-31</t>
        </is>
      </c>
      <c r="E670" s="37" t="inlineStr">
        <is>
          <t>기타</t>
        </is>
      </c>
      <c r="F670" s="37" t="inlineStr">
        <is>
          <t>카카오M(구 로엔) 2017 연결감사보고서 영업권 주석: 스타쉽 영업권 당기말·전기말 6,472,394천원, 손상은 플랜에이 영업권에만 인식.</t>
        </is>
      </c>
      <c r="G670" s="37" t="inlineStr">
        <is>
          <t>DART 감사보고서</t>
        </is>
      </c>
      <c r="H670" s="36" t="inlineStr">
        <is>
          <t>2018-03-30</t>
        </is>
      </c>
      <c r="I670" s="36" t="inlineStr">
        <is>
          <t>20180330003970</t>
        </is>
      </c>
      <c r="J670" s="39" t="inlineStr">
        <is>
          <t>https://dart.fss.or.kr/dsaf001/main.do?rcpNo=20180330003970</t>
        </is>
      </c>
      <c r="K670" s="37" t="inlineStr">
        <is>
          <t>impairment</t>
        </is>
      </c>
    </row>
    <row r="671" ht="45" customHeight="1">
      <c r="A671" s="36" t="inlineStr">
        <is>
          <t>K006</t>
        </is>
      </c>
      <c r="B671" s="37" t="inlineStr">
        <is>
          <t>Starship Entertainment Corp.</t>
        </is>
      </c>
      <c r="C671" s="36" t="inlineStr">
        <is>
          <t>인수 후</t>
        </is>
      </c>
      <c r="D671" s="36" t="inlineStr">
        <is>
          <t>2018-05-17</t>
        </is>
      </c>
      <c r="E671" s="37" t="inlineStr">
        <is>
          <t>합병</t>
        </is>
      </c>
      <c r="F671" s="37" t="inlineStr">
        <is>
          <t>주요사항보고서(회사합병결정): "주식회사 카카오가 주식회사 카카오엠을 흡수합병", 합병기일 2018-09-01.</t>
        </is>
      </c>
      <c r="G671" s="37" t="inlineStr">
        <is>
          <t>DART 주요사항보고서</t>
        </is>
      </c>
      <c r="H671" s="36" t="inlineStr">
        <is>
          <t>2018-05-21</t>
        </is>
      </c>
      <c r="I671" s="36" t="inlineStr">
        <is>
          <t>20180518000350</t>
        </is>
      </c>
      <c r="J671" s="39" t="inlineStr">
        <is>
          <t>https://dart.fss.or.kr/dsaf001/main.do?rcpNo=20180518000350</t>
        </is>
      </c>
      <c r="K671" s="37" t="inlineStr">
        <is>
          <t>post_events_summary,acquirer_entity</t>
        </is>
      </c>
    </row>
    <row r="672" ht="45" customHeight="1">
      <c r="A672" s="36" t="inlineStr">
        <is>
          <t>K006</t>
        </is>
      </c>
      <c r="B672" s="37" t="inlineStr">
        <is>
          <t>Starship Entertainment Corp.</t>
        </is>
      </c>
      <c r="C672" s="36" t="inlineStr">
        <is>
          <t>인수 후</t>
        </is>
      </c>
      <c r="D672" s="36" t="inlineStr">
        <is>
          <t>2022-05-13</t>
        </is>
      </c>
      <c r="E672" s="37" t="inlineStr">
        <is>
          <t>합병</t>
        </is>
      </c>
      <c r="F672" s="37" t="inlineStr">
        <is>
          <t>스타쉽이 100% 자회사 ㈜하이라인엔터테인먼트를 무증자 흡수합병, 합병기일 2022-07-01, 목적 "경영효율성 증대 및 사업 경쟁력 향상".</t>
        </is>
      </c>
      <c r="G672" s="37" t="inlineStr">
        <is>
          <t>DART 기타공시</t>
        </is>
      </c>
      <c r="H672" s="36" t="inlineStr">
        <is>
          <t>2022-05-13</t>
        </is>
      </c>
      <c r="I672" s="36" t="inlineStr">
        <is>
          <t>20220513001167</t>
        </is>
      </c>
      <c r="J672" s="39" t="inlineStr">
        <is>
          <t>https://dart.fss.or.kr/dsaf001/main.do?rcpNo=20220513001167</t>
        </is>
      </c>
      <c r="K672" s="37" t="inlineStr">
        <is>
          <t>post_events_summary</t>
        </is>
      </c>
    </row>
    <row r="673" ht="45" customHeight="1">
      <c r="A673" s="36" t="inlineStr">
        <is>
          <t>K006</t>
        </is>
      </c>
      <c r="B673" s="37" t="inlineStr">
        <is>
          <t>Starship Entertainment Corp.</t>
        </is>
      </c>
      <c r="C673" s="36" t="inlineStr">
        <is>
          <t>인수 후</t>
        </is>
      </c>
      <c r="D673" s="36" t="inlineStr">
        <is>
          <t>2025-12-31</t>
        </is>
      </c>
      <c r="E673" s="37" t="inlineStr">
        <is>
          <t>실적</t>
        </is>
      </c>
      <c r="F673" s="37" t="inlineStr">
        <is>
          <t>스타쉽 2025 연결감사보고서: 2008년 1월 설립. 영업수익 2025 225,266,737,180원 / 2024 207,841,677,881원, 영업이익 2025 12,140,073,160원 / 2024 26,869,265,279원. 주주 ㈜카카오엔터테인먼트 66.16%, 서현주 18.95%.</t>
        </is>
      </c>
      <c r="G673" s="37" t="inlineStr">
        <is>
          <t>DART 감사보고서</t>
        </is>
      </c>
      <c r="H673" s="36" t="inlineStr">
        <is>
          <t>2026-03-31</t>
        </is>
      </c>
      <c r="I673" s="36" t="inlineStr">
        <is>
          <t>20260331004595</t>
        </is>
      </c>
      <c r="J673" s="39" t="inlineStr">
        <is>
          <t>https://dart.fss.or.kr/dsaf001/main.do?rcpNo=20260331004595</t>
        </is>
      </c>
      <c r="K673" s="37" t="inlineStr">
        <is>
          <t>target_rev_post,target_op_post,post_events_summary,pre_events_summary</t>
        </is>
      </c>
    </row>
    <row r="674" ht="45" customHeight="1">
      <c r="A674" s="36" t="inlineStr">
        <is>
          <t>K006</t>
        </is>
      </c>
      <c r="B674" s="37" t="inlineStr">
        <is>
          <t>Starship Entertainment Corp.</t>
        </is>
      </c>
      <c r="C674" s="36" t="inlineStr">
        <is>
          <t>인수 후</t>
        </is>
      </c>
      <c r="D674" s="36" t="inlineStr">
        <is>
          <t>2025-02-24</t>
        </is>
      </c>
      <c r="E674" s="37" t="inlineStr">
        <is>
          <t>어닝콜</t>
        </is>
      </c>
      <c r="F674" s="37" t="inlineStr">
        <is>
          <t>한국경제: 카카오 4분기 콘퍼런스콜에서 신종환 CFO "아이브는 전년 동기 대비 높은 앨범 판매고를 기록"(기사 재인용).</t>
        </is>
      </c>
      <c r="G674" s="37" t="inlineStr">
        <is>
          <t>언론 보도</t>
        </is>
      </c>
      <c r="H674" s="36" t="inlineStr">
        <is>
          <t>2025-02-24</t>
        </is>
      </c>
      <c r="I674" s="36" t="n"/>
      <c r="J674" s="39" t="inlineStr">
        <is>
          <t>https://www.hankyung.com/article/202502244357i</t>
        </is>
      </c>
      <c r="K674" s="37" t="inlineStr">
        <is>
          <t>earnings_call_note</t>
        </is>
      </c>
    </row>
    <row r="675" ht="45" customHeight="1">
      <c r="A675" s="36" t="inlineStr">
        <is>
          <t>K007</t>
        </is>
      </c>
      <c r="B675" s="37" t="inlineStr">
        <is>
          <t>LOCNALL Inc.</t>
        </is>
      </c>
      <c r="C675" s="36" t="inlineStr">
        <is>
          <t>발표</t>
        </is>
      </c>
      <c r="D675" s="36" t="inlineStr">
        <is>
          <t>2015-05-19</t>
        </is>
      </c>
      <c r="E675" s="37" t="inlineStr">
        <is>
          <t>발표</t>
        </is>
      </c>
      <c r="F675" s="37"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7" t="inlineStr">
        <is>
          <t>회사 보도자료</t>
        </is>
      </c>
      <c r="H675" s="36" t="inlineStr">
        <is>
          <t>2015-05-19</t>
        </is>
      </c>
      <c r="I675" s="36" t="n"/>
      <c r="J675" s="39" t="inlineStr">
        <is>
          <t>https://www.kakaocorp.com/page/detail/7748</t>
        </is>
      </c>
      <c r="K675" s="37" t="inlineStr">
        <is>
          <t>announce_date_chk,purpose_quote,value_chk_local,pre_events_summary</t>
        </is>
      </c>
    </row>
    <row r="676" ht="45" customHeight="1">
      <c r="A676" s="36" t="inlineStr">
        <is>
          <t>K007</t>
        </is>
      </c>
      <c r="B676" s="37" t="inlineStr">
        <is>
          <t>LOCNALL Inc.</t>
        </is>
      </c>
      <c r="C676" s="36" t="inlineStr">
        <is>
          <t>발표</t>
        </is>
      </c>
      <c r="D676" s="36" t="inlineStr">
        <is>
          <t>2015-05-19</t>
        </is>
      </c>
      <c r="E676" s="37" t="inlineStr">
        <is>
          <t>발표</t>
        </is>
      </c>
      <c r="F676" s="37" t="inlineStr">
        <is>
          <t>자기주식 보통주 158,753주(처분가 107,000원, 16,986,571,000원) 처분 결정. 처분목적 '당사의 타법인 주식 (록앤올(주)) 취득에 대한 일부 대가 지급 목적'. 처분가는 5월 18일 종가</t>
        </is>
      </c>
      <c r="G676" s="37" t="inlineStr">
        <is>
          <t>DART 주요사항보고서</t>
        </is>
      </c>
      <c r="H676" s="36" t="inlineStr">
        <is>
          <t>2015-05-19</t>
        </is>
      </c>
      <c r="I676" s="36" t="inlineStr">
        <is>
          <t>20150519000024</t>
        </is>
      </c>
      <c r="J676" s="39" t="inlineStr">
        <is>
          <t>https://dart.fss.or.kr/dsaf001/main.do?rcpNo=20150519000024</t>
        </is>
      </c>
      <c r="K676" s="37" t="inlineStr">
        <is>
          <t>purpose_quote,acq_mktcap,value_chk_local</t>
        </is>
      </c>
    </row>
    <row r="677" ht="45" customHeight="1">
      <c r="A677" s="36" t="inlineStr">
        <is>
          <t>K007</t>
        </is>
      </c>
      <c r="B677" s="37" t="inlineStr">
        <is>
          <t>LOCNALL Inc.</t>
        </is>
      </c>
      <c r="C677" s="36" t="inlineStr">
        <is>
          <t>인수 후</t>
        </is>
      </c>
      <c r="D677" s="36" t="inlineStr">
        <is>
          <t>2015-06-09</t>
        </is>
      </c>
      <c r="E677" s="37" t="inlineStr">
        <is>
          <t>완료</t>
        </is>
      </c>
      <c r="F677" s="37"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7" t="inlineStr">
        <is>
          <t>DART 사업보고서</t>
        </is>
      </c>
      <c r="H677" s="36" t="inlineStr">
        <is>
          <t>2015-08-17</t>
        </is>
      </c>
      <c r="I677" s="36" t="inlineStr">
        <is>
          <t>20150817001426</t>
        </is>
      </c>
      <c r="J677" s="39" t="inlineStr">
        <is>
          <t>https://dart.fss.or.kr/dsaf001/main.do?rcpNo=20150817001426</t>
        </is>
      </c>
      <c r="K677" s="37" t="inlineStr">
        <is>
          <t>status_chk,value_chk_local,acq_total_assets,deal_to_assets_pct,deal_to_equity_pct,acq_mktcap</t>
        </is>
      </c>
    </row>
    <row r="678" ht="45" customHeight="1">
      <c r="A678" s="36" t="inlineStr">
        <is>
          <t>K007</t>
        </is>
      </c>
      <c r="B678" s="37" t="inlineStr">
        <is>
          <t>LOCNALL Inc.</t>
        </is>
      </c>
      <c r="C678" s="36" t="inlineStr">
        <is>
          <t>인수 후</t>
        </is>
      </c>
      <c r="D678" s="36" t="inlineStr">
        <is>
          <t>2015-12-31</t>
        </is>
      </c>
      <c r="E678" s="37" t="inlineStr">
        <is>
          <t>실적</t>
        </is>
      </c>
      <c r="F678" s="37" t="inlineStr">
        <is>
          <t>2015 사업보고서: 록앤올 100% 취득, 이전대가 64,213,553천원·영업권 50,413,720천원. 록앤올 2015 매출 954,574천원, 순손실 2,310,064천원. 연결 매출 광고 62.6%, 게임 24.9%, 커머스 7.3%</t>
        </is>
      </c>
      <c r="G678" s="37" t="inlineStr">
        <is>
          <t>DART 사업보고서</t>
        </is>
      </c>
      <c r="H678" s="36" t="inlineStr">
        <is>
          <t>2016-03-30</t>
        </is>
      </c>
      <c r="I678" s="36" t="inlineStr">
        <is>
          <t>20160330002170</t>
        </is>
      </c>
      <c r="J678" s="39" t="inlineStr">
        <is>
          <t>https://dart.fss.or.kr/dsaf001/main.do?rcpNo=20160330002170</t>
        </is>
      </c>
      <c r="K678" s="37" t="inlineStr">
        <is>
          <t>value_chk_local,acquirer_core,target_rev_post,target_op_post</t>
        </is>
      </c>
    </row>
    <row r="679" ht="45" customHeight="1">
      <c r="A679" s="36" t="inlineStr">
        <is>
          <t>K007</t>
        </is>
      </c>
      <c r="B679" s="37" t="inlineStr">
        <is>
          <t>LOCNALL Inc.</t>
        </is>
      </c>
      <c r="C679" s="36" t="inlineStr">
        <is>
          <t>발표</t>
        </is>
      </c>
      <c r="D679" s="36" t="inlineStr">
        <is>
          <t>2015-06-11</t>
        </is>
      </c>
      <c r="E679" s="37" t="inlineStr">
        <is>
          <t>기타</t>
        </is>
      </c>
      <c r="F679" s="37" t="inlineStr">
        <is>
          <t>창업자 3인(김원태·박종환·신명진)에게 자사주 154,889주(약 166억원) 제공. 투자사로 한국투자파트너스·사이버에이전트벤처스 언급</t>
        </is>
      </c>
      <c r="G679" s="37" t="inlineStr">
        <is>
          <t>언론 보도</t>
        </is>
      </c>
      <c r="H679" s="36" t="inlineStr">
        <is>
          <t>2015-06-11</t>
        </is>
      </c>
      <c r="I679" s="36" t="n"/>
      <c r="J679" s="39" t="inlineStr">
        <is>
          <t>https://news.bizwatch.co.kr/article/market/2015/06/11/0014</t>
        </is>
      </c>
      <c r="K679" s="37" t="inlineStr">
        <is>
          <t>notes</t>
        </is>
      </c>
    </row>
    <row r="680" ht="45" customHeight="1">
      <c r="A680" s="36" t="inlineStr">
        <is>
          <t>K007</t>
        </is>
      </c>
      <c r="B680" s="37" t="inlineStr">
        <is>
          <t>LOCNALL Inc.</t>
        </is>
      </c>
      <c r="C680" s="36" t="inlineStr">
        <is>
          <t>인수 후</t>
        </is>
      </c>
      <c r="D680" s="36" t="inlineStr">
        <is>
          <t>2016-02-24</t>
        </is>
      </c>
      <c r="E680" s="37" t="inlineStr">
        <is>
          <t>통합</t>
        </is>
      </c>
      <c r="F680" s="37" t="inlineStr">
        <is>
          <t>카카오가 '김기사의 전면 업그레이드를 통해' 카카오내비 출시. '김기사를 서비스하는 록앤올의 지분 100%를 인수하고'</t>
        </is>
      </c>
      <c r="G680" s="37" t="inlineStr">
        <is>
          <t>회사 보도자료</t>
        </is>
      </c>
      <c r="H680" s="36" t="inlineStr">
        <is>
          <t>2016-02-24</t>
        </is>
      </c>
      <c r="I680" s="36" t="n"/>
      <c r="J680" s="39" t="inlineStr">
        <is>
          <t>https://www.kakaocorp.com/page/detail/7940</t>
        </is>
      </c>
      <c r="K680" s="37" t="inlineStr">
        <is>
          <t>post_events_summary,earnings_call_note</t>
        </is>
      </c>
    </row>
    <row r="681" ht="45" customHeight="1">
      <c r="A681" s="36" t="inlineStr">
        <is>
          <t>K007</t>
        </is>
      </c>
      <c r="B681" s="37" t="inlineStr">
        <is>
          <t>LOCNALL Inc.</t>
        </is>
      </c>
      <c r="C681" s="36" t="inlineStr">
        <is>
          <t>인수 후</t>
        </is>
      </c>
      <c r="D681" s="36" t="inlineStr">
        <is>
          <t>2016</t>
        </is>
      </c>
      <c r="E681" s="37" t="inlineStr">
        <is>
          <t>통합</t>
        </is>
      </c>
      <c r="F681" s="37"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7" t="inlineStr">
        <is>
          <t>DART 사업보고서</t>
        </is>
      </c>
      <c r="H681" s="36" t="inlineStr">
        <is>
          <t>2017-03-31</t>
        </is>
      </c>
      <c r="I681" s="36" t="inlineStr">
        <is>
          <t>20170331005003</t>
        </is>
      </c>
      <c r="J681" s="39" t="inlineStr">
        <is>
          <t>https://dart.fss.or.kr/dsaf001/main.do?rcpNo=20170331005003</t>
        </is>
      </c>
      <c r="K681" s="37" t="inlineStr">
        <is>
          <t>post_events_summary,impairment,target_rev_post,target_op_post</t>
        </is>
      </c>
    </row>
    <row r="682" ht="45" customHeight="1">
      <c r="A682" s="36" t="inlineStr">
        <is>
          <t>K007</t>
        </is>
      </c>
      <c r="B682" s="37" t="inlineStr">
        <is>
          <t>LOCNALL Inc.</t>
        </is>
      </c>
      <c r="C682" s="36" t="inlineStr">
        <is>
          <t>인수 후</t>
        </is>
      </c>
      <c r="D682" s="36" t="inlineStr">
        <is>
          <t>2017</t>
        </is>
      </c>
      <c r="E682" s="37" t="inlineStr">
        <is>
          <t>손상차손</t>
        </is>
      </c>
      <c r="F682" s="37" t="inlineStr">
        <is>
          <t>록앤올 투자주식 잔여 5,811,843천원 손상('투자주식의 장부가액이 회수가능가액에 미달'). 록앤올 2017 매출 109,578천원, 순손실 11,129,968천원. 연혁 2017-06 카카오모빌리티와 TPG간 전략적 파트너십</t>
        </is>
      </c>
      <c r="G682" s="37" t="inlineStr">
        <is>
          <t>DART 사업보고서</t>
        </is>
      </c>
      <c r="H682" s="36" t="inlineStr">
        <is>
          <t>2018-03-30</t>
        </is>
      </c>
      <c r="I682" s="36" t="inlineStr">
        <is>
          <t>20180330002462</t>
        </is>
      </c>
      <c r="J682" s="39" t="inlineStr">
        <is>
          <t>https://dart.fss.or.kr/dsaf001/main.do?rcpNo=20180330002462</t>
        </is>
      </c>
      <c r="K682" s="37" t="inlineStr">
        <is>
          <t>impairment,target_rev_post,target_op_post,post_events_summary</t>
        </is>
      </c>
    </row>
    <row r="683" ht="45" customHeight="1">
      <c r="A683" s="36" t="inlineStr">
        <is>
          <t>K007</t>
        </is>
      </c>
      <c r="B683" s="37" t="inlineStr">
        <is>
          <t>LOCNALL Inc.</t>
        </is>
      </c>
      <c r="C683" s="36" t="inlineStr">
        <is>
          <t>인수 후</t>
        </is>
      </c>
      <c r="D683" s="36" t="inlineStr">
        <is>
          <t>2018</t>
        </is>
      </c>
      <c r="E683" s="37" t="inlineStr">
        <is>
          <t>실적</t>
        </is>
      </c>
      <c r="F683" s="37" t="inlineStr">
        <is>
          <t>록앤올 2018 매출 없음, 순손실 282,553천원. 카카오모빌리티 2018 매출 53,368,897천원, 순손실 18,402,565천원</t>
        </is>
      </c>
      <c r="G683" s="37" t="inlineStr">
        <is>
          <t>DART 사업보고서</t>
        </is>
      </c>
      <c r="H683" s="36" t="inlineStr">
        <is>
          <t>2019-04-01</t>
        </is>
      </c>
      <c r="I683" s="36" t="inlineStr">
        <is>
          <t>20190401005013</t>
        </is>
      </c>
      <c r="J683" s="39" t="inlineStr">
        <is>
          <t>https://dart.fss.or.kr/dsaf001/main.do?rcpNo=20190401005013</t>
        </is>
      </c>
      <c r="K683" s="37" t="inlineStr">
        <is>
          <t>target_rev_post,target_op_post,perf_basis</t>
        </is>
      </c>
    </row>
    <row r="684" ht="45" customHeight="1">
      <c r="A684" s="36" t="inlineStr">
        <is>
          <t>K007</t>
        </is>
      </c>
      <c r="B684" s="37" t="inlineStr">
        <is>
          <t>LOCNALL Inc.</t>
        </is>
      </c>
      <c r="C684" s="36" t="inlineStr">
        <is>
          <t>인수 후</t>
        </is>
      </c>
      <c r="D684" s="36" t="inlineStr">
        <is>
          <t>2022-12-15</t>
        </is>
      </c>
      <c r="E684" s="37" t="inlineStr">
        <is>
          <t>청산</t>
        </is>
      </c>
      <c r="F684" s="37" t="inlineStr">
        <is>
          <t>㈜카카오가 록앤올 채무 5,577백만원 면제, 면제사유 '채무자의 법인 청산을 위한 채무면제', '채무면제 후 법인 청산 진행 예정'. 직전사업연도말 자산 3,245백만원</t>
        </is>
      </c>
      <c r="G684" s="37" t="inlineStr">
        <is>
          <t>DART 기타공시</t>
        </is>
      </c>
      <c r="H684" s="36" t="inlineStr">
        <is>
          <t>2022-12-15</t>
        </is>
      </c>
      <c r="I684" s="36" t="inlineStr">
        <is>
          <t>20221215000270</t>
        </is>
      </c>
      <c r="J684" s="39" t="inlineStr">
        <is>
          <t>https://dart.fss.or.kr/dsaf001/main.do?rcpNo=20221215000270</t>
        </is>
      </c>
      <c r="K684" s="37" t="inlineStr">
        <is>
          <t>post_events_summary</t>
        </is>
      </c>
    </row>
    <row r="685" ht="45" customHeight="1">
      <c r="A685" s="36" t="inlineStr">
        <is>
          <t>K008</t>
        </is>
      </c>
      <c r="B685" s="37" t="inlineStr">
        <is>
          <t>Play M Entertainment Corp.</t>
        </is>
      </c>
      <c r="C685" s="36" t="inlineStr">
        <is>
          <t>발표</t>
        </is>
      </c>
      <c r="D685" s="36" t="inlineStr">
        <is>
          <t>2015-11-25</t>
        </is>
      </c>
      <c r="E685" s="37" t="inlineStr">
        <is>
          <t>발표</t>
        </is>
      </c>
      <c r="F685" s="37"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7" t="inlineStr">
        <is>
          <t>KIND</t>
        </is>
      </c>
      <c r="H685" s="36" t="inlineStr">
        <is>
          <t>2015-11-25</t>
        </is>
      </c>
      <c r="I685" s="36" t="inlineStr">
        <is>
          <t>20151125900112</t>
        </is>
      </c>
      <c r="J685" s="39" t="inlineStr">
        <is>
          <t>https://dart.fss.or.kr/dsaf001/main.do?rcpNo=20151125900112</t>
        </is>
      </c>
      <c r="K685" s="37" t="inlineStr">
        <is>
          <t>value_chk_local,deal_to_assets_pct,deal_to_equity_pct,acq_total_assets,purpose_quote,announce_date_chk,target_rev_pre,chk_note</t>
        </is>
      </c>
    </row>
    <row r="686" ht="45" customHeight="1">
      <c r="A686" s="36" t="inlineStr">
        <is>
          <t>K008</t>
        </is>
      </c>
      <c r="B686" s="37" t="inlineStr">
        <is>
          <t>Play M Entertainment Corp.</t>
        </is>
      </c>
      <c r="C686" s="36" t="inlineStr">
        <is>
          <t>인수 전</t>
        </is>
      </c>
      <c r="D686" s="36" t="inlineStr">
        <is>
          <t>2015-09-30</t>
        </is>
      </c>
      <c r="E686" s="37" t="inlineStr">
        <is>
          <t>기타</t>
        </is>
      </c>
      <c r="F686" s="37" t="inlineStr">
        <is>
          <t>큐브엔터테인먼트 2015년 3분기보고서 특수관계자 주석: (주)에이큐브엔터테인먼트를 '기타 특수관계자'로 기재(종속·관계기업 아님). 2015-11~12 큐브 공시 목록에 에이큐브 지분 처분 공시 없음.</t>
        </is>
      </c>
      <c r="G686" s="37" t="inlineStr">
        <is>
          <t>DART 사업보고서</t>
        </is>
      </c>
      <c r="H686" s="36" t="inlineStr">
        <is>
          <t>2015-11-11</t>
        </is>
      </c>
      <c r="I686" s="36" t="inlineStr">
        <is>
          <t>20151111000070</t>
        </is>
      </c>
      <c r="J686" s="39" t="inlineStr">
        <is>
          <t>https://dart.fss.or.kr/dsaf001/main.do?rcpNo=20151111000070</t>
        </is>
      </c>
      <c r="K686" s="37" t="inlineStr">
        <is>
          <t>chk_note,pre_events_summary</t>
        </is>
      </c>
    </row>
    <row r="687" ht="45" customHeight="1">
      <c r="A687" s="36" t="inlineStr">
        <is>
          <t>K008</t>
        </is>
      </c>
      <c r="B687" s="37" t="inlineStr">
        <is>
          <t>Play M Entertainment Corp.</t>
        </is>
      </c>
      <c r="C687" s="36" t="inlineStr">
        <is>
          <t>인수 후</t>
        </is>
      </c>
      <c r="D687" s="36" t="inlineStr">
        <is>
          <t>2015-11-25</t>
        </is>
      </c>
      <c r="E687" s="37" t="inlineStr">
        <is>
          <t>완료</t>
        </is>
      </c>
      <c r="F687" s="37"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7" t="inlineStr">
        <is>
          <t>DART 감사보고서</t>
        </is>
      </c>
      <c r="H687" s="36" t="inlineStr">
        <is>
          <t>2016-03-30</t>
        </is>
      </c>
      <c r="I687" s="36" t="inlineStr">
        <is>
          <t>20160330003232</t>
        </is>
      </c>
      <c r="J687" s="39" t="inlineStr">
        <is>
          <t>https://dart.fss.or.kr/dsaf001/main.do?rcpNo=20160330003232</t>
        </is>
      </c>
      <c r="K687" s="37" t="inlineStr">
        <is>
          <t>status_chk,value_chk_local,purpose_quote,post_events_summary</t>
        </is>
      </c>
    </row>
    <row r="688" ht="45" customHeight="1">
      <c r="A688" s="36" t="inlineStr">
        <is>
          <t>K008</t>
        </is>
      </c>
      <c r="B688" s="37" t="inlineStr">
        <is>
          <t>Play M Entertainment Corp.</t>
        </is>
      </c>
      <c r="C688" s="36" t="inlineStr">
        <is>
          <t>인수 후</t>
        </is>
      </c>
      <c r="D688" s="36" t="inlineStr">
        <is>
          <t>2016-03-30</t>
        </is>
      </c>
      <c r="E688" s="37" t="inlineStr">
        <is>
          <t>기타</t>
        </is>
      </c>
      <c r="F688" s="37" t="inlineStr">
        <is>
          <t>로엔 2015 사업보고서: 매출 357,641백만원 중 MelOn 86.44%; 발행주식 25,291,705주; 2015-11 주가 최저 64,300·최고 79,900·평균 73,724원; 에이큐브는 "'스타쉽엔터테인먼트'에 이어 로엔 Label에 합류".</t>
        </is>
      </c>
      <c r="G688" s="37" t="inlineStr">
        <is>
          <t>DART 사업보고서</t>
        </is>
      </c>
      <c r="H688" s="36" t="inlineStr">
        <is>
          <t>2016-03-30</t>
        </is>
      </c>
      <c r="I688" s="36" t="inlineStr">
        <is>
          <t>20160330003232</t>
        </is>
      </c>
      <c r="J688" s="39" t="inlineStr">
        <is>
          <t>https://dart.fss.or.kr/dsaf001/main.do?rcpNo=20160330003232</t>
        </is>
      </c>
      <c r="K688" s="37" t="inlineStr">
        <is>
          <t>acquirer_core,acq_mktcap,earnings_call_note</t>
        </is>
      </c>
    </row>
    <row r="689" ht="45" customHeight="1">
      <c r="A689" s="36" t="inlineStr">
        <is>
          <t>K008</t>
        </is>
      </c>
      <c r="B689" s="37" t="inlineStr">
        <is>
          <t>Play M Entertainment Corp.</t>
        </is>
      </c>
      <c r="C689" s="36" t="inlineStr">
        <is>
          <t>인수 후</t>
        </is>
      </c>
      <c r="D689" s="36" t="inlineStr">
        <is>
          <t>2016-03-02</t>
        </is>
      </c>
      <c r="E689" s="37" t="inlineStr">
        <is>
          <t>사명변경</t>
        </is>
      </c>
      <c r="F689" s="37" t="inlineStr">
        <is>
          <t>텐아시아: "에이큐브 엔터테인먼트가 플랜에이 엔터테인먼트(Plan A ENTERTAINMENT)로 회사명을 변경", "지난해 11월 에이큐브가 로엔에 인수된 후" 새 체제 운영.</t>
        </is>
      </c>
      <c r="G689" s="37" t="inlineStr">
        <is>
          <t>언론 보도</t>
        </is>
      </c>
      <c r="H689" s="36" t="inlineStr">
        <is>
          <t>2016-03-02</t>
        </is>
      </c>
      <c r="I689" s="36" t="n"/>
      <c r="J689" s="39" t="inlineStr">
        <is>
          <t>https://www.tenasia.co.kr/article/2016030288424</t>
        </is>
      </c>
      <c r="K689" s="37" t="inlineStr">
        <is>
          <t>post_events_summary</t>
        </is>
      </c>
    </row>
    <row r="690" ht="45" customHeight="1">
      <c r="A690" s="36" t="inlineStr">
        <is>
          <t>K008</t>
        </is>
      </c>
      <c r="B690" s="37" t="inlineStr">
        <is>
          <t>Play M Entertainment Corp.</t>
        </is>
      </c>
      <c r="C690" s="36" t="inlineStr">
        <is>
          <t>인수 후</t>
        </is>
      </c>
      <c r="D690" s="36" t="inlineStr">
        <is>
          <t>2016-12-31</t>
        </is>
      </c>
      <c r="E690" s="37" t="inlineStr">
        <is>
          <t>실적</t>
        </is>
      </c>
      <c r="F690" s="37" t="inlineStr">
        <is>
          <t>로엔 2016 연결감사보고서: 플랜에이 2016 매출 7,892,275천원, 순이익 676,398천원; 플랜에이 영업권 4,207,556천원 손상 없음.</t>
        </is>
      </c>
      <c r="G690" s="37" t="inlineStr">
        <is>
          <t>DART 감사보고서</t>
        </is>
      </c>
      <c r="H690" s="36" t="inlineStr">
        <is>
          <t>2017-03-31</t>
        </is>
      </c>
      <c r="I690" s="36" t="inlineStr">
        <is>
          <t>20170331005082</t>
        </is>
      </c>
      <c r="J690" s="39" t="inlineStr">
        <is>
          <t>https://dart.fss.or.kr/dsaf001/main.do?rcpNo=20170331005082</t>
        </is>
      </c>
      <c r="K690" s="37" t="inlineStr">
        <is>
          <t>target_rev_post,target_op_post,impairment</t>
        </is>
      </c>
    </row>
    <row r="691" ht="45" customHeight="1">
      <c r="A691" s="36" t="inlineStr">
        <is>
          <t>K008</t>
        </is>
      </c>
      <c r="B691" s="37" t="inlineStr">
        <is>
          <t>Play M Entertainment Corp.</t>
        </is>
      </c>
      <c r="C691" s="36" t="inlineStr">
        <is>
          <t>인수 후</t>
        </is>
      </c>
      <c r="D691" s="36" t="inlineStr">
        <is>
          <t>2017-12-31</t>
        </is>
      </c>
      <c r="E691" s="37" t="inlineStr">
        <is>
          <t>손상차손</t>
        </is>
      </c>
      <c r="F691" s="37"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7" t="inlineStr">
        <is>
          <t>DART 감사보고서</t>
        </is>
      </c>
      <c r="H691" s="36" t="inlineStr">
        <is>
          <t>2018-03-30</t>
        </is>
      </c>
      <c r="I691" s="36" t="inlineStr">
        <is>
          <t>20180330003970</t>
        </is>
      </c>
      <c r="J691" s="39" t="inlineStr">
        <is>
          <t>https://dart.fss.or.kr/dsaf001/main.do?rcpNo=20180330003970</t>
        </is>
      </c>
      <c r="K691" s="37" t="inlineStr">
        <is>
          <t>impairment,target_rev_post,target_op_post</t>
        </is>
      </c>
    </row>
    <row r="692" ht="45" customHeight="1">
      <c r="A692" s="36" t="inlineStr">
        <is>
          <t>K008</t>
        </is>
      </c>
      <c r="B692" s="37" t="inlineStr">
        <is>
          <t>Play M Entertainment Corp.</t>
        </is>
      </c>
      <c r="C692" s="36" t="inlineStr">
        <is>
          <t>인수 후</t>
        </is>
      </c>
      <c r="D692" s="36" t="inlineStr">
        <is>
          <t>2018-05-17</t>
        </is>
      </c>
      <c r="E692" s="37" t="inlineStr">
        <is>
          <t>합병</t>
        </is>
      </c>
      <c r="F692" s="37" t="inlineStr">
        <is>
          <t>주요사항보고서(회사합병결정): "주식회사 카카오가 주식회사 카카오엠을 흡수합병", 합병기일 2018-09-01.</t>
        </is>
      </c>
      <c r="G692" s="37" t="inlineStr">
        <is>
          <t>DART 주요사항보고서</t>
        </is>
      </c>
      <c r="H692" s="36" t="inlineStr">
        <is>
          <t>2018-05-21</t>
        </is>
      </c>
      <c r="I692" s="36" t="inlineStr">
        <is>
          <t>20180518000350</t>
        </is>
      </c>
      <c r="J692" s="39" t="inlineStr">
        <is>
          <t>https://dart.fss.or.kr/dsaf001/main.do?rcpNo=20180518000350</t>
        </is>
      </c>
      <c r="K692" s="37" t="inlineStr">
        <is>
          <t>post_events_summary,acquirer_entity</t>
        </is>
      </c>
    </row>
    <row r="693" ht="45" customHeight="1">
      <c r="A693" s="36" t="inlineStr">
        <is>
          <t>K008</t>
        </is>
      </c>
      <c r="B693" s="37" t="inlineStr">
        <is>
          <t>Play M Entertainment Corp.</t>
        </is>
      </c>
      <c r="C693" s="36" t="inlineStr">
        <is>
          <t>인수 후</t>
        </is>
      </c>
      <c r="D693" s="36" t="inlineStr">
        <is>
          <t>2019-02-13</t>
        </is>
      </c>
      <c r="E693" s="37" t="inlineStr">
        <is>
          <t>합병</t>
        </is>
      </c>
      <c r="F693" s="37" t="inlineStr">
        <is>
          <t>플랜에이가 페이브엔터테인먼트를 흡수합병(합병기일 2019-04-01). "합병회사인 (주)플랜에이엔터테인먼트 및 피합병회사인 (주)페이브엔터테인먼트의 주식 100%를 (주)카카오엠이 소유".</t>
        </is>
      </c>
      <c r="G693" s="37" t="inlineStr">
        <is>
          <t>DART 기타공시</t>
        </is>
      </c>
      <c r="H693" s="36" t="inlineStr">
        <is>
          <t>2019-02-13</t>
        </is>
      </c>
      <c r="I693" s="36" t="inlineStr">
        <is>
          <t>20190213000176</t>
        </is>
      </c>
      <c r="J693" s="39" t="inlineStr">
        <is>
          <t>https://dart.fss.or.kr/dsaf001/main.do?rcpNo=20190213000176</t>
        </is>
      </c>
      <c r="K693" s="37" t="inlineStr">
        <is>
          <t>post_events_summary,notes</t>
        </is>
      </c>
    </row>
    <row r="694" ht="45" customHeight="1">
      <c r="A694" s="36" t="inlineStr">
        <is>
          <t>K008</t>
        </is>
      </c>
      <c r="B694" s="37" t="inlineStr">
        <is>
          <t>Play M Entertainment Corp.</t>
        </is>
      </c>
      <c r="C694" s="36" t="inlineStr">
        <is>
          <t>인수 후</t>
        </is>
      </c>
      <c r="D694" s="36" t="inlineStr">
        <is>
          <t>2021-09-16</t>
        </is>
      </c>
      <c r="E694" s="37" t="inlineStr">
        <is>
          <t>합병</t>
        </is>
      </c>
      <c r="F694" s="37" t="inlineStr">
        <is>
          <t>플레이엠엔터테인먼트가 크래커엔터테인먼트를 흡수합병(합병기일 2021-11-01). 두 회사 주식 100%를 (주)카카오엔터테인먼트가 소유.</t>
        </is>
      </c>
      <c r="G694" s="37" t="inlineStr">
        <is>
          <t>DART 기타공시</t>
        </is>
      </c>
      <c r="H694" s="36" t="inlineStr">
        <is>
          <t>2021-09-16</t>
        </is>
      </c>
      <c r="I694" s="36" t="inlineStr">
        <is>
          <t>20210916000421</t>
        </is>
      </c>
      <c r="J694" s="39" t="inlineStr">
        <is>
          <t>https://dart.fss.or.kr/dsaf001/main.do?rcpNo=20210916000421</t>
        </is>
      </c>
      <c r="K694" s="37" t="inlineStr">
        <is>
          <t>post_events_summary</t>
        </is>
      </c>
    </row>
    <row r="695" ht="45" customHeight="1">
      <c r="A695" s="36" t="inlineStr">
        <is>
          <t>K008</t>
        </is>
      </c>
      <c r="B695" s="37" t="inlineStr">
        <is>
          <t>Play M Entertainment Corp.</t>
        </is>
      </c>
      <c r="C695" s="36" t="inlineStr">
        <is>
          <t>인수 후</t>
        </is>
      </c>
      <c r="D695" s="36" t="inlineStr">
        <is>
          <t>2025-02-04</t>
        </is>
      </c>
      <c r="E695" s="37" t="inlineStr">
        <is>
          <t>매각</t>
        </is>
      </c>
      <c r="F695" s="37" t="inlineStr">
        <is>
          <t>최대주주등의주식보유변동: ㈜카카오엔터테인먼트가 아이에스티엔터테인먼트 보통주 500,000주(100%)를 2025-02-04 ㈜비욘드뮤직에 26,700,000천원(주당 53,400원)에 처분.</t>
        </is>
      </c>
      <c r="G695" s="37" t="inlineStr">
        <is>
          <t>DART 기타공시</t>
        </is>
      </c>
      <c r="H695" s="36" t="inlineStr">
        <is>
          <t>2025-02-05</t>
        </is>
      </c>
      <c r="I695" s="36" t="inlineStr">
        <is>
          <t>20250205000361</t>
        </is>
      </c>
      <c r="J695" s="39" t="inlineStr">
        <is>
          <t>https://dart.fss.or.kr/dsaf001/main.do?rcpNo=20250205000361</t>
        </is>
      </c>
      <c r="K695" s="37" t="inlineStr">
        <is>
          <t>post_events_summary</t>
        </is>
      </c>
    </row>
    <row r="696" ht="45" customHeight="1">
      <c r="A696" s="36" t="inlineStr">
        <is>
          <t>K008</t>
        </is>
      </c>
      <c r="B696" s="37" t="inlineStr">
        <is>
          <t>Play M Entertainment Corp.</t>
        </is>
      </c>
      <c r="C696" s="36" t="inlineStr">
        <is>
          <t>인수 후</t>
        </is>
      </c>
      <c r="D696" s="36" t="inlineStr">
        <is>
          <t>2025-12-31</t>
        </is>
      </c>
      <c r="E696" s="37" t="inlineStr">
        <is>
          <t>실적</t>
        </is>
      </c>
      <c r="F696" s="37"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7" t="inlineStr">
        <is>
          <t>DART 감사보고서</t>
        </is>
      </c>
      <c r="H696" s="36" t="inlineStr">
        <is>
          <t>2026-04-02</t>
        </is>
      </c>
      <c r="I696" s="36" t="inlineStr">
        <is>
          <t>20260402001051</t>
        </is>
      </c>
      <c r="J696" s="39" t="inlineStr">
        <is>
          <t>https://dart.fss.or.kr/dsaf001/main.do?rcpNo=20260402001051</t>
        </is>
      </c>
      <c r="K696" s="37" t="inlineStr">
        <is>
          <t>target_rev_post,target_op_post,post_events_summary,pre_events_summary</t>
        </is>
      </c>
    </row>
    <row r="697" ht="45" customHeight="1">
      <c r="A697" s="36" t="inlineStr">
        <is>
          <t>K009</t>
        </is>
      </c>
      <c r="B697" s="37" t="inlineStr">
        <is>
          <t>Kakao M Corp.</t>
        </is>
      </c>
      <c r="C697" s="36" t="inlineStr">
        <is>
          <t>발표</t>
        </is>
      </c>
      <c r="D697" s="36" t="inlineStr">
        <is>
          <t>2016-01-11</t>
        </is>
      </c>
      <c r="E697" s="37" t="inlineStr">
        <is>
          <t>발표</t>
        </is>
      </c>
      <c r="F697" s="37"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7" t="inlineStr">
        <is>
          <t>DART 주요사항보고서</t>
        </is>
      </c>
      <c r="H697" s="36" t="inlineStr">
        <is>
          <t>2016-01-11</t>
        </is>
      </c>
      <c r="I697" s="36" t="inlineStr">
        <is>
          <t>20160111000017</t>
        </is>
      </c>
      <c r="J697" s="39" t="inlineStr">
        <is>
          <t>https://dart.fss.or.kr/dsaf001/main.do?rcpNo=20160111000017</t>
        </is>
      </c>
      <c r="K697" s="37" t="inlineStr">
        <is>
          <t>value_chk_local,purpose_quote,deal_to_assets_pct,deal_to_equity_pct,acq_total_assets,announce_date_chk</t>
        </is>
      </c>
    </row>
    <row r="698" ht="45" customHeight="1">
      <c r="A698" s="36" t="inlineStr">
        <is>
          <t>K009</t>
        </is>
      </c>
      <c r="B698" s="37" t="inlineStr">
        <is>
          <t>Kakao M Corp.</t>
        </is>
      </c>
      <c r="C698" s="36" t="inlineStr">
        <is>
          <t>발표</t>
        </is>
      </c>
      <c r="D698" s="36" t="inlineStr">
        <is>
          <t>2016-01-11</t>
        </is>
      </c>
      <c r="E698" s="37" t="inlineStr">
        <is>
          <t>발표</t>
        </is>
      </c>
      <c r="F698" s="37" t="inlineStr">
        <is>
          <t>주요사항보고서(유상증자결정): 보통주 6,913,339주, 발행가 109,121원(할인율 5.0%), 타법인 증권 취득자금 754,390,465,019원, 현물출자, 증자전 발행주식총수 60,096,088주; 배정 Star Invest 5,555,972주·SK플래닛 1,357,367주.</t>
        </is>
      </c>
      <c r="G698" s="37" t="inlineStr">
        <is>
          <t>DART 주요사항보고서</t>
        </is>
      </c>
      <c r="H698" s="36" t="inlineStr">
        <is>
          <t>2016-01-11</t>
        </is>
      </c>
      <c r="I698" s="36" t="inlineStr">
        <is>
          <t>20160111000019</t>
        </is>
      </c>
      <c r="J698" s="39" t="inlineStr">
        <is>
          <t>https://dart.fss.or.kr/dsaf001/main.do?rcpNo=20160111000019</t>
        </is>
      </c>
      <c r="K698" s="37" t="inlineStr">
        <is>
          <t>value_chk_local,acq_mktcap,notes</t>
        </is>
      </c>
    </row>
    <row r="699" ht="45" customHeight="1">
      <c r="A699" s="36" t="inlineStr">
        <is>
          <t>K009</t>
        </is>
      </c>
      <c r="B699" s="37" t="inlineStr">
        <is>
          <t>Kakao M Corp.</t>
        </is>
      </c>
      <c r="C699" s="36" t="inlineStr">
        <is>
          <t>발표</t>
        </is>
      </c>
      <c r="D699" s="36" t="inlineStr">
        <is>
          <t>2016-01-11</t>
        </is>
      </c>
      <c r="E699" s="37" t="inlineStr">
        <is>
          <t>발표</t>
        </is>
      </c>
      <c r="F699" s="37" t="inlineStr">
        <is>
          <t>로엔 공시(최대주주 변경을 수반하는 주식양수도 계약 체결): Star Invest 15,528,590주×97,000원 — 9,278,351주는 현금 900,000,047,000원, 6,250,239주는 현물출자로 카카오 신주 5,555,972주.</t>
        </is>
      </c>
      <c r="G699" s="37" t="inlineStr">
        <is>
          <t>DART 기타공시</t>
        </is>
      </c>
      <c r="H699" s="36" t="inlineStr">
        <is>
          <t>2016-01-11</t>
        </is>
      </c>
      <c r="I699" s="36" t="inlineStr">
        <is>
          <t>20160111900142</t>
        </is>
      </c>
      <c r="J699" s="39" t="inlineStr">
        <is>
          <t>https://dart.fss.or.kr/dsaf001/main.do?rcpNo=20160111900142</t>
        </is>
      </c>
      <c r="K699" s="37" t="inlineStr">
        <is>
          <t>value_chk_local,chk_note</t>
        </is>
      </c>
    </row>
    <row r="700" ht="45" customHeight="1">
      <c r="A700" s="36" t="inlineStr">
        <is>
          <t>K009</t>
        </is>
      </c>
      <c r="B700" s="37" t="inlineStr">
        <is>
          <t>Kakao M Corp.</t>
        </is>
      </c>
      <c r="C700" s="36" t="inlineStr">
        <is>
          <t>발표</t>
        </is>
      </c>
      <c r="D700" s="36" t="inlineStr">
        <is>
          <t>2016-03-10</t>
        </is>
      </c>
      <c r="E700" s="37" t="inlineStr">
        <is>
          <t>기타</t>
        </is>
      </c>
      <c r="F700" s="37" t="inlineStr">
        <is>
          <t>양수결정 정정: 양수예정일·거래대금지급 2016-03-10 → 2016-03-16(관계 기관의 승인 일정).</t>
        </is>
      </c>
      <c r="G700" s="37" t="inlineStr">
        <is>
          <t>DART 주요사항보고서</t>
        </is>
      </c>
      <c r="H700" s="36" t="inlineStr">
        <is>
          <t>2016-03-10</t>
        </is>
      </c>
      <c r="I700" s="36" t="inlineStr">
        <is>
          <t>20160310001072</t>
        </is>
      </c>
      <c r="J700" s="39" t="inlineStr">
        <is>
          <t>https://dart.fss.or.kr/dsaf001/main.do?rcpNo=20160310001072</t>
        </is>
      </c>
      <c r="K700" s="37" t="inlineStr">
        <is>
          <t>status_chk</t>
        </is>
      </c>
    </row>
    <row r="701" ht="45" customHeight="1">
      <c r="A701" s="36" t="inlineStr">
        <is>
          <t>K009</t>
        </is>
      </c>
      <c r="B701" s="37" t="inlineStr">
        <is>
          <t>Kakao M Corp.</t>
        </is>
      </c>
      <c r="C701" s="36" t="inlineStr">
        <is>
          <t>인수 후</t>
        </is>
      </c>
      <c r="D701" s="36" t="inlineStr">
        <is>
          <t>2016-03-16</t>
        </is>
      </c>
      <c r="E701" s="37" t="inlineStr">
        <is>
          <t>완료</t>
        </is>
      </c>
      <c r="F701" s="37" t="inlineStr">
        <is>
          <t>로엔 최대주주 변경: Star Invest외 2인(76.42%) → ㈜카카오외 1인, 변경일 2016-03-16; SK플래닛이 2016-01-21 동반 매도 청구권 행사; 11,545,125주 매각 대가 1,119,877백만원, 7,777,221주 현물출자 대가 카카오 신주 6,913,339주.</t>
        </is>
      </c>
      <c r="G701" s="37" t="inlineStr">
        <is>
          <t>DART 기타공시</t>
        </is>
      </c>
      <c r="H701" s="36" t="inlineStr">
        <is>
          <t>2016-03-16</t>
        </is>
      </c>
      <c r="I701" s="36" t="inlineStr">
        <is>
          <t>20160316900508</t>
        </is>
      </c>
      <c r="J701" s="39" t="inlineStr">
        <is>
          <t>https://dart.fss.or.kr/dsaf001/main.do?rcpNo=20160316900508</t>
        </is>
      </c>
      <c r="K701" s="37" t="inlineStr">
        <is>
          <t>status_chk,value_chk_local,notes</t>
        </is>
      </c>
    </row>
    <row r="702" ht="45" customHeight="1">
      <c r="A702" s="36" t="inlineStr">
        <is>
          <t>K009</t>
        </is>
      </c>
      <c r="B702" s="37" t="inlineStr">
        <is>
          <t>Kakao M Corp.</t>
        </is>
      </c>
      <c r="C702" s="36" t="inlineStr">
        <is>
          <t>인수 후</t>
        </is>
      </c>
      <c r="D702" s="36" t="inlineStr">
        <is>
          <t>2016-03-16</t>
        </is>
      </c>
      <c r="E702" s="37" t="inlineStr">
        <is>
          <t>완료</t>
        </is>
      </c>
      <c r="F702" s="37" t="inlineStr">
        <is>
          <t>카카오 증권 발행결과: 제3자배정 6,913,339주, 754,390,465,019원, 납입일 2016-03-16.</t>
        </is>
      </c>
      <c r="G702" s="37" t="inlineStr">
        <is>
          <t>DART 기타공시</t>
        </is>
      </c>
      <c r="H702" s="36" t="inlineStr">
        <is>
          <t>2016-03-17</t>
        </is>
      </c>
      <c r="I702" s="36" t="inlineStr">
        <is>
          <t>20160317900216</t>
        </is>
      </c>
      <c r="J702" s="39" t="inlineStr">
        <is>
          <t>https://dart.fss.or.kr/dsaf001/main.do?rcpNo=20160317900216</t>
        </is>
      </c>
      <c r="K702" s="37" t="inlineStr">
        <is>
          <t>status_chk</t>
        </is>
      </c>
    </row>
    <row r="703" ht="45" customHeight="1">
      <c r="A703" s="36" t="inlineStr">
        <is>
          <t>K009</t>
        </is>
      </c>
      <c r="B703" s="37" t="inlineStr">
        <is>
          <t>Kakao M Corp.</t>
        </is>
      </c>
      <c r="C703" s="36" t="inlineStr">
        <is>
          <t>발표</t>
        </is>
      </c>
      <c r="D703" s="36" t="inlineStr">
        <is>
          <t>2016-01-11</t>
        </is>
      </c>
      <c r="E703" s="37" t="inlineStr">
        <is>
          <t>발표</t>
        </is>
      </c>
      <c r="F703" s="37"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7" t="inlineStr">
        <is>
          <t>회사 보도자료</t>
        </is>
      </c>
      <c r="H703" s="36" t="inlineStr">
        <is>
          <t>2016-01-11</t>
        </is>
      </c>
      <c r="I703" s="36" t="n"/>
      <c r="J703" s="39" t="inlineStr">
        <is>
          <t>https://www.kakaocorp.com/page/detail/7891</t>
        </is>
      </c>
      <c r="K703" s="37" t="inlineStr">
        <is>
          <t>purpose_quote,first_filing_date,core_basis</t>
        </is>
      </c>
    </row>
    <row r="704" ht="45" customHeight="1">
      <c r="A704" s="36" t="inlineStr">
        <is>
          <t>K009</t>
        </is>
      </c>
      <c r="B704" s="37" t="inlineStr">
        <is>
          <t>Kakao M Corp.</t>
        </is>
      </c>
      <c r="C704" s="36" t="inlineStr">
        <is>
          <t>발표</t>
        </is>
      </c>
      <c r="D704" s="36" t="inlineStr">
        <is>
          <t>2016-01-11</t>
        </is>
      </c>
      <c r="E704" s="37" t="inlineStr">
        <is>
          <t>발표</t>
        </is>
      </c>
      <c r="F704" s="37" t="inlineStr">
        <is>
          <t>로엔 기존 대주주 '스타 인베스트 홀딩스 리미티드(사모펀드 '어피너티'가 만든 특수목적법인)'; '음원 서비스 멜론은 국내 최대 수준인 2800만 가입자'; '멜론 콘텐츠와 카카오톡 플랫폼의 시너지'.</t>
        </is>
      </c>
      <c r="G704" s="37" t="inlineStr">
        <is>
          <t>언론 보도</t>
        </is>
      </c>
      <c r="H704" s="36" t="inlineStr">
        <is>
          <t>2016-01-11</t>
        </is>
      </c>
      <c r="I704" s="36" t="n"/>
      <c r="J704" s="39" t="inlineStr">
        <is>
          <t>https://mobile.newsis.com/view/NISX20160111_0013829615</t>
        </is>
      </c>
      <c r="K704" s="37" t="inlineStr">
        <is>
          <t>pre_events_summary,notes</t>
        </is>
      </c>
    </row>
    <row r="705" ht="45" customHeight="1">
      <c r="A705" s="36" t="inlineStr">
        <is>
          <t>K009</t>
        </is>
      </c>
      <c r="B705" s="37" t="inlineStr">
        <is>
          <t>Kakao M Corp.</t>
        </is>
      </c>
      <c r="C705" s="36" t="inlineStr">
        <is>
          <t>인수 전</t>
        </is>
      </c>
      <c r="D705" s="36" t="inlineStr">
        <is>
          <t>2015-12-31</t>
        </is>
      </c>
      <c r="E705" s="37" t="inlineStr">
        <is>
          <t>실적</t>
        </is>
      </c>
      <c r="F705" s="37" t="inlineStr">
        <is>
          <t>카카오 2015 사업보고서: 매출 광고 62.6%·게임 24.9%·커머스 7.3%·기타 5.2%(합계 932,152백만원); '카카오뮤직 … 2015년 4월부터는 스트리밍 서비스도 제공'; 2015-12-31 연결 총자산 3,188,477,733,309원.</t>
        </is>
      </c>
      <c r="G705" s="37" t="inlineStr">
        <is>
          <t>DART 사업보고서</t>
        </is>
      </c>
      <c r="H705" s="36" t="inlineStr">
        <is>
          <t>2016-03-30</t>
        </is>
      </c>
      <c r="I705" s="36" t="inlineStr">
        <is>
          <t>20160330002170</t>
        </is>
      </c>
      <c r="J705" s="39" t="inlineStr">
        <is>
          <t>https://dart.fss.or.kr/dsaf001/main.do?rcpNo=20160330002170</t>
        </is>
      </c>
      <c r="K705" s="37" t="inlineStr">
        <is>
          <t>acquirer_core,core_basis</t>
        </is>
      </c>
    </row>
    <row r="706" ht="45" customHeight="1">
      <c r="A706" s="36" t="inlineStr">
        <is>
          <t>K009</t>
        </is>
      </c>
      <c r="B706" s="37" t="inlineStr">
        <is>
          <t>Kakao M Corp.</t>
        </is>
      </c>
      <c r="C706" s="36" t="inlineStr">
        <is>
          <t>인수 후</t>
        </is>
      </c>
      <c r="D706" s="36" t="inlineStr">
        <is>
          <t>2016-12-31</t>
        </is>
      </c>
      <c r="E706" s="37" t="inlineStr">
        <is>
          <t>기타</t>
        </is>
      </c>
      <c r="F706" s="37"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7" t="inlineStr">
        <is>
          <t>DART 사업보고서</t>
        </is>
      </c>
      <c r="H706" s="36" t="inlineStr">
        <is>
          <t>2017-03-31</t>
        </is>
      </c>
      <c r="I706" s="36" t="inlineStr">
        <is>
          <t>20170331005003</t>
        </is>
      </c>
      <c r="J706" s="39" t="inlineStr">
        <is>
          <t>https://dart.fss.or.kr/dsaf001/main.do?rcpNo=20170331005003</t>
        </is>
      </c>
      <c r="K706" s="37" t="inlineStr">
        <is>
          <t>notes,impairment</t>
        </is>
      </c>
    </row>
    <row r="707" ht="45" customHeight="1">
      <c r="A707" s="36" t="inlineStr">
        <is>
          <t>K009</t>
        </is>
      </c>
      <c r="B707" s="37" t="inlineStr">
        <is>
          <t>Kakao M Corp.</t>
        </is>
      </c>
      <c r="C707" s="36" t="inlineStr">
        <is>
          <t>인수 후</t>
        </is>
      </c>
      <c r="D707" s="36" t="inlineStr">
        <is>
          <t>2016-08-11</t>
        </is>
      </c>
      <c r="E707" s="37" t="inlineStr">
        <is>
          <t>어닝콜</t>
        </is>
      </c>
      <c r="F707" s="37"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7" t="inlineStr">
        <is>
          <t>IR 자료</t>
        </is>
      </c>
      <c r="H707" s="36" t="inlineStr">
        <is>
          <t>2016-08-11</t>
        </is>
      </c>
      <c r="I707" s="36" t="n"/>
      <c r="J707" s="39" t="inlineStr">
        <is>
          <t>https://www.kakaocorp.com/page/detail/8109</t>
        </is>
      </c>
      <c r="K707" s="37" t="inlineStr">
        <is>
          <t>earnings_call_note,post_events_summary</t>
        </is>
      </c>
    </row>
    <row r="708" ht="45" customHeight="1">
      <c r="A708" s="36" t="inlineStr">
        <is>
          <t>K009</t>
        </is>
      </c>
      <c r="B708" s="37" t="inlineStr">
        <is>
          <t>Kakao M Corp.</t>
        </is>
      </c>
      <c r="C708" s="36" t="inlineStr">
        <is>
          <t>인수 후</t>
        </is>
      </c>
      <c r="D708" s="36" t="inlineStr">
        <is>
          <t>2017-02-09</t>
        </is>
      </c>
      <c r="E708" s="37" t="inlineStr">
        <is>
          <t>어닝콜</t>
        </is>
      </c>
      <c r="F708" s="37" t="inlineStr">
        <is>
          <t>카카오 2016년 4분기 실적 보도자료: 뮤직 콘텐츠 매출 1,069억원(전분기 대비 12.0%↑), '멜론 유료 고객의 확대가 가장 큰 요인'.</t>
        </is>
      </c>
      <c r="G708" s="37" t="inlineStr">
        <is>
          <t>IR 자료</t>
        </is>
      </c>
      <c r="H708" s="36" t="inlineStr">
        <is>
          <t>2017-02-09</t>
        </is>
      </c>
      <c r="I708" s="36" t="n"/>
      <c r="J708" s="39" t="inlineStr">
        <is>
          <t>https://www.kakaocorp.com/page/detail/8238</t>
        </is>
      </c>
      <c r="K708" s="37" t="inlineStr">
        <is>
          <t>earnings_call_note</t>
        </is>
      </c>
    </row>
    <row r="709" ht="45" customHeight="1">
      <c r="A709" s="36" t="inlineStr">
        <is>
          <t>K009</t>
        </is>
      </c>
      <c r="B709" s="37" t="inlineStr">
        <is>
          <t>Kakao M Corp.</t>
        </is>
      </c>
      <c r="C709" s="36" t="inlineStr">
        <is>
          <t>인수 후</t>
        </is>
      </c>
      <c r="D709" s="36" t="inlineStr">
        <is>
          <t>2018-02-08</t>
        </is>
      </c>
      <c r="E709" s="37" t="inlineStr">
        <is>
          <t>어닝콜</t>
        </is>
      </c>
      <c r="F709" s="37" t="inlineStr">
        <is>
          <t>카카오 2017년 4분기 실적 보도자료: 멜론 신규 가입자 전분기 대비 15만명 순증, 뮤직 콘텐츠 매출 1,291억원(전년 동기 대비 21%↑).</t>
        </is>
      </c>
      <c r="G709" s="37" t="inlineStr">
        <is>
          <t>IR 자료</t>
        </is>
      </c>
      <c r="H709" s="36" t="inlineStr">
        <is>
          <t>2018-02-08</t>
        </is>
      </c>
      <c r="I709" s="36" t="n"/>
      <c r="J709" s="39" t="inlineStr">
        <is>
          <t>https://www.kakaocorp.com/page/detail/8465</t>
        </is>
      </c>
      <c r="K709" s="37" t="inlineStr">
        <is>
          <t>earnings_call_note</t>
        </is>
      </c>
    </row>
    <row r="710" ht="45" customHeight="1">
      <c r="A710" s="36" t="inlineStr">
        <is>
          <t>K009</t>
        </is>
      </c>
      <c r="B710" s="37" t="inlineStr">
        <is>
          <t>Kakao M Corp.</t>
        </is>
      </c>
      <c r="C710" s="36" t="inlineStr">
        <is>
          <t>인수 후</t>
        </is>
      </c>
      <c r="D710" s="36" t="inlineStr">
        <is>
          <t>2016-12-20</t>
        </is>
      </c>
      <c r="E710" s="37" t="inlineStr">
        <is>
          <t>통합</t>
        </is>
      </c>
      <c r="F710" s="37" t="inlineStr">
        <is>
          <t>카카오 보도자료 '카카오톡에 멜론이 쏙~': 카카오톡 '프로필뮤직' 기능에 '멜론에서 제공하는 음악DB를 사용'; 소제목 '카카오톡-멜론 연동으로 시너지 가속화'.</t>
        </is>
      </c>
      <c r="G710" s="37" t="inlineStr">
        <is>
          <t>회사 보도자료</t>
        </is>
      </c>
      <c r="H710" s="36" t="inlineStr">
        <is>
          <t>2016-12-20</t>
        </is>
      </c>
      <c r="I710" s="36" t="n"/>
      <c r="J710" s="39" t="inlineStr">
        <is>
          <t>https://www.kakaocorp.com/page/detail/8211</t>
        </is>
      </c>
      <c r="K710" s="37" t="inlineStr">
        <is>
          <t>post_events_summary</t>
        </is>
      </c>
    </row>
    <row r="711" ht="45" customHeight="1">
      <c r="A711" s="36" t="inlineStr">
        <is>
          <t>K009</t>
        </is>
      </c>
      <c r="B711" s="37" t="inlineStr">
        <is>
          <t>Kakao M Corp.</t>
        </is>
      </c>
      <c r="C711" s="36" t="inlineStr">
        <is>
          <t>인수 후</t>
        </is>
      </c>
      <c r="D711" s="36" t="inlineStr">
        <is>
          <t>2018-05-17</t>
        </is>
      </c>
      <c r="E711" s="37" t="inlineStr">
        <is>
          <t>기타</t>
        </is>
      </c>
      <c r="F711" s="37" t="inlineStr">
        <is>
          <t>카카오 보도자료 '카카오, 자회사 카카오M과 합병': 인수 당시 연간 매출 3,576억 원(2015년 기준)·유료 회원 360만 명 → 연간 매출 5,804억 원(2017년)·멜론 유료 회원 465만 명.</t>
        </is>
      </c>
      <c r="G711" s="37" t="inlineStr">
        <is>
          <t>회사 보도자료</t>
        </is>
      </c>
      <c r="H711" s="36" t="inlineStr">
        <is>
          <t>2018-05-17</t>
        </is>
      </c>
      <c r="I711" s="36" t="n"/>
      <c r="J711" s="39" t="inlineStr">
        <is>
          <t>https://www.kakaocorp.com/page/detail/8509</t>
        </is>
      </c>
      <c r="K711" s="37" t="inlineStr">
        <is>
          <t>earnings_call_note,pre_events_summary</t>
        </is>
      </c>
    </row>
    <row r="712" ht="45" customHeight="1">
      <c r="A712" s="36" t="inlineStr">
        <is>
          <t>K009</t>
        </is>
      </c>
      <c r="B712" s="37" t="inlineStr">
        <is>
          <t>Kakao M Corp.</t>
        </is>
      </c>
      <c r="C712" s="36" t="inlineStr">
        <is>
          <t>인수 전</t>
        </is>
      </c>
      <c r="D712" s="36" t="inlineStr">
        <is>
          <t>2015-12-31</t>
        </is>
      </c>
      <c r="E712" s="37" t="inlineStr">
        <is>
          <t>실적</t>
        </is>
      </c>
      <c r="F712" s="37" t="inlineStr">
        <is>
          <t>로엔 2015 사업보고서 요약연결재무정보(천원): 영업수익 2014 323,275,944 / 2015 357,640,656, 영업이익 58,492,671 / 63,421,782.</t>
        </is>
      </c>
      <c r="G712" s="37" t="inlineStr">
        <is>
          <t>DART 사업보고서</t>
        </is>
      </c>
      <c r="H712" s="36" t="inlineStr">
        <is>
          <t>2016-03-30</t>
        </is>
      </c>
      <c r="I712" s="36" t="inlineStr">
        <is>
          <t>20160330003232</t>
        </is>
      </c>
      <c r="J712" s="39" t="inlineStr">
        <is>
          <t>https://dart.fss.or.kr/dsaf001/main.do?rcpNo=20160330003232</t>
        </is>
      </c>
      <c r="K712" s="37" t="inlineStr">
        <is>
          <t>target_rev_pre,target_op_pre</t>
        </is>
      </c>
    </row>
    <row r="713" ht="45" customHeight="1">
      <c r="A713" s="36" t="inlineStr">
        <is>
          <t>K009</t>
        </is>
      </c>
      <c r="B713" s="37" t="inlineStr">
        <is>
          <t>Kakao M Corp.</t>
        </is>
      </c>
      <c r="C713" s="36" t="inlineStr">
        <is>
          <t>인수 후</t>
        </is>
      </c>
      <c r="D713" s="36" t="inlineStr">
        <is>
          <t>2017-12-31</t>
        </is>
      </c>
      <c r="E713" s="37" t="inlineStr">
        <is>
          <t>실적</t>
        </is>
      </c>
      <c r="F713" s="37" t="inlineStr">
        <is>
          <t>카카오엠 2017 사업보고서 요약연결재무정보(천원): 영업수익 2016 450,645,544 / 2017 580,332,777, 영업이익 79,910,288 / 102,737,129; 2018-03 ㈜카카오엠으로 상호 변경.</t>
        </is>
      </c>
      <c r="G713" s="37" t="inlineStr">
        <is>
          <t>DART 사업보고서</t>
        </is>
      </c>
      <c r="H713" s="36" t="inlineStr">
        <is>
          <t>2018-03-30</t>
        </is>
      </c>
      <c r="I713" s="36" t="inlineStr">
        <is>
          <t>20180330003970</t>
        </is>
      </c>
      <c r="J713" s="39" t="inlineStr">
        <is>
          <t>https://dart.fss.or.kr/dsaf001/main.do?rcpNo=20180330003970</t>
        </is>
      </c>
      <c r="K713" s="37" t="inlineStr">
        <is>
          <t>target_rev_post,target_op_post</t>
        </is>
      </c>
    </row>
    <row r="714" ht="45" customHeight="1">
      <c r="A714" s="36" t="inlineStr">
        <is>
          <t>K009</t>
        </is>
      </c>
      <c r="B714" s="37" t="inlineStr">
        <is>
          <t>Kakao M Corp.</t>
        </is>
      </c>
      <c r="C714" s="36" t="inlineStr">
        <is>
          <t>인수 후</t>
        </is>
      </c>
      <c r="D714" s="36" t="inlineStr">
        <is>
          <t>2018-06-30</t>
        </is>
      </c>
      <c r="E714" s="37" t="inlineStr">
        <is>
          <t>실적</t>
        </is>
      </c>
      <c r="F714" s="37" t="inlineStr">
        <is>
          <t>카카오엠 2018 반기보고서 요약연결재무정보(천원): 2018 상반기 영업수익 300,777,956, 영업이익 48,531,115.</t>
        </is>
      </c>
      <c r="G714" s="37" t="inlineStr">
        <is>
          <t>DART 기타공시</t>
        </is>
      </c>
      <c r="H714" s="36" t="inlineStr">
        <is>
          <t>2018-08-14</t>
        </is>
      </c>
      <c r="I714" s="36" t="inlineStr">
        <is>
          <t>20180814002928</t>
        </is>
      </c>
      <c r="J714" s="39" t="inlineStr">
        <is>
          <t>https://dart.fss.or.kr/dsaf001/main.do?rcpNo=20180814002928</t>
        </is>
      </c>
      <c r="K714" s="37" t="inlineStr">
        <is>
          <t>target_rev_post,target_op_post</t>
        </is>
      </c>
    </row>
    <row r="715" ht="45" customHeight="1">
      <c r="A715" s="36" t="inlineStr">
        <is>
          <t>K009</t>
        </is>
      </c>
      <c r="B715" s="37" t="inlineStr">
        <is>
          <t>Kakao M Corp.</t>
        </is>
      </c>
      <c r="C715" s="36" t="inlineStr">
        <is>
          <t>발표</t>
        </is>
      </c>
      <c r="D715" s="36" t="inlineStr">
        <is>
          <t>2016-01-08</t>
        </is>
      </c>
      <c r="E715" s="37" t="inlineStr">
        <is>
          <t>기타</t>
        </is>
      </c>
      <c r="F715" s="37" t="inlineStr">
        <is>
          <t>Yahoo Finance 035720.KS 일별 시세(2021-04-15 5:1 분할 반영 수정주가): 2016-01-08 종가 23,040원(분할 전 환산 115,200원); 분할 이벤트 2021-04-15 5:1.</t>
        </is>
      </c>
      <c r="G715" s="37" t="inlineStr">
        <is>
          <t>기타</t>
        </is>
      </c>
      <c r="H715" s="36" t="inlineStr">
        <is>
          <t>2026-10-25</t>
        </is>
      </c>
      <c r="I715" s="36" t="n"/>
      <c r="J715" s="39" t="inlineStr">
        <is>
          <t>https://query1.finance.yahoo.com/v8/finance/chart/035720.KS?period1=1451606400&amp;period2=1453161600&amp;interval=1d&amp;events=split</t>
        </is>
      </c>
      <c r="K715" s="37" t="inlineStr">
        <is>
          <t>acq_mktcap</t>
        </is>
      </c>
    </row>
    <row r="716" ht="45" customHeight="1">
      <c r="A716" s="36" t="inlineStr">
        <is>
          <t>K009</t>
        </is>
      </c>
      <c r="B716" s="37" t="inlineStr">
        <is>
          <t>Kakao M Corp.</t>
        </is>
      </c>
      <c r="C716" s="36" t="inlineStr">
        <is>
          <t>발표</t>
        </is>
      </c>
      <c r="D716" s="36" t="inlineStr">
        <is>
          <t>2016-01-08</t>
        </is>
      </c>
      <c r="E716" s="37" t="inlineStr">
        <is>
          <t>기타</t>
        </is>
      </c>
      <c r="F716" s="37" t="inlineStr">
        <is>
          <t>로엔(016170) 일별 시세: 2016-01-08 종가 78,600원, 2016-01-11 시가 80,500원·고가 100,000원·종가 82,900원.</t>
        </is>
      </c>
      <c r="G716" s="37" t="inlineStr">
        <is>
          <t>기타</t>
        </is>
      </c>
      <c r="H716" s="36" t="inlineStr">
        <is>
          <t>2026-10-25</t>
        </is>
      </c>
      <c r="I716" s="36" t="n"/>
      <c r="J716" s="39" t="inlineStr">
        <is>
          <t>https://fchart.stock.naver.com/sise.nhn?symbol=016170&amp;timeframe=day&amp;count=5000&amp;requestType=0</t>
        </is>
      </c>
      <c r="K716" s="37" t="inlineStr">
        <is>
          <t>event_ticker_basis</t>
        </is>
      </c>
    </row>
    <row r="717" ht="45" customHeight="1">
      <c r="A717" s="36" t="inlineStr">
        <is>
          <t>K009</t>
        </is>
      </c>
      <c r="B717" s="37" t="inlineStr">
        <is>
          <t>Kakao M Corp.</t>
        </is>
      </c>
      <c r="C717" s="36" t="inlineStr">
        <is>
          <t>인수 후</t>
        </is>
      </c>
      <c r="D717" s="36" t="inlineStr">
        <is>
          <t>2016-12-31</t>
        </is>
      </c>
      <c r="E717" s="37" t="inlineStr">
        <is>
          <t>기타</t>
        </is>
      </c>
      <c r="F717" s="37" t="inlineStr">
        <is>
          <t>카카오 2016 사업보고서 주석 17: 2016-12-31 영업권 현금창출단위 배분 — 음악서비스 1,463,653,020천원; 손상평가 결과 음악서비스 장부가액이 회수가능액을 초과하지 않음.</t>
        </is>
      </c>
      <c r="G717" s="37" t="inlineStr">
        <is>
          <t>DART 사업보고서</t>
        </is>
      </c>
      <c r="H717" s="36" t="inlineStr">
        <is>
          <t>2017-03-31</t>
        </is>
      </c>
      <c r="I717" s="36" t="inlineStr">
        <is>
          <t>20170331005003</t>
        </is>
      </c>
      <c r="J717" s="39" t="inlineStr">
        <is>
          <t>https://dart.fss.or.kr/dsaf001/main.do?rcpNo=20170331005003</t>
        </is>
      </c>
      <c r="K717" s="37" t="inlineStr">
        <is>
          <t>impairment</t>
        </is>
      </c>
    </row>
    <row r="718" ht="45" customHeight="1">
      <c r="A718" s="36" t="inlineStr">
        <is>
          <t>K009</t>
        </is>
      </c>
      <c r="B718" s="37" t="inlineStr">
        <is>
          <t>Kakao M Corp.</t>
        </is>
      </c>
      <c r="C718" s="36" t="inlineStr">
        <is>
          <t>인수 후</t>
        </is>
      </c>
      <c r="D718" s="36" t="inlineStr">
        <is>
          <t>2018-12-31</t>
        </is>
      </c>
      <c r="E718" s="37" t="inlineStr">
        <is>
          <t>통합</t>
        </is>
      </c>
      <c r="F718" s="37"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7" t="inlineStr">
        <is>
          <t>DART 사업보고서</t>
        </is>
      </c>
      <c r="H718" s="36" t="inlineStr">
        <is>
          <t>2020-03-30</t>
        </is>
      </c>
      <c r="I718" s="36" t="inlineStr">
        <is>
          <t>20200330004659</t>
        </is>
      </c>
      <c r="J718" s="39" t="inlineStr">
        <is>
          <t>https://dart.fss.or.kr/dsaf001/main.do?rcpNo=20200330004659</t>
        </is>
      </c>
      <c r="K718" s="37" t="inlineStr">
        <is>
          <t>impairment,post_events_summary</t>
        </is>
      </c>
    </row>
    <row r="719" ht="45" customHeight="1">
      <c r="A719" s="36" t="inlineStr">
        <is>
          <t>K009</t>
        </is>
      </c>
      <c r="B719" s="37" t="inlineStr">
        <is>
          <t>Kakao M Corp.</t>
        </is>
      </c>
      <c r="C719" s="36" t="inlineStr">
        <is>
          <t>인수 후</t>
        </is>
      </c>
      <c r="D719" s="36" t="inlineStr">
        <is>
          <t>2019-12-31</t>
        </is>
      </c>
      <c r="E719" s="37" t="inlineStr">
        <is>
          <t>손상차손</t>
        </is>
      </c>
      <c r="F719" s="37"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7" t="inlineStr">
        <is>
          <t>DART 사업보고서</t>
        </is>
      </c>
      <c r="H719" s="36" t="inlineStr">
        <is>
          <t>2020-03-30</t>
        </is>
      </c>
      <c r="I719" s="36" t="inlineStr">
        <is>
          <t>20200330004659</t>
        </is>
      </c>
      <c r="J719" s="39" t="inlineStr">
        <is>
          <t>https://dart.fss.or.kr/dsaf001/main.do?rcpNo=20200330004659</t>
        </is>
      </c>
      <c r="K719" s="37" t="inlineStr">
        <is>
          <t>impairment</t>
        </is>
      </c>
    </row>
    <row r="720" ht="45" customHeight="1">
      <c r="A720" s="36" t="inlineStr">
        <is>
          <t>K009</t>
        </is>
      </c>
      <c r="B720" s="37" t="inlineStr">
        <is>
          <t>Kakao M Corp.</t>
        </is>
      </c>
      <c r="C720" s="36" t="inlineStr">
        <is>
          <t>인수 후</t>
        </is>
      </c>
      <c r="D720" s="36" t="inlineStr">
        <is>
          <t>2020-12-31</t>
        </is>
      </c>
      <c r="E720" s="37" t="inlineStr">
        <is>
          <t>손상차손</t>
        </is>
      </c>
      <c r="F720" s="37"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7" t="inlineStr">
        <is>
          <t>DART 사업보고서</t>
        </is>
      </c>
      <c r="H720" s="36" t="inlineStr">
        <is>
          <t>2024-03-20</t>
        </is>
      </c>
      <c r="I720" s="36" t="inlineStr">
        <is>
          <t>20240320000376</t>
        </is>
      </c>
      <c r="J720" s="39" t="inlineStr">
        <is>
          <t>https://dart.fss.or.kr/dsaf001/main.do?rcpNo=20240320000376</t>
        </is>
      </c>
      <c r="K720" s="37" t="inlineStr">
        <is>
          <t>impairment</t>
        </is>
      </c>
    </row>
    <row r="721" ht="45" customHeight="1">
      <c r="A721" s="36" t="inlineStr">
        <is>
          <t>K009</t>
        </is>
      </c>
      <c r="B721" s="37" t="inlineStr">
        <is>
          <t>Kakao M Corp.</t>
        </is>
      </c>
      <c r="C721" s="36" t="inlineStr">
        <is>
          <t>인수 후</t>
        </is>
      </c>
      <c r="D721" s="36" t="inlineStr">
        <is>
          <t>2022-12-31</t>
        </is>
      </c>
      <c r="E721" s="37" t="inlineStr">
        <is>
          <t>손상차손</t>
        </is>
      </c>
      <c r="F721" s="37" t="inlineStr">
        <is>
          <t>카카오 2022 사업보고서(정정본) 주석 영업권 배분표: 음악서비스 2021 기초 500,574,795 → 손상 198,496,072 → 302,078,723천원; 2022 손상 70,717,921 → 231,360,802천원.</t>
        </is>
      </c>
      <c r="G721" s="37" t="inlineStr">
        <is>
          <t>DART 사업보고서</t>
        </is>
      </c>
      <c r="H721" s="36" t="inlineStr">
        <is>
          <t>2024-03-20</t>
        </is>
      </c>
      <c r="I721" s="36" t="inlineStr">
        <is>
          <t>20240320000393</t>
        </is>
      </c>
      <c r="J721" s="39" t="inlineStr">
        <is>
          <t>https://dart.fss.or.kr/dsaf001/main.do?rcpNo=20240320000393</t>
        </is>
      </c>
      <c r="K721" s="37" t="inlineStr">
        <is>
          <t>impairment</t>
        </is>
      </c>
    </row>
    <row r="722" ht="45" customHeight="1">
      <c r="A722" s="36" t="inlineStr">
        <is>
          <t>K009</t>
        </is>
      </c>
      <c r="B722" s="37" t="inlineStr">
        <is>
          <t>Kakao M Corp.</t>
        </is>
      </c>
      <c r="C722" s="36" t="inlineStr">
        <is>
          <t>인수 후</t>
        </is>
      </c>
      <c r="D722" s="36" t="inlineStr">
        <is>
          <t>2023-12-31</t>
        </is>
      </c>
      <c r="E722" s="37" t="inlineStr">
        <is>
          <t>손상차손</t>
        </is>
      </c>
      <c r="F722" s="37" t="inlineStr">
        <is>
          <t>카카오 2023 사업보고서(정정본) 주석: 음악서비스 영업권 231,360,802천원 전액 손상(231,360,801천원), 설명 '… 멜론사업부 등의 손상이 반영'.</t>
        </is>
      </c>
      <c r="G722" s="37" t="inlineStr">
        <is>
          <t>DART 사업보고서</t>
        </is>
      </c>
      <c r="H722" s="36" t="inlineStr">
        <is>
          <t>2024-04-18</t>
        </is>
      </c>
      <c r="I722" s="36" t="inlineStr">
        <is>
          <t>20240418000375</t>
        </is>
      </c>
      <c r="J722" s="39" t="inlineStr">
        <is>
          <t>https://dart.fss.or.kr/dsaf001/main.do?rcpNo=20240418000375</t>
        </is>
      </c>
      <c r="K722" s="37" t="inlineStr">
        <is>
          <t>impairment</t>
        </is>
      </c>
    </row>
    <row r="723" ht="45" customHeight="1">
      <c r="A723" s="36" t="inlineStr">
        <is>
          <t>K009</t>
        </is>
      </c>
      <c r="B723" s="37" t="inlineStr">
        <is>
          <t>Kakao M Corp.</t>
        </is>
      </c>
      <c r="C723" s="36" t="inlineStr">
        <is>
          <t>인수 후</t>
        </is>
      </c>
      <c r="D723" s="36" t="inlineStr">
        <is>
          <t>2023-12-31</t>
        </is>
      </c>
      <c r="E723" s="37" t="inlineStr">
        <is>
          <t>손상차손</t>
        </is>
      </c>
      <c r="F723" s="37" t="inlineStr">
        <is>
          <t>카카오 2024 사업보고서(정정본) 주석: 전기(2023) 손상에 '멜론 사업부 231,361백만원' 포함; 2024 기초 음악서비스 영업권 0.</t>
        </is>
      </c>
      <c r="G723" s="37" t="inlineStr">
        <is>
          <t>DART 사업보고서</t>
        </is>
      </c>
      <c r="H723" s="36" t="inlineStr">
        <is>
          <t>2025-03-24</t>
        </is>
      </c>
      <c r="I723" s="36" t="inlineStr">
        <is>
          <t>20250324000901</t>
        </is>
      </c>
      <c r="J723" s="39" t="inlineStr">
        <is>
          <t>https://dart.fss.or.kr/dsaf001/main.do?rcpNo=20250324000901</t>
        </is>
      </c>
      <c r="K723" s="37" t="inlineStr">
        <is>
          <t>impairment</t>
        </is>
      </c>
    </row>
    <row r="724" ht="45" customHeight="1">
      <c r="A724" s="36" t="inlineStr">
        <is>
          <t>K009</t>
        </is>
      </c>
      <c r="B724" s="37" t="inlineStr">
        <is>
          <t>Kakao M Corp.</t>
        </is>
      </c>
      <c r="C724" s="36" t="inlineStr">
        <is>
          <t>인수 후</t>
        </is>
      </c>
      <c r="D724" s="36" t="inlineStr">
        <is>
          <t>2016-12-31</t>
        </is>
      </c>
      <c r="E724" s="37" t="inlineStr">
        <is>
          <t>실적</t>
        </is>
      </c>
      <c r="F724" s="37" t="inlineStr">
        <is>
          <t>카카오 4Q16 Fact Sheet(연결, 백만원): 뮤직 콘텐츠 2015 15,397, 2016 296,338(1Q16 3,378 / 2Q16 90,501 / 3Q16 95,519 / 4Q16 106,940).</t>
        </is>
      </c>
      <c r="G724" s="37" t="inlineStr">
        <is>
          <t>IR 자료</t>
        </is>
      </c>
      <c r="H724" s="36" t="inlineStr">
        <is>
          <t>2017-02-09</t>
        </is>
      </c>
      <c r="I724" s="36" t="n"/>
      <c r="J724" s="39" t="inlineStr">
        <is>
          <t>https://t1.kakaocdn.net/kakaocorp/operating/ir/results-announcement/2452.pdf</t>
        </is>
      </c>
      <c r="K724" s="37" t="inlineStr">
        <is>
          <t>target_rev_post,acquirer_core</t>
        </is>
      </c>
    </row>
    <row r="725" ht="45" customHeight="1">
      <c r="A725" s="36" t="inlineStr">
        <is>
          <t>K009</t>
        </is>
      </c>
      <c r="B725" s="37" t="inlineStr">
        <is>
          <t>Kakao M Corp.</t>
        </is>
      </c>
      <c r="C725" s="36" t="inlineStr">
        <is>
          <t>인수 후</t>
        </is>
      </c>
      <c r="D725" s="36" t="inlineStr">
        <is>
          <t>2018-12-31</t>
        </is>
      </c>
      <c r="E725" s="37" t="inlineStr">
        <is>
          <t>실적</t>
        </is>
      </c>
      <c r="F725" s="37" t="inlineStr">
        <is>
          <t>카카오 4Q18 Fact Sheet(연결, 백만원): 2017 매출 1,972,326, 콘텐츠플랫폼 985,474(게임 342,037·뮤직 478,540·기타 164,896); 2018 뮤직 콘텐츠 532,852.</t>
        </is>
      </c>
      <c r="G725" s="37" t="inlineStr">
        <is>
          <t>IR 자료</t>
        </is>
      </c>
      <c r="H725" s="36" t="inlineStr">
        <is>
          <t>2019-02-14</t>
        </is>
      </c>
      <c r="I725" s="36" t="n"/>
      <c r="J725" s="39" t="inlineStr">
        <is>
          <t>https://t1.kakaocdn.net/kakaocorp/admin/ir/results-announcement/3851.pdf</t>
        </is>
      </c>
      <c r="K725" s="37" t="inlineStr">
        <is>
          <t>target_rev_post,acquirer_core,core_basis</t>
        </is>
      </c>
    </row>
    <row r="726" ht="45" customHeight="1">
      <c r="A726" s="36" t="inlineStr">
        <is>
          <t>K009</t>
        </is>
      </c>
      <c r="B726" s="37" t="inlineStr">
        <is>
          <t>Kakao M Corp.</t>
        </is>
      </c>
      <c r="C726" s="36" t="inlineStr">
        <is>
          <t>인수 후</t>
        </is>
      </c>
      <c r="D726" s="36" t="inlineStr">
        <is>
          <t>2020-12-31</t>
        </is>
      </c>
      <c r="E726" s="37" t="inlineStr">
        <is>
          <t>실적</t>
        </is>
      </c>
      <c r="F726" s="37" t="inlineStr">
        <is>
          <t>카카오 4Q20 Fact Sheet(연결, 백만원): 뮤직 콘텐츠 2018 532,850, 2019 586,592, 2020 612,634.</t>
        </is>
      </c>
      <c r="G726" s="37" t="inlineStr">
        <is>
          <t>IR 자료</t>
        </is>
      </c>
      <c r="H726" s="36" t="inlineStr">
        <is>
          <t>2021-02</t>
        </is>
      </c>
      <c r="I726" s="36" t="n"/>
      <c r="J726" s="39" t="inlineStr">
        <is>
          <t>https://t1.kakaocdn.net/kakaocorp/admin/ir/results-announcement/4981.pdf</t>
        </is>
      </c>
      <c r="K726" s="37" t="inlineStr">
        <is>
          <t>target_rev_post</t>
        </is>
      </c>
    </row>
    <row r="727" ht="45" customHeight="1">
      <c r="A727" s="36" t="inlineStr">
        <is>
          <t>K009</t>
        </is>
      </c>
      <c r="B727" s="37" t="inlineStr">
        <is>
          <t>Kakao M Corp.</t>
        </is>
      </c>
      <c r="C727" s="36" t="inlineStr">
        <is>
          <t>인수 후</t>
        </is>
      </c>
      <c r="D727" s="36" t="inlineStr">
        <is>
          <t>2022-12-31</t>
        </is>
      </c>
      <c r="E727" s="37" t="inlineStr">
        <is>
          <t>실적</t>
        </is>
      </c>
      <c r="F727" s="37" t="inlineStr">
        <is>
          <t>카카오 4Q22 Fact Sheet(연결, 백만원; 2021년 분류 변경 기준): 뮤직 2020 705,324, 2021 772,516, 2022 894,397.</t>
        </is>
      </c>
      <c r="G727" s="37" t="inlineStr">
        <is>
          <t>IR 자료</t>
        </is>
      </c>
      <c r="H727" s="36" t="inlineStr">
        <is>
          <t>2023-02</t>
        </is>
      </c>
      <c r="I727" s="36" t="n"/>
      <c r="J727" s="39" t="inlineStr">
        <is>
          <t>https://t1.kakaocdn.net/kakaocorp/admin/ir/results-announcement/5413.pdf</t>
        </is>
      </c>
      <c r="K727" s="37" t="inlineStr">
        <is>
          <t>target_rev_post</t>
        </is>
      </c>
    </row>
    <row r="728" ht="45" customHeight="1">
      <c r="A728" s="36" t="inlineStr">
        <is>
          <t>K009</t>
        </is>
      </c>
      <c r="B728" s="37" t="inlineStr">
        <is>
          <t>Kakao M Corp.</t>
        </is>
      </c>
      <c r="C728" s="36" t="inlineStr">
        <is>
          <t>인수 후</t>
        </is>
      </c>
      <c r="D728" s="36" t="inlineStr">
        <is>
          <t>2024-12-31</t>
        </is>
      </c>
      <c r="E728" s="37" t="inlineStr">
        <is>
          <t>실적</t>
        </is>
      </c>
      <c r="F728" s="37" t="inlineStr">
        <is>
          <t>카카오 4Q24 Fact Sheet(연결, 백만원): 뮤직 2023 1,723,949(1Q23 231,977 → 2Q23 480,712, SM 연결 효과), 2024 1,920,047; 2023 4분기 기타비용 2,164,001.</t>
        </is>
      </c>
      <c r="G728" s="37" t="inlineStr">
        <is>
          <t>IR 자료</t>
        </is>
      </c>
      <c r="H728" s="36" t="inlineStr">
        <is>
          <t>2025-02</t>
        </is>
      </c>
      <c r="I728" s="36" t="n"/>
      <c r="J728" s="39" t="inlineStr">
        <is>
          <t>https://t1.kakaocdn.net/kakaocorp/admin/ir/results-announcement/5789.pdf</t>
        </is>
      </c>
      <c r="K728" s="37" t="inlineStr">
        <is>
          <t>target_rev_post</t>
        </is>
      </c>
    </row>
    <row r="729" ht="45" customHeight="1">
      <c r="A729" s="36" t="inlineStr">
        <is>
          <t>K009</t>
        </is>
      </c>
      <c r="B729" s="37" t="inlineStr">
        <is>
          <t>Kakao M Corp.</t>
        </is>
      </c>
      <c r="C729" s="36" t="inlineStr">
        <is>
          <t>인수 후</t>
        </is>
      </c>
      <c r="D729" s="36" t="inlineStr">
        <is>
          <t>2021-07-15</t>
        </is>
      </c>
      <c r="E729" s="37" t="inlineStr">
        <is>
          <t>합병</t>
        </is>
      </c>
      <c r="F729" s="37"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7" t="inlineStr">
        <is>
          <t>DART 기타공시</t>
        </is>
      </c>
      <c r="H729" s="36" t="inlineStr">
        <is>
          <t>2021-07-15</t>
        </is>
      </c>
      <c r="I729" s="36" t="inlineStr">
        <is>
          <t>20210715000334</t>
        </is>
      </c>
      <c r="J729" s="39" t="inlineStr">
        <is>
          <t>https://dart.fss.or.kr/dsaf001/main.do?rcpNo=20210715000334</t>
        </is>
      </c>
      <c r="K729" s="37" t="inlineStr">
        <is>
          <t>post_events_summary</t>
        </is>
      </c>
    </row>
    <row r="730" ht="45" customHeight="1">
      <c r="A730" s="36" t="inlineStr">
        <is>
          <t>K010</t>
        </is>
      </c>
      <c r="B730" s="37" t="inlineStr">
        <is>
          <t>Zinny Labs Corp.</t>
        </is>
      </c>
      <c r="C730" s="36" t="inlineStr">
        <is>
          <t>발표</t>
        </is>
      </c>
      <c r="D730" s="36" t="inlineStr">
        <is>
          <t>2016-04-29</t>
        </is>
      </c>
      <c r="E730" s="37" t="inlineStr">
        <is>
          <t>추가취득</t>
        </is>
      </c>
      <c r="F730" s="37" t="inlineStr">
        <is>
          <t>㈜엔진(계열회사) 보통주 10,480주(52.40%)→20,000주(100.00%), 증감 9,520주 금액 4,760,000 단가 500. 매도자 임원 정승범 540주 등 개인. '상기 변동일(2016.04.29)은 (주)엔진의 (주)지니랩스 주식 취득대금 지급일임'</t>
        </is>
      </c>
      <c r="G730" s="37" t="inlineStr">
        <is>
          <t>DART 기타공시</t>
        </is>
      </c>
      <c r="H730" s="36" t="inlineStr">
        <is>
          <t>2016-04-29</t>
        </is>
      </c>
      <c r="I730" s="36" t="inlineStr">
        <is>
          <t>20160429000910</t>
        </is>
      </c>
      <c r="J730" s="39" t="inlineStr">
        <is>
          <t>https://dart.fss.or.kr/dsaf001/main.do?rcpNo=20160429000910</t>
        </is>
      </c>
      <c r="K730" s="37" t="inlineStr">
        <is>
          <t>value_chk_local,value_chk_usdmm,status_chk,announce_date_chk,chk_note,first_filing_date</t>
        </is>
      </c>
    </row>
    <row r="731" ht="45" customHeight="1">
      <c r="A731" s="36" t="inlineStr">
        <is>
          <t>K010</t>
        </is>
      </c>
      <c r="B731" s="37" t="inlineStr">
        <is>
          <t>Zinny Labs Corp.</t>
        </is>
      </c>
      <c r="C731" s="36" t="inlineStr">
        <is>
          <t>발표</t>
        </is>
      </c>
      <c r="D731" s="36" t="inlineStr">
        <is>
          <t>2016-04-29</t>
        </is>
      </c>
      <c r="E731" s="37" t="inlineStr">
        <is>
          <t>추가취득</t>
        </is>
      </c>
      <c r="F731" s="37" t="inlineStr">
        <is>
          <t>㈜엔진 계열사 주식보유 변동: (주)지니랩스 10,480주 52.40% → 20,000주 100%. 2016.04.01은 카카오 대규모기업집단 신규지정일이자 엔진–다음게임 합병기일</t>
        </is>
      </c>
      <c r="G731" s="37" t="inlineStr">
        <is>
          <t>DART 기타공시</t>
        </is>
      </c>
      <c r="H731" s="36" t="inlineStr">
        <is>
          <t>2016-04-29</t>
        </is>
      </c>
      <c r="I731" s="36" t="inlineStr">
        <is>
          <t>20160429001236</t>
        </is>
      </c>
      <c r="J731" s="39" t="inlineStr">
        <is>
          <t>https://dart.fss.or.kr/dsaf001/main.do?rcpNo=20160429001236</t>
        </is>
      </c>
      <c r="K731" s="37" t="inlineStr">
        <is>
          <t>subtype_chk,status_chk,pre_events_summary</t>
        </is>
      </c>
    </row>
    <row r="732" ht="45" customHeight="1">
      <c r="A732" s="36" t="inlineStr">
        <is>
          <t>K010</t>
        </is>
      </c>
      <c r="B732" s="37" t="inlineStr">
        <is>
          <t>Zinny Labs Corp.</t>
        </is>
      </c>
      <c r="C732" s="36" t="inlineStr">
        <is>
          <t>인수 후</t>
        </is>
      </c>
      <c r="D732" s="36" t="inlineStr">
        <is>
          <t>2016-04-29</t>
        </is>
      </c>
      <c r="E732" s="37" t="inlineStr">
        <is>
          <t>청산</t>
        </is>
      </c>
      <c r="F732" s="37" t="inlineStr">
        <is>
          <t>해산사유: '상법 제517조에 따른 법인해산 주주총회 결의', 해산내용: '청산인 선임을 통한 청산절차 진행', 해산사유발생일 2016-04-29</t>
        </is>
      </c>
      <c r="G732" s="37" t="inlineStr">
        <is>
          <t>DART 기타공시</t>
        </is>
      </c>
      <c r="H732" s="36" t="inlineStr">
        <is>
          <t>2016-04-29</t>
        </is>
      </c>
      <c r="I732" s="36" t="inlineStr">
        <is>
          <t>20160429000917</t>
        </is>
      </c>
      <c r="J732" s="39" t="inlineStr">
        <is>
          <t>https://dart.fss.or.kr/dsaf001/main.do?rcpNo=20160429000917</t>
        </is>
      </c>
      <c r="K732" s="37" t="inlineStr">
        <is>
          <t>post_events_summary,purpose_quote,notes</t>
        </is>
      </c>
    </row>
    <row r="733" ht="45" customHeight="1">
      <c r="A733" s="36" t="inlineStr">
        <is>
          <t>K010</t>
        </is>
      </c>
      <c r="B733" s="37" t="inlineStr">
        <is>
          <t>Zinny Labs Corp.</t>
        </is>
      </c>
      <c r="C733" s="36" t="inlineStr">
        <is>
          <t>인수 후</t>
        </is>
      </c>
      <c r="D733" s="36" t="inlineStr">
        <is>
          <t>2016-04-29</t>
        </is>
      </c>
      <c r="E733" s="37" t="inlineStr">
        <is>
          <t>청산</t>
        </is>
      </c>
      <c r="F733" s="37" t="inlineStr">
        <is>
          <t>㈜엔진 계열사 주식보유 변동: (주)지니랩스 20,000주(100%)·(주)아이나 1,055,157주(70%) → 변동 후 '-'. '상기 변동일은 상기 계열회사의 해산 결의 주주총회일임'</t>
        </is>
      </c>
      <c r="G733" s="37" t="inlineStr">
        <is>
          <t>DART 기타공시</t>
        </is>
      </c>
      <c r="H733" s="36" t="inlineStr">
        <is>
          <t>2016-04-29</t>
        </is>
      </c>
      <c r="I733" s="36" t="inlineStr">
        <is>
          <t>20160429001247</t>
        </is>
      </c>
      <c r="J733" s="39" t="inlineStr">
        <is>
          <t>https://dart.fss.or.kr/dsaf001/main.do?rcpNo=20160429001247</t>
        </is>
      </c>
      <c r="K733" s="37" t="inlineStr">
        <is>
          <t>post_events_summary,notes</t>
        </is>
      </c>
    </row>
    <row r="734" ht="45" customHeight="1">
      <c r="A734" s="36" t="inlineStr">
        <is>
          <t>K010</t>
        </is>
      </c>
      <c r="B734" s="37" t="inlineStr">
        <is>
          <t>Zinny Labs Corp.</t>
        </is>
      </c>
      <c r="C734" s="36" t="inlineStr">
        <is>
          <t>인수 전</t>
        </is>
      </c>
      <c r="D734" s="36" t="inlineStr">
        <is>
          <t>2015-07</t>
        </is>
      </c>
      <c r="E734" s="37" t="inlineStr">
        <is>
          <t>설립</t>
        </is>
      </c>
      <c r="F734" s="37"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7" t="inlineStr">
        <is>
          <t>DART 사업보고서</t>
        </is>
      </c>
      <c r="H734" s="36" t="inlineStr">
        <is>
          <t>2016-03-30</t>
        </is>
      </c>
      <c r="I734" s="36" t="inlineStr">
        <is>
          <t>20160330002170</t>
        </is>
      </c>
      <c r="J734" s="39" t="inlineStr">
        <is>
          <t>https://dart.fss.or.kr/dsaf001/main.do?rcpNo=20160330002170</t>
        </is>
      </c>
      <c r="K734" s="37" t="inlineStr">
        <is>
          <t>pre_incorp_chk,pre_events_summary,apex_total_assets</t>
        </is>
      </c>
    </row>
    <row r="735" ht="45" customHeight="1">
      <c r="A735" s="36" t="inlineStr">
        <is>
          <t>K010</t>
        </is>
      </c>
      <c r="B735" s="37" t="inlineStr">
        <is>
          <t>Zinny Labs Corp.</t>
        </is>
      </c>
      <c r="C735" s="36" t="inlineStr">
        <is>
          <t>인수 후</t>
        </is>
      </c>
      <c r="D735" s="36" t="inlineStr">
        <is>
          <t>2016-12-31</t>
        </is>
      </c>
      <c r="E735" s="37" t="inlineStr">
        <is>
          <t>손상차손</t>
        </is>
      </c>
      <c r="F735" s="37"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7" t="inlineStr">
        <is>
          <t>DART 감사보고서</t>
        </is>
      </c>
      <c r="H735" s="36" t="inlineStr">
        <is>
          <t>2017-03-28</t>
        </is>
      </c>
      <c r="I735" s="36" t="inlineStr">
        <is>
          <t>20170328000012</t>
        </is>
      </c>
      <c r="J735" s="39" t="inlineStr">
        <is>
          <t>https://dart.fss.or.kr/dsaf001/main.do?rcpNo=20170328000012</t>
        </is>
      </c>
      <c r="K735" s="37" t="inlineStr">
        <is>
          <t>pre_events_summary,impairment,acq_total_assets,deal_to_assets_pct,deal_to_equity_pct,acquirer_core,core_basis,target_op_pre</t>
        </is>
      </c>
    </row>
    <row r="736" ht="45" customHeight="1">
      <c r="A736" s="36" t="inlineStr">
        <is>
          <t>K010</t>
        </is>
      </c>
      <c r="B736" s="37" t="inlineStr">
        <is>
          <t>Zinny Labs Corp.</t>
        </is>
      </c>
      <c r="C736" s="36" t="inlineStr">
        <is>
          <t>인수 후</t>
        </is>
      </c>
      <c r="D736" s="36" t="inlineStr">
        <is>
          <t>2016-12-31</t>
        </is>
      </c>
      <c r="E736" s="37" t="inlineStr">
        <is>
          <t>실적</t>
        </is>
      </c>
      <c r="F736" s="37"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7" t="inlineStr">
        <is>
          <t>DART 감사보고서</t>
        </is>
      </c>
      <c r="H736" s="36" t="inlineStr">
        <is>
          <t>2017-03-28</t>
        </is>
      </c>
      <c r="I736" s="36" t="inlineStr">
        <is>
          <t>20170328000013</t>
        </is>
      </c>
      <c r="J736" s="39" t="inlineStr">
        <is>
          <t>https://dart.fss.or.kr/dsaf001/main.do?rcpNo=20170328000013</t>
        </is>
      </c>
      <c r="K736" s="37" t="inlineStr">
        <is>
          <t>target_rev_post,target_op_post,perf_basis,post_events_summary,acquirer_entity</t>
        </is>
      </c>
    </row>
    <row r="737" ht="45" customHeight="1">
      <c r="A737" s="36" t="inlineStr">
        <is>
          <t>K010</t>
        </is>
      </c>
      <c r="B737" s="37" t="inlineStr">
        <is>
          <t>Zinny Labs Corp.</t>
        </is>
      </c>
      <c r="C737" s="36" t="inlineStr">
        <is>
          <t>인수 후</t>
        </is>
      </c>
      <c r="D737" s="36" t="inlineStr">
        <is>
          <t>2017</t>
        </is>
      </c>
      <c r="E737" s="37" t="inlineStr">
        <is>
          <t>청산</t>
        </is>
      </c>
      <c r="F737" s="37" t="inlineStr">
        <is>
          <t>당기 중 연결에서 제외된 기업: '㈜지니랩스 | 당기 중 청산종결'</t>
        </is>
      </c>
      <c r="G737" s="37" t="inlineStr">
        <is>
          <t>DART 감사보고서</t>
        </is>
      </c>
      <c r="H737" s="36" t="inlineStr">
        <is>
          <t>2018-04-06</t>
        </is>
      </c>
      <c r="I737" s="36" t="inlineStr">
        <is>
          <t>20180406000861</t>
        </is>
      </c>
      <c r="J737" s="39" t="inlineStr">
        <is>
          <t>https://dart.fss.or.kr/dsaf001/main.do?rcpNo=20180406000861</t>
        </is>
      </c>
      <c r="K737" s="37" t="inlineStr">
        <is>
          <t>post_events_summary</t>
        </is>
      </c>
    </row>
    <row r="738" ht="45" customHeight="1">
      <c r="A738" s="36" t="inlineStr">
        <is>
          <t>K010</t>
        </is>
      </c>
      <c r="B738" s="37" t="inlineStr">
        <is>
          <t>Zinny Labs Corp.</t>
        </is>
      </c>
      <c r="C738" s="36" t="inlineStr">
        <is>
          <t>발표</t>
        </is>
      </c>
      <c r="D738" s="36" t="inlineStr">
        <is>
          <t>2016-03-31</t>
        </is>
      </c>
      <c r="E738" s="37" t="inlineStr">
        <is>
          <t>기타</t>
        </is>
      </c>
      <c r="F738" s="37" t="inlineStr">
        <is>
          <t>㈜지니랩스 '온라인·모바일 게임 소프트웨어 개발 및 공급업', 타법인출자 '게임개발 및 서비스업' 10,480주 52.4%; 카카오 발행주식의 총수 67,439,208주</t>
        </is>
      </c>
      <c r="G738" s="37" t="inlineStr">
        <is>
          <t>DART 사업보고서</t>
        </is>
      </c>
      <c r="H738" s="36" t="inlineStr">
        <is>
          <t>2016-05-16</t>
        </is>
      </c>
      <c r="I738" s="36" t="inlineStr">
        <is>
          <t>20160516003597</t>
        </is>
      </c>
      <c r="J738" s="39" t="inlineStr">
        <is>
          <t>https://dart.fss.or.kr/dsaf001/main.do?rcpNo=20160516003597</t>
        </is>
      </c>
      <c r="K738" s="37" t="inlineStr">
        <is>
          <t>core_basis,acq_mktcap,pre_incorp_chk</t>
        </is>
      </c>
    </row>
    <row r="739" ht="45" customHeight="1">
      <c r="A739" s="36" t="inlineStr">
        <is>
          <t>K010</t>
        </is>
      </c>
      <c r="B739" s="37" t="inlineStr">
        <is>
          <t>Zinny Labs Corp.</t>
        </is>
      </c>
      <c r="C739" s="36" t="inlineStr">
        <is>
          <t>발표</t>
        </is>
      </c>
      <c r="D739" s="36" t="inlineStr">
        <is>
          <t>2016-04-28</t>
        </is>
      </c>
      <c r="E739" s="37" t="inlineStr">
        <is>
          <t>기타</t>
        </is>
      </c>
      <c r="F739" s="37" t="inlineStr">
        <is>
          <t>035720.KS 2016-04-28 조정종가 20,100원(2021 5:1 분할 소급, 실제 100,500원); KRW=X 2016-04-28 1,134.0</t>
        </is>
      </c>
      <c r="G739" s="37" t="inlineStr">
        <is>
          <t>기타</t>
        </is>
      </c>
      <c r="H739" s="36" t="inlineStr">
        <is>
          <t>2016-04-28</t>
        </is>
      </c>
      <c r="I739" s="36" t="n"/>
      <c r="J739" s="39" t="inlineStr">
        <is>
          <t>https://query1.finance.yahoo.com/v8/finance/chart/035720.KS?period1=1461628800&amp;period2=1462060800&amp;interval=1d</t>
        </is>
      </c>
      <c r="K739" s="37" t="inlineStr">
        <is>
          <t>acq_mktcap,value_chk_usdmm</t>
        </is>
      </c>
    </row>
    <row r="740" ht="45" customHeight="1">
      <c r="A740" s="36" t="inlineStr">
        <is>
          <t>K011</t>
        </is>
      </c>
      <c r="B740" s="37" t="inlineStr">
        <is>
          <t>Valuepotion Co., Ltd.</t>
        </is>
      </c>
      <c r="C740" s="36" t="inlineStr">
        <is>
          <t>발표</t>
        </is>
      </c>
      <c r="D740" s="36" t="inlineStr">
        <is>
          <t>2016-08-01</t>
        </is>
      </c>
      <c r="E740" s="37" t="inlineStr">
        <is>
          <t>지분취득</t>
        </is>
      </c>
      <c r="F740" s="37"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7" t="inlineStr">
        <is>
          <t>DART 기타공시</t>
        </is>
      </c>
      <c r="H740" s="36" t="inlineStr">
        <is>
          <t>2016-08-05</t>
        </is>
      </c>
      <c r="I740" s="36" t="inlineStr">
        <is>
          <t>20160805000295</t>
        </is>
      </c>
      <c r="J740" s="39" t="inlineStr">
        <is>
          <t>https://dart.fss.or.kr/dsaf001/main.do?rcpNo=20160805000295</t>
        </is>
      </c>
      <c r="K740" s="37" t="inlineStr">
        <is>
          <t>subtype_chk,status_chk,value_chk_local,value_chk_usdmm,chk_note,announce_date_chk,acquirer_entity,first_filing_date</t>
        </is>
      </c>
    </row>
    <row r="741" ht="45" customHeight="1">
      <c r="A741" s="36" t="inlineStr">
        <is>
          <t>K011</t>
        </is>
      </c>
      <c r="B741" s="37" t="inlineStr">
        <is>
          <t>Valuepotion Co., Ltd.</t>
        </is>
      </c>
      <c r="C741" s="36" t="inlineStr">
        <is>
          <t>인수 전</t>
        </is>
      </c>
      <c r="D741" s="36" t="inlineStr">
        <is>
          <t>2016-04-01</t>
        </is>
      </c>
      <c r="E741" s="37" t="inlineStr">
        <is>
          <t>기타</t>
        </is>
      </c>
      <c r="F741" s="37"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7" t="inlineStr">
        <is>
          <t>DART 기타공시</t>
        </is>
      </c>
      <c r="H741" s="36" t="inlineStr">
        <is>
          <t>2016-04-29</t>
        </is>
      </c>
      <c r="I741" s="36" t="inlineStr">
        <is>
          <t>20160429001614</t>
        </is>
      </c>
      <c r="J741" s="39" t="inlineStr">
        <is>
          <t>https://dart.fss.or.kr/dsaf001/main.do?rcpNo=20160429001614</t>
        </is>
      </c>
      <c r="K741" s="37" t="inlineStr">
        <is>
          <t>pre_events_summary,pre_incorp_chk,notes</t>
        </is>
      </c>
    </row>
    <row r="742" ht="45" customHeight="1">
      <c r="A742" s="36" t="inlineStr">
        <is>
          <t>K011</t>
        </is>
      </c>
      <c r="B742" s="37" t="inlineStr">
        <is>
          <t>Valuepotion Co., Ltd.</t>
        </is>
      </c>
      <c r="C742" s="36" t="inlineStr">
        <is>
          <t>인수 전</t>
        </is>
      </c>
      <c r="D742" s="36" t="inlineStr">
        <is>
          <t>2015-12-31</t>
        </is>
      </c>
      <c r="E742" s="37" t="inlineStr">
        <is>
          <t>실적</t>
        </is>
      </c>
      <c r="F742" s="37"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7" t="inlineStr">
        <is>
          <t>DART 기타공시</t>
        </is>
      </c>
      <c r="H742" s="36" t="inlineStr">
        <is>
          <t>2016-05-31</t>
        </is>
      </c>
      <c r="I742" s="36" t="inlineStr">
        <is>
          <t>20160531000796</t>
        </is>
      </c>
      <c r="J742" s="39" t="inlineStr">
        <is>
          <t>https://dart.fss.or.kr/dsaf001/main.do?rcpNo=20160531000796</t>
        </is>
      </c>
      <c r="K742" s="37" t="inlineStr">
        <is>
          <t>pre_events_summary,target_rev_pre,target_op_pre,acq_total_assets,acquirer_core,perf_basis</t>
        </is>
      </c>
    </row>
    <row r="743" ht="45" customHeight="1">
      <c r="A743" s="36" t="inlineStr">
        <is>
          <t>K011</t>
        </is>
      </c>
      <c r="B743" s="37" t="inlineStr">
        <is>
          <t>Valuepotion Co., Ltd.</t>
        </is>
      </c>
      <c r="C743" s="36" t="inlineStr">
        <is>
          <t>인수 전</t>
        </is>
      </c>
      <c r="D743" s="36" t="inlineStr">
        <is>
          <t>2015-09-30</t>
        </is>
      </c>
      <c r="E743" s="37" t="inlineStr">
        <is>
          <t>지분취득</t>
        </is>
      </c>
      <c r="F743" s="37"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7" t="inlineStr">
        <is>
          <t>DART 사업보고서</t>
        </is>
      </c>
      <c r="H743" s="36" t="inlineStr">
        <is>
          <t>2016-03-30</t>
        </is>
      </c>
      <c r="I743" s="36" t="inlineStr">
        <is>
          <t>20160330002170</t>
        </is>
      </c>
      <c r="J743" s="39" t="inlineStr">
        <is>
          <t>https://dart.fss.or.kr/dsaf001/main.do?rcpNo=20160330002170</t>
        </is>
      </c>
      <c r="K743" s="37" t="inlineStr">
        <is>
          <t>pre_events_summary,pre_incorp_chk,notes,apex_total_assets,deal_to_assets_pct,deal_to_equity_pct,impairment,perf_basis</t>
        </is>
      </c>
    </row>
    <row r="744" ht="45" customHeight="1">
      <c r="A744" s="36" t="inlineStr">
        <is>
          <t>K011</t>
        </is>
      </c>
      <c r="B744" s="37" t="inlineStr">
        <is>
          <t>Valuepotion Co., Ltd.</t>
        </is>
      </c>
      <c r="C744" s="36" t="inlineStr">
        <is>
          <t>인수 전</t>
        </is>
      </c>
      <c r="D744" s="36" t="inlineStr">
        <is>
          <t>2015-12-01</t>
        </is>
      </c>
      <c r="E744" s="37" t="inlineStr">
        <is>
          <t>기타</t>
        </is>
      </c>
      <c r="F744" s="37"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7" t="inlineStr">
        <is>
          <t>언론 보도</t>
        </is>
      </c>
      <c r="H744" s="36" t="inlineStr">
        <is>
          <t>2015-12-01</t>
        </is>
      </c>
      <c r="I744" s="36" t="n"/>
      <c r="J744" s="39" t="inlineStr">
        <is>
          <t>https://www.etoday.co.kr/news/view/1244817</t>
        </is>
      </c>
      <c r="K744" s="37" t="inlineStr">
        <is>
          <t>pre_events_summary,notes,earnings_call_note</t>
        </is>
      </c>
    </row>
    <row r="745" ht="45" customHeight="1">
      <c r="A745" s="36" t="inlineStr">
        <is>
          <t>K011</t>
        </is>
      </c>
      <c r="B745" s="37" t="inlineStr">
        <is>
          <t>Valuepotion Co., Ltd.</t>
        </is>
      </c>
      <c r="C745" s="36" t="inlineStr">
        <is>
          <t>인수 전</t>
        </is>
      </c>
      <c r="D745" s="36" t="inlineStr">
        <is>
          <t>2014-05-22</t>
        </is>
      </c>
      <c r="E745" s="37" t="inlineStr">
        <is>
          <t>설립</t>
        </is>
      </c>
      <c r="F745" s="37"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7" t="inlineStr">
        <is>
          <t>회사 보도자료</t>
        </is>
      </c>
      <c r="H745" s="36" t="inlineStr">
        <is>
          <t>2014-05-22</t>
        </is>
      </c>
      <c r="I745" s="36" t="n"/>
      <c r="J745" s="39" t="inlineStr">
        <is>
          <t>https://www.kakaocorp.com/page/detail/7446</t>
        </is>
      </c>
      <c r="K745" s="37" t="inlineStr">
        <is>
          <t>pre_events_summary,notes,core_basis</t>
        </is>
      </c>
    </row>
    <row r="746" ht="45" customHeight="1">
      <c r="A746" s="36" t="inlineStr">
        <is>
          <t>K011</t>
        </is>
      </c>
      <c r="B746" s="37" t="inlineStr">
        <is>
          <t>Valuepotion Co., Ltd.</t>
        </is>
      </c>
      <c r="C746" s="36" t="inlineStr">
        <is>
          <t>인수 전</t>
        </is>
      </c>
      <c r="D746" s="36" t="inlineStr">
        <is>
          <t>2016-12-31</t>
        </is>
      </c>
      <c r="E746" s="37" t="inlineStr">
        <is>
          <t>실적</t>
        </is>
      </c>
      <c r="F746" s="37"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7" t="inlineStr">
        <is>
          <t>DART 사업보고서</t>
        </is>
      </c>
      <c r="H746" s="36" t="inlineStr">
        <is>
          <t>2017-03-31</t>
        </is>
      </c>
      <c r="I746" s="36" t="inlineStr">
        <is>
          <t>20170331005003</t>
        </is>
      </c>
      <c r="J746" s="39" t="inlineStr">
        <is>
          <t>https://dart.fss.or.kr/dsaf001/main.do?rcpNo=20170331005003</t>
        </is>
      </c>
      <c r="K746" s="37" t="inlineStr">
        <is>
          <t>acquirer_core,core_basis</t>
        </is>
      </c>
    </row>
    <row r="747" ht="45" customHeight="1">
      <c r="A747" s="36" t="inlineStr">
        <is>
          <t>K011</t>
        </is>
      </c>
      <c r="B747" s="37" t="inlineStr">
        <is>
          <t>Valuepotion Co., Ltd.</t>
        </is>
      </c>
      <c r="C747" s="36" t="inlineStr">
        <is>
          <t>인수 후</t>
        </is>
      </c>
      <c r="D747" s="36" t="inlineStr">
        <is>
          <t>2016-08-08</t>
        </is>
      </c>
      <c r="E747" s="37" t="inlineStr">
        <is>
          <t>기타</t>
        </is>
      </c>
      <c r="F747" s="37"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7" t="inlineStr">
        <is>
          <t>DART 기타공시</t>
        </is>
      </c>
      <c r="H747" s="36" t="inlineStr">
        <is>
          <t>2016-08-12</t>
        </is>
      </c>
      <c r="I747" s="36" t="inlineStr">
        <is>
          <t>20160812001374</t>
        </is>
      </c>
      <c r="J747" s="39" t="inlineStr">
        <is>
          <t>https://dart.fss.or.kr/dsaf001/main.do?rcpNo=20160812001374</t>
        </is>
      </c>
      <c r="K747" s="37" t="inlineStr">
        <is>
          <t>post_events_summary,notes</t>
        </is>
      </c>
    </row>
    <row r="748" ht="45" customHeight="1">
      <c r="A748" s="36" t="inlineStr">
        <is>
          <t>K011</t>
        </is>
      </c>
      <c r="B748" s="37" t="inlineStr">
        <is>
          <t>Valuepotion Co., Ltd.</t>
        </is>
      </c>
      <c r="C748" s="36" t="inlineStr">
        <is>
          <t>인수 후</t>
        </is>
      </c>
      <c r="D748" s="36" t="inlineStr">
        <is>
          <t>2016-08-17</t>
        </is>
      </c>
      <c r="E748" s="37" t="inlineStr">
        <is>
          <t>기타</t>
        </is>
      </c>
      <c r="F748" s="37" t="inlineStr">
        <is>
          <t>최대주주 등의 주식보유 변동(2016-08-17): 케이벤처그룹 9,333주(70.0%)→10,323주(52.4%), 김기범 3,000주(22.5%)→6,529주(33.1%), 기타 1,000주(7.5%)→2,862주(14.5%), 발행주식 13,333→19,714주.</t>
        </is>
      </c>
      <c r="G748" s="37" t="inlineStr">
        <is>
          <t>DART 기타공시</t>
        </is>
      </c>
      <c r="H748" s="36" t="inlineStr">
        <is>
          <t>2016-08-23</t>
        </is>
      </c>
      <c r="I748" s="36" t="inlineStr">
        <is>
          <t>20160823000140</t>
        </is>
      </c>
      <c r="J748" s="39" t="inlineStr">
        <is>
          <t>https://dart.fss.or.kr/dsaf001/main.do?rcpNo=20160823000140</t>
        </is>
      </c>
      <c r="K748" s="37" t="inlineStr">
        <is>
          <t>post_events_summary,notes</t>
        </is>
      </c>
    </row>
    <row r="749" ht="45" customHeight="1">
      <c r="A749" s="36" t="inlineStr">
        <is>
          <t>K011</t>
        </is>
      </c>
      <c r="B749" s="37" t="inlineStr">
        <is>
          <t>Valuepotion Co., Ltd.</t>
        </is>
      </c>
      <c r="C749" s="36" t="inlineStr">
        <is>
          <t>인수 후</t>
        </is>
      </c>
      <c r="D749" s="36" t="inlineStr">
        <is>
          <t>2017-04-01</t>
        </is>
      </c>
      <c r="E749" s="37" t="inlineStr">
        <is>
          <t>소유주변경</t>
        </is>
      </c>
      <c r="F749" s="37"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7" t="inlineStr">
        <is>
          <t>DART 사업보고서</t>
        </is>
      </c>
      <c r="H749" s="36" t="inlineStr">
        <is>
          <t>2018-03-30</t>
        </is>
      </c>
      <c r="I749" s="36" t="inlineStr">
        <is>
          <t>20180330002462</t>
        </is>
      </c>
      <c r="J749" s="39" t="inlineStr">
        <is>
          <t>https://dart.fss.or.kr/dsaf001/main.do?rcpNo=20180330002462</t>
        </is>
      </c>
      <c r="K749" s="37" t="inlineStr">
        <is>
          <t>post_events_summary,notes</t>
        </is>
      </c>
    </row>
    <row r="750" ht="45" customHeight="1">
      <c r="A750" s="36" t="inlineStr">
        <is>
          <t>K011</t>
        </is>
      </c>
      <c r="B750" s="37" t="inlineStr">
        <is>
          <t>Valuepotion Co., Ltd.</t>
        </is>
      </c>
      <c r="C750" s="36" t="inlineStr">
        <is>
          <t>인수 후</t>
        </is>
      </c>
      <c r="D750" s="36" t="inlineStr">
        <is>
          <t>2017-11-20</t>
        </is>
      </c>
      <c r="E750" s="37" t="inlineStr">
        <is>
          <t>추가취득</t>
        </is>
      </c>
      <c r="F750" s="37" t="inlineStr">
        <is>
          <t>최대주주 등의 주식보유 변동(2017.11.20): ㈜포도트리 0→19,714주(100.00%), 4,499,996,496원, 단가 228,264원; 매도 ㈜카카오인베스트먼트 10,323주(52.36%), 김기범 5,979주(30.33%), 기타 9명 3,412주(17.31%).</t>
        </is>
      </c>
      <c r="G750" s="37" t="inlineStr">
        <is>
          <t>DART 기타공시</t>
        </is>
      </c>
      <c r="H750" s="36" t="inlineStr">
        <is>
          <t>2017-11-20</t>
        </is>
      </c>
      <c r="I750" s="36" t="inlineStr">
        <is>
          <t>20171120000269</t>
        </is>
      </c>
      <c r="J750" s="39" t="inlineStr">
        <is>
          <t>https://dart.fss.or.kr/dsaf001/main.do?rcpNo=20171120000269</t>
        </is>
      </c>
      <c r="K750" s="37" t="inlineStr">
        <is>
          <t>post_events_summary,notes</t>
        </is>
      </c>
    </row>
    <row r="751" ht="45" customHeight="1">
      <c r="A751" s="36" t="inlineStr">
        <is>
          <t>K011</t>
        </is>
      </c>
      <c r="B751" s="37" t="inlineStr">
        <is>
          <t>Valuepotion Co., Ltd.</t>
        </is>
      </c>
      <c r="C751" s="36" t="inlineStr">
        <is>
          <t>인수 후</t>
        </is>
      </c>
      <c r="D751" s="36" t="inlineStr">
        <is>
          <t>2018-02-01</t>
        </is>
      </c>
      <c r="E751" s="37" t="inlineStr">
        <is>
          <t>합병</t>
        </is>
      </c>
      <c r="F751" s="37"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7" t="inlineStr">
        <is>
          <t>DART 기타공시</t>
        </is>
      </c>
      <c r="H751" s="36" t="inlineStr">
        <is>
          <t>2017-12-13</t>
        </is>
      </c>
      <c r="I751" s="36" t="inlineStr">
        <is>
          <t>20171213000198</t>
        </is>
      </c>
      <c r="J751" s="39" t="inlineStr">
        <is>
          <t>https://dart.fss.or.kr/dsaf001/main.do?rcpNo=20171213000198</t>
        </is>
      </c>
      <c r="K751" s="37" t="inlineStr">
        <is>
          <t>post_events_summary,target_rev_post,target_op_post</t>
        </is>
      </c>
    </row>
    <row r="752" ht="45" customHeight="1">
      <c r="A752" s="36" t="inlineStr">
        <is>
          <t>K011</t>
        </is>
      </c>
      <c r="B752" s="37" t="inlineStr">
        <is>
          <t>Valuepotion Co., Ltd.</t>
        </is>
      </c>
      <c r="C752" s="36" t="inlineStr">
        <is>
          <t>인수 후</t>
        </is>
      </c>
      <c r="D752" s="36" t="inlineStr">
        <is>
          <t>2017-12-31</t>
        </is>
      </c>
      <c r="E752" s="37" t="inlineStr">
        <is>
          <t>실적</t>
        </is>
      </c>
      <c r="F752" s="37"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7" t="inlineStr">
        <is>
          <t>DART 감사보고서</t>
        </is>
      </c>
      <c r="H752" s="36" t="inlineStr">
        <is>
          <t>2019-04-10</t>
        </is>
      </c>
      <c r="I752" s="36" t="inlineStr">
        <is>
          <t>20190410000806</t>
        </is>
      </c>
      <c r="J752" s="39" t="inlineStr">
        <is>
          <t>https://dart.fss.or.kr/dsaf001/main.do?rcpNo=20190410000806</t>
        </is>
      </c>
      <c r="K752" s="37" t="inlineStr">
        <is>
          <t>target_rev_post,target_op_post,perf_basis,impairment,post_events_summary</t>
        </is>
      </c>
    </row>
    <row r="753" ht="45" customHeight="1">
      <c r="A753" s="36" t="inlineStr">
        <is>
          <t>K011</t>
        </is>
      </c>
      <c r="B753" s="37" t="inlineStr">
        <is>
          <t>Valuepotion Co., Ltd.</t>
        </is>
      </c>
      <c r="C753" s="36" t="inlineStr">
        <is>
          <t>인수 후</t>
        </is>
      </c>
      <c r="D753" s="36" t="inlineStr">
        <is>
          <t>2018-12-31</t>
        </is>
      </c>
      <c r="E753" s="37" t="inlineStr">
        <is>
          <t>합병</t>
        </is>
      </c>
      <c r="F753" s="37"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7" t="inlineStr">
        <is>
          <t>DART 감사보고서</t>
        </is>
      </c>
      <c r="H753" s="36" t="inlineStr">
        <is>
          <t>2019-04-11</t>
        </is>
      </c>
      <c r="I753" s="36" t="inlineStr">
        <is>
          <t>20190411000196</t>
        </is>
      </c>
      <c r="J753" s="39" t="inlineStr">
        <is>
          <t>https://dart.fss.or.kr/dsaf001/main.do?rcpNo=20190411000196</t>
        </is>
      </c>
      <c r="K753" s="37" t="inlineStr">
        <is>
          <t>post_events_summary,impairment</t>
        </is>
      </c>
    </row>
    <row r="754" ht="45" customHeight="1">
      <c r="A754" s="36" t="inlineStr">
        <is>
          <t>K011</t>
        </is>
      </c>
      <c r="B754" s="37" t="inlineStr">
        <is>
          <t>Valuepotion Co., Ltd.</t>
        </is>
      </c>
      <c r="C754" s="36" t="inlineStr">
        <is>
          <t>인수 후</t>
        </is>
      </c>
      <c r="D754" s="36" t="inlineStr">
        <is>
          <t>2021-12-31</t>
        </is>
      </c>
      <c r="E754" s="37" t="inlineStr">
        <is>
          <t>청산</t>
        </is>
      </c>
      <c r="F754" s="37" t="inlineStr">
        <is>
          <t>카카오엔터테인먼트 2021 연결감사보고서: 'Kakako Page Pte. Ltd. | 당기 중 청산으로 인한 연결제외'.</t>
        </is>
      </c>
      <c r="G754" s="37" t="inlineStr">
        <is>
          <t>DART 감사보고서</t>
        </is>
      </c>
      <c r="H754" s="36" t="inlineStr">
        <is>
          <t>2022-03-31</t>
        </is>
      </c>
      <c r="I754" s="36" t="inlineStr">
        <is>
          <t>20220331003217</t>
        </is>
      </c>
      <c r="J754" s="39" t="inlineStr">
        <is>
          <t>https://dart.fss.or.kr/dsaf001/main.do?rcpNo=20220331003217</t>
        </is>
      </c>
      <c r="K754" s="37" t="inlineStr">
        <is>
          <t>post_events_summary</t>
        </is>
      </c>
    </row>
    <row r="755" ht="45" customHeight="1">
      <c r="A755" s="36" t="inlineStr">
        <is>
          <t>K011</t>
        </is>
      </c>
      <c r="B755" s="37" t="inlineStr">
        <is>
          <t>Valuepotion Co., Ltd.</t>
        </is>
      </c>
      <c r="C755" s="36" t="inlineStr">
        <is>
          <t>발표</t>
        </is>
      </c>
      <c r="D755" s="36" t="inlineStr">
        <is>
          <t>2016-06-30</t>
        </is>
      </c>
      <c r="E755" s="37" t="inlineStr">
        <is>
          <t>기타</t>
        </is>
      </c>
      <c r="F755" s="37" t="inlineStr">
        <is>
          <t>카카오 2016 반기보고서 '주식의 총수 등': Ⅳ. 발행주식의 총수 67,510,942주(2016-06-30).</t>
        </is>
      </c>
      <c r="G755" s="37" t="inlineStr">
        <is>
          <t>DART 사업보고서</t>
        </is>
      </c>
      <c r="H755" s="36" t="inlineStr">
        <is>
          <t>2016-08-16</t>
        </is>
      </c>
      <c r="I755" s="36" t="inlineStr">
        <is>
          <t>20160816002028</t>
        </is>
      </c>
      <c r="J755" s="39" t="inlineStr">
        <is>
          <t>https://dart.fss.or.kr/dsaf001/main.do?rcpNo=20160816002028</t>
        </is>
      </c>
      <c r="K755" s="37" t="inlineStr">
        <is>
          <t>acq_mktcap,size_basis</t>
        </is>
      </c>
    </row>
    <row r="756" ht="45" customHeight="1">
      <c r="A756" s="36" t="inlineStr">
        <is>
          <t>K011</t>
        </is>
      </c>
      <c r="B756" s="37" t="inlineStr">
        <is>
          <t>Valuepotion Co., Ltd.</t>
        </is>
      </c>
      <c r="C756" s="36" t="inlineStr">
        <is>
          <t>발표</t>
        </is>
      </c>
      <c r="D756" s="36" t="inlineStr">
        <is>
          <t>2016-08-04</t>
        </is>
      </c>
      <c r="E756" s="37" t="inlineStr">
        <is>
          <t>기타</t>
        </is>
      </c>
      <c r="F756" s="37" t="inlineStr">
        <is>
          <t>Yahoo Finance 차트 API: 035720.KS 2016-08-04 조정종가 18,460원(2021년 5:1 액면분할 반영, 당시 실제 92,300원), 2016-08-05 18,420원; KRW=X 2016-08-01 1,105.45, 2016-08-04 1,109.95.</t>
        </is>
      </c>
      <c r="G756" s="37" t="inlineStr">
        <is>
          <t>기타</t>
        </is>
      </c>
      <c r="H756" s="36" t="inlineStr">
        <is>
          <t>2026-10-26</t>
        </is>
      </c>
      <c r="I756" s="36" t="n"/>
      <c r="J756" s="39" t="inlineStr">
        <is>
          <t>https://query1.finance.yahoo.com/v8/finance/chart/035720.KS?period1=1469977200&amp;period2=1470668400&amp;interval=1d</t>
        </is>
      </c>
      <c r="K756" s="37" t="inlineStr">
        <is>
          <t>acq_mktcap,value_chk_usdmm,size_basis</t>
        </is>
      </c>
    </row>
    <row r="757" ht="45" customHeight="1">
      <c r="A757" s="36" t="inlineStr">
        <is>
          <t>K012</t>
        </is>
      </c>
      <c r="B757" s="37" t="inlineStr">
        <is>
          <t>Story Plant Co.,Ltd.</t>
        </is>
      </c>
      <c r="C757" s="36" t="inlineStr">
        <is>
          <t>발표</t>
        </is>
      </c>
      <c r="D757" s="36" t="inlineStr">
        <is>
          <t>2017-05-12</t>
        </is>
      </c>
      <c r="E757" s="37" t="inlineStr">
        <is>
          <t>완료</t>
        </is>
      </c>
      <c r="F757" s="37" t="inlineStr">
        <is>
          <t>㈜스토리플랜트 최대주주 등의 주식보유 변동(기업집단 '씨제이'): 씨제이이앤엠(주) 보통주 200,000주(100.00%) 처분, ㈜로엔엔터테인먼트('기타(국내)') 200,000주(100.00%) 취득, 변동일 2017.05.12, 금액 100,000천원, 단가 500원.</t>
        </is>
      </c>
      <c r="G757" s="37" t="inlineStr">
        <is>
          <t>DART 기타공시</t>
        </is>
      </c>
      <c r="H757" s="36" t="inlineStr">
        <is>
          <t>2017-05-19</t>
        </is>
      </c>
      <c r="I757" s="36" t="inlineStr">
        <is>
          <t>20170519000079</t>
        </is>
      </c>
      <c r="J757" s="39" t="inlineStr">
        <is>
          <t>https://dart.fss.or.kr/dsaf001/main.do?rcpNo=20170519000079</t>
        </is>
      </c>
      <c r="K757" s="37" t="inlineStr">
        <is>
          <t>value_chk_local,status_chk,acquirer_entity,chk_note</t>
        </is>
      </c>
    </row>
    <row r="758" ht="45" customHeight="1">
      <c r="A758" s="36" t="inlineStr">
        <is>
          <t>K012</t>
        </is>
      </c>
      <c r="B758" s="37" t="inlineStr">
        <is>
          <t>Story Plant Co.,Ltd.</t>
        </is>
      </c>
      <c r="C758" s="36" t="inlineStr">
        <is>
          <t>인수 후</t>
        </is>
      </c>
      <c r="D758" s="36" t="inlineStr">
        <is>
          <t>2017-05-11</t>
        </is>
      </c>
      <c r="E758" s="37" t="inlineStr">
        <is>
          <t>경영진변경</t>
        </is>
      </c>
      <c r="F758" s="37"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7" t="inlineStr">
        <is>
          <t>DART 기타공시</t>
        </is>
      </c>
      <c r="H758" s="36" t="inlineStr">
        <is>
          <t>2017-05-19</t>
        </is>
      </c>
      <c r="I758" s="36" t="inlineStr">
        <is>
          <t>20170519000082</t>
        </is>
      </c>
      <c r="J758" s="39" t="inlineStr">
        <is>
          <t>https://dart.fss.or.kr/dsaf001/main.do?rcpNo=20170519000082</t>
        </is>
      </c>
      <c r="K758" s="37" t="inlineStr">
        <is>
          <t>post_events_summary</t>
        </is>
      </c>
    </row>
    <row r="759" ht="45" customHeight="1">
      <c r="A759" s="36" t="inlineStr">
        <is>
          <t>K012</t>
        </is>
      </c>
      <c r="B759" s="37" t="inlineStr">
        <is>
          <t>Story Plant Co.,Ltd.</t>
        </is>
      </c>
      <c r="C759" s="36" t="inlineStr">
        <is>
          <t>발표</t>
        </is>
      </c>
      <c r="D759" s="36" t="inlineStr">
        <is>
          <t>2017-05-11</t>
        </is>
      </c>
      <c r="E759" s="37" t="inlineStr">
        <is>
          <t>발표</t>
        </is>
      </c>
      <c r="F759" s="37"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7" t="inlineStr">
        <is>
          <t>KIND</t>
        </is>
      </c>
      <c r="H759" s="36" t="inlineStr">
        <is>
          <t>2017-05-11</t>
        </is>
      </c>
      <c r="I759" s="36" t="inlineStr">
        <is>
          <t>20170511900119</t>
        </is>
      </c>
      <c r="J759" s="39" t="inlineStr">
        <is>
          <t>https://dart.fss.or.kr/dsaf001/main.do?rcpNo=20170511900119</t>
        </is>
      </c>
      <c r="K759" s="37" t="inlineStr">
        <is>
          <t>first_filing_date,purpose_quote,announce_date_chk,notes</t>
        </is>
      </c>
    </row>
    <row r="760" ht="45" customHeight="1">
      <c r="A760" s="36" t="inlineStr">
        <is>
          <t>K012</t>
        </is>
      </c>
      <c r="B760" s="37" t="inlineStr">
        <is>
          <t>Story Plant Co.,Ltd.</t>
        </is>
      </c>
      <c r="C760" s="36" t="inlineStr">
        <is>
          <t>발표</t>
        </is>
      </c>
      <c r="D760" s="36" t="inlineStr">
        <is>
          <t>2017-05-12</t>
        </is>
      </c>
      <c r="E760" s="37" t="inlineStr">
        <is>
          <t>발표</t>
        </is>
      </c>
      <c r="F760" s="37"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7" t="inlineStr">
        <is>
          <t>언론 보도</t>
        </is>
      </c>
      <c r="H760" s="36" t="inlineStr">
        <is>
          <t>2017-05-12</t>
        </is>
      </c>
      <c r="I760" s="36" t="n"/>
      <c r="J760" s="39" t="inlineStr">
        <is>
          <t>https://www.inews24.com/view/1022843</t>
        </is>
      </c>
      <c r="K760" s="37" t="inlineStr">
        <is>
          <t>first_filing_date</t>
        </is>
      </c>
    </row>
    <row r="761" ht="45" customHeight="1">
      <c r="A761" s="36" t="inlineStr">
        <is>
          <t>K012</t>
        </is>
      </c>
      <c r="B761" s="37" t="inlineStr">
        <is>
          <t>Story Plant Co.,Ltd.</t>
        </is>
      </c>
      <c r="C761" s="36" t="inlineStr">
        <is>
          <t>인수 후</t>
        </is>
      </c>
      <c r="D761" s="36" t="inlineStr">
        <is>
          <t>2017-06-30</t>
        </is>
      </c>
      <c r="E761" s="37" t="inlineStr">
        <is>
          <t>완료</t>
        </is>
      </c>
      <c r="F761" s="37"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7" t="inlineStr">
        <is>
          <t>DART 사업보고서</t>
        </is>
      </c>
      <c r="H761" s="36" t="inlineStr">
        <is>
          <t>2017-08-14</t>
        </is>
      </c>
      <c r="I761" s="36" t="inlineStr">
        <is>
          <t>20170814002116</t>
        </is>
      </c>
      <c r="J761" s="39" t="inlineStr">
        <is>
          <t>https://dart.fss.or.kr/dsaf001/main.do?rcpNo=20170814002116</t>
        </is>
      </c>
      <c r="K761" s="37" t="inlineStr">
        <is>
          <t>purpose_quote,impairment,post_events_summary,notes</t>
        </is>
      </c>
    </row>
    <row r="762" ht="45" customHeight="1">
      <c r="A762" s="36" t="inlineStr">
        <is>
          <t>K012</t>
        </is>
      </c>
      <c r="B762" s="37" t="inlineStr">
        <is>
          <t>Story Plant Co.,Ltd.</t>
        </is>
      </c>
      <c r="C762" s="36" t="inlineStr">
        <is>
          <t>인수 후</t>
        </is>
      </c>
      <c r="D762" s="36" t="inlineStr">
        <is>
          <t>2017-12-31</t>
        </is>
      </c>
      <c r="E762" s="37" t="inlineStr">
        <is>
          <t>추가취득</t>
        </is>
      </c>
      <c r="F762" s="37"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7" t="inlineStr">
        <is>
          <t>DART 사업보고서</t>
        </is>
      </c>
      <c r="H762" s="36" t="inlineStr">
        <is>
          <t>2018-03-30</t>
        </is>
      </c>
      <c r="I762" s="36" t="inlineStr">
        <is>
          <t>20180330003970</t>
        </is>
      </c>
      <c r="J762" s="39" t="inlineStr">
        <is>
          <t>https://dart.fss.or.kr/dsaf001/main.do?rcpNo=20180330003970</t>
        </is>
      </c>
      <c r="K762" s="37" t="inlineStr">
        <is>
          <t>post_events_summary,target_rev_post,target_op_post,value_chk_local,acq_total_assets,acquirer_core</t>
        </is>
      </c>
    </row>
    <row r="763" ht="45" customHeight="1">
      <c r="A763" s="36" t="inlineStr">
        <is>
          <t>K012</t>
        </is>
      </c>
      <c r="B763" s="37" t="inlineStr">
        <is>
          <t>Story Plant Co.,Ltd.</t>
        </is>
      </c>
      <c r="C763" s="36" t="inlineStr">
        <is>
          <t>인수 전</t>
        </is>
      </c>
      <c r="D763" s="36" t="inlineStr">
        <is>
          <t>2016-12-31</t>
        </is>
      </c>
      <c r="E763" s="37" t="inlineStr">
        <is>
          <t>실적</t>
        </is>
      </c>
      <c r="F763" s="37"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7" t="inlineStr">
        <is>
          <t>DART 사업보고서</t>
        </is>
      </c>
      <c r="H763" s="36" t="inlineStr">
        <is>
          <t>2017-03-31</t>
        </is>
      </c>
      <c r="I763" s="36" t="inlineStr">
        <is>
          <t>20170331004920</t>
        </is>
      </c>
      <c r="J763" s="39" t="inlineStr">
        <is>
          <t>https://dart.fss.or.kr/dsaf001/main.do?rcpNo=20170331004920</t>
        </is>
      </c>
      <c r="K763" s="37" t="inlineStr">
        <is>
          <t>pre_events_summary,target_rev_pre,target_op_pre,perf_basis</t>
        </is>
      </c>
    </row>
    <row r="764" ht="45" customHeight="1">
      <c r="A764" s="36" t="inlineStr">
        <is>
          <t>K012</t>
        </is>
      </c>
      <c r="B764" s="37" t="inlineStr">
        <is>
          <t>Story Plant Co.,Ltd.</t>
        </is>
      </c>
      <c r="C764" s="36" t="inlineStr">
        <is>
          <t>인수 전</t>
        </is>
      </c>
      <c r="D764" s="36" t="inlineStr">
        <is>
          <t>2014-11-20</t>
        </is>
      </c>
      <c r="E764" s="37" t="inlineStr">
        <is>
          <t>설립</t>
        </is>
      </c>
      <c r="F764" s="37" t="inlineStr">
        <is>
          <t>CJ E&amp;M 2016 사업보고서 I. 회사의 개요 종속회사 표: (주)스토리플랜트 설립일 2014.11, 주소 경기도 고양시 일산동구, 주요사업 콘텐츠 제작업, 최근사업연도말 자산 2,569백만원.</t>
        </is>
      </c>
      <c r="G764" s="37" t="inlineStr">
        <is>
          <t>DART 사업보고서</t>
        </is>
      </c>
      <c r="H764" s="36" t="inlineStr">
        <is>
          <t>2017-03-31</t>
        </is>
      </c>
      <c r="I764" s="36" t="inlineStr">
        <is>
          <t>20170331004920</t>
        </is>
      </c>
      <c r="J764" s="39" t="inlineStr">
        <is>
          <t>https://dart.fss.or.kr/dsaf001/main.do?rcpNo=20170331004920</t>
        </is>
      </c>
      <c r="K764" s="37" t="inlineStr">
        <is>
          <t>pre_events_summary</t>
        </is>
      </c>
    </row>
    <row r="765" ht="45" customHeight="1">
      <c r="A765" s="36" t="inlineStr">
        <is>
          <t>K012</t>
        </is>
      </c>
      <c r="B765" s="37" t="inlineStr">
        <is>
          <t>Story Plant Co.,Ltd.</t>
        </is>
      </c>
      <c r="C765" s="36" t="inlineStr">
        <is>
          <t>인수 전</t>
        </is>
      </c>
      <c r="D765" s="36" t="inlineStr">
        <is>
          <t>2016-12-31</t>
        </is>
      </c>
      <c r="E765" s="37" t="inlineStr">
        <is>
          <t>실적</t>
        </is>
      </c>
      <c r="F765" s="37" t="inlineStr">
        <is>
          <t>카카오 2017 사업보고서 요약연결재무정보: 제22기(2016-12-31) 자산총계 5,484,117,180,416원.</t>
        </is>
      </c>
      <c r="G765" s="37" t="inlineStr">
        <is>
          <t>DART 사업보고서</t>
        </is>
      </c>
      <c r="H765" s="36" t="inlineStr">
        <is>
          <t>2018-03-30</t>
        </is>
      </c>
      <c r="I765" s="36" t="inlineStr">
        <is>
          <t>20180330002462</t>
        </is>
      </c>
      <c r="J765" s="39" t="inlineStr">
        <is>
          <t>https://dart.fss.or.kr/dsaf001/main.do?rcpNo=20180330002462</t>
        </is>
      </c>
      <c r="K765" s="37" t="inlineStr">
        <is>
          <t>apex_total_assets,size_basis</t>
        </is>
      </c>
    </row>
    <row r="766" ht="45" customHeight="1">
      <c r="A766" s="36" t="inlineStr">
        <is>
          <t>K012</t>
        </is>
      </c>
      <c r="B766" s="37" t="inlineStr">
        <is>
          <t>Story Plant Co.,Ltd.</t>
        </is>
      </c>
      <c r="C766" s="36" t="inlineStr">
        <is>
          <t>발표</t>
        </is>
      </c>
      <c r="D766" s="36" t="inlineStr">
        <is>
          <t>2017-03-31</t>
        </is>
      </c>
      <c r="E766" s="37" t="inlineStr">
        <is>
          <t>기타</t>
        </is>
      </c>
      <c r="F766" s="37" t="inlineStr">
        <is>
          <t>로엔 2017 1분기보고서 '주식의 총수 등': 발행주식의 총수 25,291,705주, 자기주식 없음. 로엔 종가(네이버 금융 차트 016170): 2017-05-10 89,600원, 05-11 89,000원, 05-12 88,600원.</t>
        </is>
      </c>
      <c r="G766" s="37" t="inlineStr">
        <is>
          <t>DART 사업보고서</t>
        </is>
      </c>
      <c r="H766" s="36" t="inlineStr">
        <is>
          <t>2017-05-15</t>
        </is>
      </c>
      <c r="I766" s="36" t="inlineStr">
        <is>
          <t>20170515004000</t>
        </is>
      </c>
      <c r="J766" s="39" t="inlineStr">
        <is>
          <t>https://dart.fss.or.kr/dsaf001/main.do?rcpNo=20170515004000</t>
        </is>
      </c>
      <c r="K766" s="37" t="inlineStr">
        <is>
          <t>acq_mktcap,size_basis</t>
        </is>
      </c>
    </row>
    <row r="767" ht="45" customHeight="1">
      <c r="A767" s="36" t="inlineStr">
        <is>
          <t>K012</t>
        </is>
      </c>
      <c r="B767" s="37" t="inlineStr">
        <is>
          <t>Story Plant Co.,Ltd.</t>
        </is>
      </c>
      <c r="C767" s="36" t="inlineStr">
        <is>
          <t>발표</t>
        </is>
      </c>
      <c r="D767" s="36" t="inlineStr">
        <is>
          <t>2017-05-10</t>
        </is>
      </c>
      <c r="E767" s="37" t="inlineStr">
        <is>
          <t>기타</t>
        </is>
      </c>
      <c r="F767" s="37" t="inlineStr">
        <is>
          <t>네이버 금융 일별 차트 데이터(종목 016170, KK-A 묶음에서 받아 둔 파일 재사용): 20170510 종가 89,600원, 20170511 89,000원, 20170512 88,600원.</t>
        </is>
      </c>
      <c r="G767" s="37" t="inlineStr">
        <is>
          <t>기타</t>
        </is>
      </c>
      <c r="H767" s="36" t="inlineStr">
        <is>
          <t>2017-05-10</t>
        </is>
      </c>
      <c r="I767" s="36" t="n"/>
      <c r="J767" s="39" t="inlineStr">
        <is>
          <t>https://fchart.stock.naver.com/sise.nhn?symbol=016170&amp;timeframe=day&amp;count=5000&amp;requestType=0</t>
        </is>
      </c>
      <c r="K767" s="37" t="inlineStr">
        <is>
          <t>acq_mktcap,event_ticker_basis</t>
        </is>
      </c>
    </row>
    <row r="768" ht="45" customHeight="1">
      <c r="A768" s="36" t="inlineStr">
        <is>
          <t>K012</t>
        </is>
      </c>
      <c r="B768" s="37" t="inlineStr">
        <is>
          <t>Story Plant Co.,Ltd.</t>
        </is>
      </c>
      <c r="C768" s="36" t="inlineStr">
        <is>
          <t>인수 후</t>
        </is>
      </c>
      <c r="D768" s="36" t="inlineStr">
        <is>
          <t>2018-09-03</t>
        </is>
      </c>
      <c r="E768" s="37" t="inlineStr">
        <is>
          <t>합병</t>
        </is>
      </c>
      <c r="F768" s="37"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7" t="inlineStr">
        <is>
          <t>DART 기타공시</t>
        </is>
      </c>
      <c r="H768" s="36" t="inlineStr">
        <is>
          <t>2018-09-07</t>
        </is>
      </c>
      <c r="I768" s="36" t="inlineStr">
        <is>
          <t>20180907000114</t>
        </is>
      </c>
      <c r="J768" s="39" t="inlineStr">
        <is>
          <t>https://dart.fss.or.kr/dsaf001/main.do?rcpNo=20180907000114</t>
        </is>
      </c>
      <c r="K768" s="37" t="inlineStr">
        <is>
          <t>post_events_summary</t>
        </is>
      </c>
    </row>
    <row r="769" ht="45" customHeight="1">
      <c r="A769" s="36" t="inlineStr">
        <is>
          <t>K012</t>
        </is>
      </c>
      <c r="B769" s="37" t="inlineStr">
        <is>
          <t>Story Plant Co.,Ltd.</t>
        </is>
      </c>
      <c r="C769" s="36" t="inlineStr">
        <is>
          <t>인수 후</t>
        </is>
      </c>
      <c r="D769" s="36" t="inlineStr">
        <is>
          <t>2018-11-01</t>
        </is>
      </c>
      <c r="E769" s="37" t="inlineStr">
        <is>
          <t>기타</t>
        </is>
      </c>
      <c r="F769" s="37" t="inlineStr">
        <is>
          <t>메가몬스터 최대주주 등의 주식보유 변동: (주)카카오 18,400,000주(67.15%) → (주)카카오엠, 변동일 2018.11.01; '(주)카카오가 당사 주식을 (주)카카오엠에 현물출자함에 따른 변동'.</t>
        </is>
      </c>
      <c r="G769" s="37" t="inlineStr">
        <is>
          <t>DART 기타공시</t>
        </is>
      </c>
      <c r="H769" s="36" t="inlineStr">
        <is>
          <t>2018-11-06</t>
        </is>
      </c>
      <c r="I769" s="36" t="inlineStr">
        <is>
          <t>20181106000224</t>
        </is>
      </c>
      <c r="J769" s="39" t="inlineStr">
        <is>
          <t>https://dart.fss.or.kr/dsaf001/main.do?rcpNo=20181106000224</t>
        </is>
      </c>
      <c r="K769" s="37" t="inlineStr">
        <is>
          <t>post_events_summary</t>
        </is>
      </c>
    </row>
    <row r="770" ht="45" customHeight="1">
      <c r="A770" s="36" t="inlineStr">
        <is>
          <t>K012</t>
        </is>
      </c>
      <c r="B770" s="37" t="inlineStr">
        <is>
          <t>Story Plant Co.,Ltd.</t>
        </is>
      </c>
      <c r="C770" s="36" t="inlineStr">
        <is>
          <t>인수 후</t>
        </is>
      </c>
      <c r="D770" s="36" t="inlineStr">
        <is>
          <t>2019-12-31</t>
        </is>
      </c>
      <c r="E770" s="37" t="inlineStr">
        <is>
          <t>손상차손</t>
        </is>
      </c>
      <c r="F770" s="37"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7" t="inlineStr">
        <is>
          <t>DART 감사보고서</t>
        </is>
      </c>
      <c r="H770" s="36" t="inlineStr">
        <is>
          <t>2020-03-20</t>
        </is>
      </c>
      <c r="I770" s="36" t="inlineStr">
        <is>
          <t>20200320001206</t>
        </is>
      </c>
      <c r="J770" s="39" t="inlineStr">
        <is>
          <t>https://dart.fss.or.kr/dsaf001/main.do?rcpNo=20200320001206</t>
        </is>
      </c>
      <c r="K770" s="37" t="inlineStr">
        <is>
          <t>impairment,post_events_summary</t>
        </is>
      </c>
    </row>
    <row r="771" ht="45" customHeight="1">
      <c r="A771" s="36" t="inlineStr">
        <is>
          <t>K012</t>
        </is>
      </c>
      <c r="B771" s="37" t="inlineStr">
        <is>
          <t>Story Plant Co.,Ltd.</t>
        </is>
      </c>
      <c r="C771" s="36" t="inlineStr">
        <is>
          <t>인수 후</t>
        </is>
      </c>
      <c r="D771" s="36" t="inlineStr">
        <is>
          <t>2019-12-31</t>
        </is>
      </c>
      <c r="E771" s="37" t="inlineStr">
        <is>
          <t>실적</t>
        </is>
      </c>
      <c r="F771" s="37"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7" t="inlineStr">
        <is>
          <t>DART 감사보고서</t>
        </is>
      </c>
      <c r="H771" s="36" t="inlineStr">
        <is>
          <t>2020-03-23</t>
        </is>
      </c>
      <c r="I771" s="36" t="inlineStr">
        <is>
          <t>20200323000516</t>
        </is>
      </c>
      <c r="J771" s="39" t="inlineStr">
        <is>
          <t>https://dart.fss.or.kr/dsaf001/main.do?rcpNo=20200323000516</t>
        </is>
      </c>
      <c r="K771" s="37" t="inlineStr">
        <is>
          <t>target_rev_post,target_op_post,post_events_summary</t>
        </is>
      </c>
    </row>
    <row r="772" ht="45" customHeight="1">
      <c r="A772" s="36" t="inlineStr">
        <is>
          <t>K012</t>
        </is>
      </c>
      <c r="B772" s="37" t="inlineStr">
        <is>
          <t>Story Plant Co.,Ltd.</t>
        </is>
      </c>
      <c r="C772" s="36" t="inlineStr">
        <is>
          <t>인수 후</t>
        </is>
      </c>
      <c r="D772" s="36" t="inlineStr">
        <is>
          <t>2020-02-14</t>
        </is>
      </c>
      <c r="E772" s="37" t="inlineStr">
        <is>
          <t>기타</t>
        </is>
      </c>
      <c r="F772" s="37" t="inlineStr">
        <is>
          <t>메가몬스터 감자 결정: 보통주 27,126,000주 감자(감자비율 99.00%, 주식병합), 자본금 13,700,000,000원 → 137,000,000원, 발행주식 27,400,000주 → 274,000주, 감자기준일 2020-03-20, 사유 '회사 경영상 필요', 이사회 2020-02-14.</t>
        </is>
      </c>
      <c r="G772" s="37" t="inlineStr">
        <is>
          <t>DART 기타공시</t>
        </is>
      </c>
      <c r="H772" s="36" t="inlineStr">
        <is>
          <t>2020-02-17</t>
        </is>
      </c>
      <c r="I772" s="36" t="inlineStr">
        <is>
          <t>20200217000903</t>
        </is>
      </c>
      <c r="J772" s="39" t="inlineStr">
        <is>
          <t>https://dart.fss.or.kr/dsaf001/main.do?rcpNo=20200217000903</t>
        </is>
      </c>
      <c r="K772" s="37" t="inlineStr">
        <is>
          <t>post_events_summary</t>
        </is>
      </c>
    </row>
    <row r="773" ht="45" customHeight="1">
      <c r="A773" s="36" t="inlineStr">
        <is>
          <t>K012</t>
        </is>
      </c>
      <c r="B773" s="37" t="inlineStr">
        <is>
          <t>Story Plant Co.,Ltd.</t>
        </is>
      </c>
      <c r="C773" s="36" t="inlineStr">
        <is>
          <t>인수 후</t>
        </is>
      </c>
      <c r="D773" s="36" t="inlineStr">
        <is>
          <t>2020-03-26</t>
        </is>
      </c>
      <c r="E773" s="37" t="inlineStr">
        <is>
          <t>추가취득</t>
        </is>
      </c>
      <c r="F773" s="37"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7" t="inlineStr">
        <is>
          <t>DART 기타공시</t>
        </is>
      </c>
      <c r="H773" s="36" t="inlineStr">
        <is>
          <t>2020-03-31</t>
        </is>
      </c>
      <c r="I773" s="36" t="inlineStr">
        <is>
          <t>20200331002251</t>
        </is>
      </c>
      <c r="J773" s="39" t="inlineStr">
        <is>
          <t>https://dart.fss.or.kr/dsaf001/main.do?rcpNo=20200331002251</t>
        </is>
      </c>
      <c r="K773" s="37" t="inlineStr">
        <is>
          <t>post_events_summary</t>
        </is>
      </c>
    </row>
    <row r="774" ht="45" customHeight="1">
      <c r="A774" s="36" t="inlineStr">
        <is>
          <t>K012</t>
        </is>
      </c>
      <c r="B774" s="37" t="inlineStr">
        <is>
          <t>Story Plant Co.,Ltd.</t>
        </is>
      </c>
      <c r="C774" s="36" t="inlineStr">
        <is>
          <t>인수 후</t>
        </is>
      </c>
      <c r="D774" s="36" t="inlineStr">
        <is>
          <t>2021-03-02</t>
        </is>
      </c>
      <c r="E774" s="37" t="inlineStr">
        <is>
          <t>합병</t>
        </is>
      </c>
      <c r="F774" s="37"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7" t="inlineStr">
        <is>
          <t>DART 기타공시</t>
        </is>
      </c>
      <c r="H774" s="36" t="inlineStr">
        <is>
          <t>2021-03-05</t>
        </is>
      </c>
      <c r="I774" s="36" t="inlineStr">
        <is>
          <t>20210305000573</t>
        </is>
      </c>
      <c r="J774" s="39" t="inlineStr">
        <is>
          <t>https://dart.fss.or.kr/dsaf001/main.do?rcpNo=20210305000573</t>
        </is>
      </c>
      <c r="K774" s="37" t="inlineStr">
        <is>
          <t>post_events_summary</t>
        </is>
      </c>
    </row>
    <row r="775" ht="45" customHeight="1">
      <c r="A775" s="36" t="inlineStr">
        <is>
          <t>K012</t>
        </is>
      </c>
      <c r="B775" s="37" t="inlineStr">
        <is>
          <t>Story Plant Co.,Ltd.</t>
        </is>
      </c>
      <c r="C775" s="36" t="inlineStr">
        <is>
          <t>인수 후</t>
        </is>
      </c>
      <c r="D775" s="36" t="inlineStr">
        <is>
          <t>2021-12-31</t>
        </is>
      </c>
      <c r="E775" s="37" t="inlineStr">
        <is>
          <t>실적</t>
        </is>
      </c>
      <c r="F775" s="37" t="inlineStr">
        <is>
          <t>메가몬스터 2021 감사보고서: 영업수익 2021 1,998,483,635원 / 2020 14,575,897,153원, 영업손실 (1,232,462,493) / (2,657,196,773)원, 당기순손실 (1,156,757,958) / (2,637,190,219)원.</t>
        </is>
      </c>
      <c r="G775" s="37" t="inlineStr">
        <is>
          <t>DART 감사보고서</t>
        </is>
      </c>
      <c r="H775" s="36" t="inlineStr">
        <is>
          <t>2022-03-31</t>
        </is>
      </c>
      <c r="I775" s="36" t="inlineStr">
        <is>
          <t>20220331002057</t>
        </is>
      </c>
      <c r="J775" s="39" t="inlineStr">
        <is>
          <t>https://dart.fss.or.kr/dsaf001/main.do?rcpNo=20220331002057</t>
        </is>
      </c>
      <c r="K775" s="37" t="inlineStr">
        <is>
          <t>target_rev_post,target_op_post</t>
        </is>
      </c>
    </row>
    <row r="776" ht="45" customHeight="1">
      <c r="A776" s="36" t="inlineStr">
        <is>
          <t>K012</t>
        </is>
      </c>
      <c r="B776" s="37" t="inlineStr">
        <is>
          <t>Story Plant Co.,Ltd.</t>
        </is>
      </c>
      <c r="C776" s="36" t="inlineStr">
        <is>
          <t>인수 후</t>
        </is>
      </c>
      <c r="D776" s="36" t="inlineStr">
        <is>
          <t>2023-12-31</t>
        </is>
      </c>
      <c r="E776" s="37" t="inlineStr">
        <is>
          <t>실적</t>
        </is>
      </c>
      <c r="F776" s="37" t="inlineStr">
        <is>
          <t>메가몬스터 2023 감사보고서: 영업수익 2023 15,330,167,802원 / 2022 19,842,814,709원, 영업이익 327,945,262 / 355,283,069원, 당기순이익 184,826,977 / 853,003,528원.</t>
        </is>
      </c>
      <c r="G776" s="37" t="inlineStr">
        <is>
          <t>DART 감사보고서</t>
        </is>
      </c>
      <c r="H776" s="36" t="inlineStr">
        <is>
          <t>2024-03-25</t>
        </is>
      </c>
      <c r="I776" s="36" t="inlineStr">
        <is>
          <t>20240325000567</t>
        </is>
      </c>
      <c r="J776" s="39" t="inlineStr">
        <is>
          <t>https://dart.fss.or.kr/dsaf001/main.do?rcpNo=20240325000567</t>
        </is>
      </c>
      <c r="K776" s="37" t="inlineStr">
        <is>
          <t>target_rev_post,target_op_post,post_events_summary</t>
        </is>
      </c>
    </row>
    <row r="777" ht="45" customHeight="1">
      <c r="A777" s="36" t="inlineStr">
        <is>
          <t>K012</t>
        </is>
      </c>
      <c r="B777" s="37" t="inlineStr">
        <is>
          <t>Story Plant Co.,Ltd.</t>
        </is>
      </c>
      <c r="C777" s="36" t="inlineStr">
        <is>
          <t>인수 후</t>
        </is>
      </c>
      <c r="D777" s="36" t="inlineStr">
        <is>
          <t>2024-12-31</t>
        </is>
      </c>
      <c r="E777" s="37" t="inlineStr">
        <is>
          <t>실적</t>
        </is>
      </c>
      <c r="F777" s="37"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7" t="inlineStr">
        <is>
          <t>DART 감사보고서</t>
        </is>
      </c>
      <c r="H777" s="36" t="inlineStr">
        <is>
          <t>2025-03-26</t>
        </is>
      </c>
      <c r="I777" s="36" t="inlineStr">
        <is>
          <t>20250326000807</t>
        </is>
      </c>
      <c r="J777" s="39" t="inlineStr">
        <is>
          <t>https://dart.fss.or.kr/dsaf001/main.do?rcpNo=20250326000807</t>
        </is>
      </c>
      <c r="K777" s="37" t="inlineStr">
        <is>
          <t>target_rev_post,target_op_post,post_events_summary</t>
        </is>
      </c>
    </row>
    <row r="778" ht="45" customHeight="1">
      <c r="A778" s="36" t="inlineStr">
        <is>
          <t>K012</t>
        </is>
      </c>
      <c r="B778" s="37" t="inlineStr">
        <is>
          <t>Story Plant Co.,Ltd.</t>
        </is>
      </c>
      <c r="C778" s="36" t="inlineStr">
        <is>
          <t>인수 후</t>
        </is>
      </c>
      <c r="D778" s="36" t="inlineStr">
        <is>
          <t>2018-07-28</t>
        </is>
      </c>
      <c r="E778" s="37" t="inlineStr">
        <is>
          <t>기타</t>
        </is>
      </c>
      <c r="F778" s="37"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7" t="inlineStr">
        <is>
          <t>언론 보도</t>
        </is>
      </c>
      <c r="H778" s="36" t="inlineStr">
        <is>
          <t>2018-07-28</t>
        </is>
      </c>
      <c r="I778" s="36" t="n"/>
      <c r="J778" s="39" t="inlineStr">
        <is>
          <t>https://www.khan.co.kr/article/201807281310011/amp</t>
        </is>
      </c>
      <c r="K778" s="37" t="inlineStr">
        <is>
          <t>post_events_summary,earnings_call_note</t>
        </is>
      </c>
    </row>
    <row r="779" ht="45" customHeight="1">
      <c r="A779" s="36" t="inlineStr">
        <is>
          <t>K012</t>
        </is>
      </c>
      <c r="B779" s="37" t="inlineStr">
        <is>
          <t>Story Plant Co.,Ltd.</t>
        </is>
      </c>
      <c r="C779" s="36" t="inlineStr">
        <is>
          <t>인수 후</t>
        </is>
      </c>
      <c r="D779" s="36" t="inlineStr">
        <is>
          <t>2018-07-30</t>
        </is>
      </c>
      <c r="E779" s="37" t="inlineStr">
        <is>
          <t>기타</t>
        </is>
      </c>
      <c r="F779" s="37" t="inlineStr">
        <is>
          <t>주간경향 '‘드라마 시장’ 눈독 들이는 카카오'(2018-07-30): 같은 내용 — 로엔 시절 2017-05 스토리플랜트 인수 후 메가몬스터로 사명 변경(교차 확인).</t>
        </is>
      </c>
      <c r="G779" s="37" t="inlineStr">
        <is>
          <t>언론 보도</t>
        </is>
      </c>
      <c r="H779" s="36" t="inlineStr">
        <is>
          <t>2018-07-30</t>
        </is>
      </c>
      <c r="I779" s="36" t="n"/>
      <c r="J779" s="39" t="inlineStr">
        <is>
          <t>https://weekly.khan.co.kr/article/201807301502421</t>
        </is>
      </c>
      <c r="K779" s="37" t="inlineStr">
        <is>
          <t>post_events_summary</t>
        </is>
      </c>
    </row>
    <row r="780" ht="45" customHeight="1">
      <c r="A780" s="36" t="inlineStr">
        <is>
          <t>K012</t>
        </is>
      </c>
      <c r="B780" s="37" t="inlineStr">
        <is>
          <t>Story Plant Co.,Ltd.</t>
        </is>
      </c>
      <c r="C780" s="36" t="inlineStr">
        <is>
          <t>인수 후</t>
        </is>
      </c>
      <c r="D780" s="36" t="inlineStr">
        <is>
          <t>2017-12-20</t>
        </is>
      </c>
      <c r="E780" s="37" t="inlineStr">
        <is>
          <t>사명변경</t>
        </is>
      </c>
      <c r="F780" s="37"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7" t="inlineStr">
        <is>
          <t>KIND</t>
        </is>
      </c>
      <c r="H780" s="36" t="inlineStr">
        <is>
          <t>2017-12-20</t>
        </is>
      </c>
      <c r="I780" s="36" t="inlineStr">
        <is>
          <t>20171220900728</t>
        </is>
      </c>
      <c r="J780" s="39" t="inlineStr">
        <is>
          <t>https://dart.fss.or.kr/dsaf001/main.do?rcpNo=20171220900728</t>
        </is>
      </c>
      <c r="K780" s="37" t="inlineStr">
        <is>
          <t>chk_note,acquirer_entity</t>
        </is>
      </c>
    </row>
    <row r="781" ht="45" customHeight="1">
      <c r="A781" s="36" t="inlineStr">
        <is>
          <t>K012</t>
        </is>
      </c>
      <c r="B781" s="37" t="inlineStr">
        <is>
          <t>Story Plant Co.,Ltd.</t>
        </is>
      </c>
      <c r="C781" s="36" t="inlineStr">
        <is>
          <t>인수 후</t>
        </is>
      </c>
      <c r="D781" s="36" t="inlineStr">
        <is>
          <t>2019-12-31</t>
        </is>
      </c>
      <c r="E781" s="37" t="inlineStr">
        <is>
          <t>손상차손</t>
        </is>
      </c>
      <c r="F781" s="37"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7" t="inlineStr">
        <is>
          <t>DART 사업보고서</t>
        </is>
      </c>
      <c r="H781" s="36" t="inlineStr">
        <is>
          <t>2020-03-30</t>
        </is>
      </c>
      <c r="I781" s="36" t="inlineStr">
        <is>
          <t>20200330004659</t>
        </is>
      </c>
      <c r="J781" s="39" t="inlineStr">
        <is>
          <t>https://dart.fss.or.kr/dsaf001/main.do?rcpNo=20200330004659</t>
        </is>
      </c>
      <c r="K781" s="37" t="inlineStr">
        <is>
          <t>impairment</t>
        </is>
      </c>
    </row>
    <row r="782" ht="45" customHeight="1">
      <c r="A782" s="36" t="inlineStr">
        <is>
          <t>K012</t>
        </is>
      </c>
      <c r="B782" s="37" t="inlineStr">
        <is>
          <t>Story Plant Co.,Ltd.</t>
        </is>
      </c>
      <c r="C782" s="36" t="inlineStr">
        <is>
          <t>인수 후</t>
        </is>
      </c>
      <c r="D782" s="36" t="inlineStr">
        <is>
          <t>2025-12-31</t>
        </is>
      </c>
      <c r="E782" s="37" t="inlineStr">
        <is>
          <t>청산</t>
        </is>
      </c>
      <c r="F782" s="37"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7" t="inlineStr">
        <is>
          <t>DART 감사보고서</t>
        </is>
      </c>
      <c r="H782" s="36" t="inlineStr">
        <is>
          <t>2026-03-27</t>
        </is>
      </c>
      <c r="I782" s="36" t="inlineStr">
        <is>
          <t>20260327001465</t>
        </is>
      </c>
      <c r="J782" s="39" t="inlineStr">
        <is>
          <t>https://dart.fss.or.kr/dsaf001/main.do?rcpNo=20260327001465</t>
        </is>
      </c>
      <c r="K782" s="37" t="inlineStr">
        <is>
          <t>post_events_summary,target_rev_post,target_op_post,perf_basis</t>
        </is>
      </c>
    </row>
    <row r="783" ht="45" customHeight="1">
      <c r="A783" s="36" t="inlineStr">
        <is>
          <t>K013</t>
        </is>
      </c>
      <c r="B783" s="37" t="inlineStr">
        <is>
          <t>Kakao Mobility Co., Ltd.</t>
        </is>
      </c>
      <c r="C783" s="36" t="inlineStr">
        <is>
          <t>발표</t>
        </is>
      </c>
      <c r="D783" s="36" t="inlineStr">
        <is>
          <t>2017-06-30</t>
        </is>
      </c>
      <c r="E783" s="37" t="inlineStr">
        <is>
          <t>발표</t>
        </is>
      </c>
      <c r="F783" s="37"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7" t="inlineStr">
        <is>
          <t>KIND</t>
        </is>
      </c>
      <c r="H783" s="36" t="inlineStr">
        <is>
          <t>2017-06-30</t>
        </is>
      </c>
      <c r="I783" s="36" t="inlineStr">
        <is>
          <t>20170630900916</t>
        </is>
      </c>
      <c r="J783" s="39" t="inlineStr">
        <is>
          <t>https://dart.fss.or.kr/dsaf001/main.do?rcpNo=20170630900916</t>
        </is>
      </c>
      <c r="K783" s="37" t="inlineStr">
        <is>
          <t>value_chk_local,announce_date_chk,purpose_quote,deal_to_equity_pct,apex_total_assets</t>
        </is>
      </c>
    </row>
    <row r="784" ht="45" customHeight="1">
      <c r="A784" s="36" t="inlineStr">
        <is>
          <t>K013</t>
        </is>
      </c>
      <c r="B784" s="37" t="inlineStr">
        <is>
          <t>Kakao Mobility Co., Ltd.</t>
        </is>
      </c>
      <c r="C784" s="36" t="inlineStr">
        <is>
          <t>발표</t>
        </is>
      </c>
      <c r="D784" s="36" t="inlineStr">
        <is>
          <t>2017-06-30</t>
        </is>
      </c>
      <c r="E784" s="37" t="inlineStr">
        <is>
          <t>발표</t>
        </is>
      </c>
      <c r="F784" s="37"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7" t="inlineStr">
        <is>
          <t>KIND</t>
        </is>
      </c>
      <c r="H784" s="36" t="inlineStr">
        <is>
          <t>2017-06-30</t>
        </is>
      </c>
      <c r="I784" s="36" t="inlineStr">
        <is>
          <t>20170630900920</t>
        </is>
      </c>
      <c r="J784" s="39" t="inlineStr">
        <is>
          <t>https://dart.fss.or.kr/dsaf001/main.do?rcpNo=20170630900920</t>
        </is>
      </c>
      <c r="K784" s="37" t="inlineStr">
        <is>
          <t>value_chk_local,chk_note,notes</t>
        </is>
      </c>
    </row>
    <row r="785" ht="45" customHeight="1">
      <c r="A785" s="36" t="inlineStr">
        <is>
          <t>K013</t>
        </is>
      </c>
      <c r="B785" s="37" t="inlineStr">
        <is>
          <t>Kakao Mobility Co., Ltd.</t>
        </is>
      </c>
      <c r="C785" s="36" t="inlineStr">
        <is>
          <t>발표</t>
        </is>
      </c>
      <c r="D785" s="36" t="inlineStr">
        <is>
          <t>2017-06-30</t>
        </is>
      </c>
      <c r="E785" s="37" t="inlineStr">
        <is>
          <t>발표</t>
        </is>
      </c>
      <c r="F785" s="37"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7" t="inlineStr">
        <is>
          <t>회사 보도자료</t>
        </is>
      </c>
      <c r="H785" s="36" t="inlineStr">
        <is>
          <t>2017-06-30</t>
        </is>
      </c>
      <c r="I785" s="36" t="n"/>
      <c r="J785" s="39" t="inlineStr">
        <is>
          <t>https://www.kakaocorp.com/page/detail/8335</t>
        </is>
      </c>
      <c r="K785" s="37" t="inlineStr">
        <is>
          <t>purpose_quote,pre_events_summary,acquirer_core</t>
        </is>
      </c>
    </row>
    <row r="786" ht="45" customHeight="1">
      <c r="A786" s="36" t="inlineStr">
        <is>
          <t>K013</t>
        </is>
      </c>
      <c r="B786" s="37" t="inlineStr">
        <is>
          <t>Kakao Mobility Co., Ltd.</t>
        </is>
      </c>
      <c r="C786" s="36" t="inlineStr">
        <is>
          <t>인수 전</t>
        </is>
      </c>
      <c r="D786" s="36" t="inlineStr">
        <is>
          <t>2017-05-02</t>
        </is>
      </c>
      <c r="E786" s="37" t="inlineStr">
        <is>
          <t>기타</t>
        </is>
      </c>
      <c r="F786" s="37"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7" t="inlineStr">
        <is>
          <t>KIND</t>
        </is>
      </c>
      <c r="H786" s="36" t="inlineStr">
        <is>
          <t>2017-05-02</t>
        </is>
      </c>
      <c r="I786" s="36" t="inlineStr">
        <is>
          <t>20170502900603</t>
        </is>
      </c>
      <c r="J786" s="39" t="inlineStr">
        <is>
          <t>https://dart.fss.or.kr/dsaf001/main.do?rcpNo=20170502900603</t>
        </is>
      </c>
      <c r="K786" s="37" t="inlineStr">
        <is>
          <t>first_filing_date</t>
        </is>
      </c>
    </row>
    <row r="787" ht="45" customHeight="1">
      <c r="A787" s="36" t="inlineStr">
        <is>
          <t>K013</t>
        </is>
      </c>
      <c r="B787" s="37" t="inlineStr">
        <is>
          <t>Kakao Mobility Co., Ltd.</t>
        </is>
      </c>
      <c r="C787" s="36" t="inlineStr">
        <is>
          <t>인수 전</t>
        </is>
      </c>
      <c r="D787" s="36" t="inlineStr">
        <is>
          <t>2017-06-01</t>
        </is>
      </c>
      <c r="E787" s="37" t="inlineStr">
        <is>
          <t>기타</t>
        </is>
      </c>
      <c r="F787" s="37" t="inlineStr">
        <is>
          <t>카카오 해명공시 재공시(미확정): '현재까지 구체적으로 확정된 사항은 없습니다', 재공시예정일 2017-06-30.</t>
        </is>
      </c>
      <c r="G787" s="37" t="inlineStr">
        <is>
          <t>KIND</t>
        </is>
      </c>
      <c r="H787" s="36" t="inlineStr">
        <is>
          <t>2017-06-01</t>
        </is>
      </c>
      <c r="I787" s="36" t="inlineStr">
        <is>
          <t>20170601900397</t>
        </is>
      </c>
      <c r="J787" s="39" t="inlineStr">
        <is>
          <t>https://dart.fss.or.kr/dsaf001/main.do?rcpNo=20170601900397</t>
        </is>
      </c>
      <c r="K787" s="37" t="inlineStr">
        <is>
          <t>first_filing_date</t>
        </is>
      </c>
    </row>
    <row r="788" ht="45" customHeight="1">
      <c r="A788" s="36" t="inlineStr">
        <is>
          <t>K013</t>
        </is>
      </c>
      <c r="B788" s="37" t="inlineStr">
        <is>
          <t>Kakao Mobility Co., Ltd.</t>
        </is>
      </c>
      <c r="C788" s="36" t="inlineStr">
        <is>
          <t>인수 후</t>
        </is>
      </c>
      <c r="D788" s="36" t="inlineStr">
        <is>
          <t>2017-09-29</t>
        </is>
      </c>
      <c r="E788" s="37" t="inlineStr">
        <is>
          <t>완료</t>
        </is>
      </c>
      <c r="F788" s="37" t="inlineStr">
        <is>
          <t>카카오 기타경영사항(자율공시): 처분금액 중 2,500억원(3,675,000주)의 처분예정일은 2017-09-29로 확정, 나머지 500억원(735,000주)은 '매수인의 자금조달상황에 맞추어 3월 이내에 처분 완료 예정'.</t>
        </is>
      </c>
      <c r="G788" s="37" t="inlineStr">
        <is>
          <t>KIND</t>
        </is>
      </c>
      <c r="H788" s="36" t="inlineStr">
        <is>
          <t>2017-09-29</t>
        </is>
      </c>
      <c r="I788" s="36" t="inlineStr">
        <is>
          <t>20170929800631</t>
        </is>
      </c>
      <c r="J788" s="39" t="inlineStr">
        <is>
          <t>https://dart.fss.or.kr/dsaf001/main.do?rcpNo=20170929800631</t>
        </is>
      </c>
      <c r="K788" s="37" t="inlineStr">
        <is>
          <t>status_chk,value_chk_local,notes</t>
        </is>
      </c>
    </row>
    <row r="789" ht="45" customHeight="1">
      <c r="A789" s="36" t="inlineStr">
        <is>
          <t>K013</t>
        </is>
      </c>
      <c r="B789" s="37" t="inlineStr">
        <is>
          <t>Kakao Mobility Co., Ltd.</t>
        </is>
      </c>
      <c r="C789" s="36" t="inlineStr">
        <is>
          <t>인수 후</t>
        </is>
      </c>
      <c r="D789" s="36" t="inlineStr">
        <is>
          <t>2017-09-29</t>
        </is>
      </c>
      <c r="E789" s="37" t="inlineStr">
        <is>
          <t>완료</t>
        </is>
      </c>
      <c r="F789" s="37"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7" t="inlineStr">
        <is>
          <t>KIND</t>
        </is>
      </c>
      <c r="H789" s="36" t="inlineStr">
        <is>
          <t>2017-09-29</t>
        </is>
      </c>
      <c r="I789" s="36" t="inlineStr">
        <is>
          <t>20170929800626</t>
        </is>
      </c>
      <c r="J789" s="39" t="inlineStr">
        <is>
          <t>https://dart.fss.or.kr/dsaf001/main.do?rcpNo=20170929800626</t>
        </is>
      </c>
      <c r="K789" s="37" t="inlineStr">
        <is>
          <t>acq_total_assets,status_chk</t>
        </is>
      </c>
    </row>
    <row r="790" ht="45" customHeight="1">
      <c r="A790" s="36" t="inlineStr">
        <is>
          <t>K013</t>
        </is>
      </c>
      <c r="B790" s="37" t="inlineStr">
        <is>
          <t>Kakao Mobility Co., Ltd.</t>
        </is>
      </c>
      <c r="C790" s="36" t="inlineStr">
        <is>
          <t>인수 후</t>
        </is>
      </c>
      <c r="D790" s="36" t="inlineStr">
        <is>
          <t>2017-09-29</t>
        </is>
      </c>
      <c r="E790" s="37" t="inlineStr">
        <is>
          <t>완료</t>
        </is>
      </c>
      <c r="F790" s="37"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7" t="inlineStr">
        <is>
          <t>DART 기타공시</t>
        </is>
      </c>
      <c r="H790" s="36" t="inlineStr">
        <is>
          <t>2017-10-10</t>
        </is>
      </c>
      <c r="I790" s="36" t="inlineStr">
        <is>
          <t>20171010000752</t>
        </is>
      </c>
      <c r="J790" s="39" t="inlineStr">
        <is>
          <t>https://dart.fss.or.kr/dsaf001/main.do?rcpNo=20171010000752</t>
        </is>
      </c>
      <c r="K790" s="37" t="inlineStr">
        <is>
          <t>acquirer_entity,value_chk_local,chk_note</t>
        </is>
      </c>
    </row>
    <row r="791" ht="45" customHeight="1">
      <c r="A791" s="36" t="inlineStr">
        <is>
          <t>K013</t>
        </is>
      </c>
      <c r="B791" s="37" t="inlineStr">
        <is>
          <t>Kakao Mobility Co., Ltd.</t>
        </is>
      </c>
      <c r="C791" s="36" t="inlineStr">
        <is>
          <t>인수 후</t>
        </is>
      </c>
      <c r="D791" s="36" t="inlineStr">
        <is>
          <t>2017-09-29</t>
        </is>
      </c>
      <c r="E791" s="37" t="inlineStr">
        <is>
          <t>기타</t>
        </is>
      </c>
      <c r="F791" s="37"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7" t="inlineStr">
        <is>
          <t>DART 기타공시</t>
        </is>
      </c>
      <c r="H791" s="36" t="inlineStr">
        <is>
          <t>2017-10-10</t>
        </is>
      </c>
      <c r="I791" s="36" t="inlineStr">
        <is>
          <t>20171010000755</t>
        </is>
      </c>
      <c r="J791" s="39" t="inlineStr">
        <is>
          <t>https://dart.fss.or.kr/dsaf001/main.do?rcpNo=20171010000755</t>
        </is>
      </c>
      <c r="K791" s="37" t="inlineStr">
        <is>
          <t>value_chk_local,notes</t>
        </is>
      </c>
    </row>
    <row r="792" ht="45" customHeight="1">
      <c r="A792" s="36" t="inlineStr">
        <is>
          <t>K013</t>
        </is>
      </c>
      <c r="B792" s="37" t="inlineStr">
        <is>
          <t>Kakao Mobility Co., Ltd.</t>
        </is>
      </c>
      <c r="C792" s="36" t="inlineStr">
        <is>
          <t>인수 후</t>
        </is>
      </c>
      <c r="D792" s="36" t="inlineStr">
        <is>
          <t>2018-03-30</t>
        </is>
      </c>
      <c r="E792" s="37" t="inlineStr">
        <is>
          <t>기타</t>
        </is>
      </c>
      <c r="F792" s="37"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7" t="inlineStr">
        <is>
          <t>DART 사업보고서</t>
        </is>
      </c>
      <c r="H792" s="36" t="inlineStr">
        <is>
          <t>2018-03-30</t>
        </is>
      </c>
      <c r="I792" s="36" t="inlineStr">
        <is>
          <t>20180330002462</t>
        </is>
      </c>
      <c r="J792" s="39" t="inlineStr">
        <is>
          <t>https://dart.fss.or.kr/dsaf001/main.do?rcpNo=20180330002462</t>
        </is>
      </c>
      <c r="K792" s="37" t="inlineStr">
        <is>
          <t>chk_note,pre_incorp_chk,event_ticker_basis,core_basis</t>
        </is>
      </c>
    </row>
    <row r="793" ht="45" customHeight="1">
      <c r="A793" s="36" t="inlineStr">
        <is>
          <t>K013</t>
        </is>
      </c>
      <c r="B793" s="37" t="inlineStr">
        <is>
          <t>Kakao Mobility Co., Ltd.</t>
        </is>
      </c>
      <c r="C793" s="36" t="inlineStr">
        <is>
          <t>인수 후</t>
        </is>
      </c>
      <c r="D793" s="36" t="inlineStr">
        <is>
          <t>2018-02-13</t>
        </is>
      </c>
      <c r="E793" s="37" t="inlineStr">
        <is>
          <t>완료</t>
        </is>
      </c>
      <c r="F793" s="37" t="inlineStr">
        <is>
          <t>카카오 기타경영사항(자율공시): 2017-06-30 처분결정의 나머지 500억원(735,000주)은 2018-02-13 처분 완료(K020).</t>
        </is>
      </c>
      <c r="G793" s="37" t="inlineStr">
        <is>
          <t>KIND</t>
        </is>
      </c>
      <c r="H793" s="36" t="inlineStr">
        <is>
          <t>2018-02-13</t>
        </is>
      </c>
      <c r="I793" s="36" t="inlineStr">
        <is>
          <t>20180213801033</t>
        </is>
      </c>
      <c r="J793" s="39" t="inlineStr">
        <is>
          <t>https://dart.fss.or.kr/dsaf001/main.do?rcpNo=20180213801033</t>
        </is>
      </c>
      <c r="K793" s="37" t="inlineStr">
        <is>
          <t>status_chk,notes</t>
        </is>
      </c>
    </row>
    <row r="794" ht="45" customHeight="1">
      <c r="A794" s="36" t="inlineStr">
        <is>
          <t>K013</t>
        </is>
      </c>
      <c r="B794" s="37" t="inlineStr">
        <is>
          <t>Kakao Mobility Co., Ltd.</t>
        </is>
      </c>
      <c r="C794" s="36" t="inlineStr">
        <is>
          <t>인수 후</t>
        </is>
      </c>
      <c r="D794" s="36" t="inlineStr">
        <is>
          <t>2019-04-08</t>
        </is>
      </c>
      <c r="E794" s="37" t="inlineStr">
        <is>
          <t>실적</t>
        </is>
      </c>
      <c r="F794" s="37"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7" t="inlineStr">
        <is>
          <t>DART 감사보고서</t>
        </is>
      </c>
      <c r="H794" s="36" t="inlineStr">
        <is>
          <t>2019-04-08</t>
        </is>
      </c>
      <c r="I794" s="36" t="inlineStr">
        <is>
          <t>20190408001591</t>
        </is>
      </c>
      <c r="J794" s="39" t="inlineStr">
        <is>
          <t>https://dart.fss.or.kr/dsaf001/main.do?rcpNo=20190408001591</t>
        </is>
      </c>
      <c r="K794" s="37" t="inlineStr">
        <is>
          <t>target_rev_post,target_op_post,perf_basis,notes</t>
        </is>
      </c>
    </row>
    <row r="795" ht="45" customHeight="1">
      <c r="A795" s="36" t="inlineStr">
        <is>
          <t>K013</t>
        </is>
      </c>
      <c r="B795" s="37" t="inlineStr">
        <is>
          <t>Kakao Mobility Co., Ltd.</t>
        </is>
      </c>
      <c r="C795" s="36" t="inlineStr">
        <is>
          <t>인수 후</t>
        </is>
      </c>
      <c r="D795" s="36" t="inlineStr">
        <is>
          <t>2020-03-31</t>
        </is>
      </c>
      <c r="E795" s="37" t="inlineStr">
        <is>
          <t>실적</t>
        </is>
      </c>
      <c r="F795" s="37"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7" t="inlineStr">
        <is>
          <t>DART 감사보고서</t>
        </is>
      </c>
      <c r="H795" s="36" t="inlineStr">
        <is>
          <t>2020-03-31</t>
        </is>
      </c>
      <c r="I795" s="36" t="inlineStr">
        <is>
          <t>20200331002182</t>
        </is>
      </c>
      <c r="J795" s="39" t="inlineStr">
        <is>
          <t>https://dart.fss.or.kr/dsaf001/main.do?rcpNo=20200331002182</t>
        </is>
      </c>
      <c r="K795" s="37" t="inlineStr">
        <is>
          <t>target_op_post,post_events_summary</t>
        </is>
      </c>
    </row>
    <row r="796" ht="45" customHeight="1">
      <c r="A796" s="36" t="inlineStr">
        <is>
          <t>K013</t>
        </is>
      </c>
      <c r="B796" s="37" t="inlineStr">
        <is>
          <t>Kakao Mobility Co., Ltd.</t>
        </is>
      </c>
      <c r="C796" s="36" t="inlineStr">
        <is>
          <t>인수 후</t>
        </is>
      </c>
      <c r="D796" s="36" t="inlineStr">
        <is>
          <t>2021-04-09</t>
        </is>
      </c>
      <c r="E796" s="37" t="inlineStr">
        <is>
          <t>손상차손</t>
        </is>
      </c>
      <c r="F796" s="37"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7" t="inlineStr">
        <is>
          <t>DART 감사보고서</t>
        </is>
      </c>
      <c r="H796" s="36" t="inlineStr">
        <is>
          <t>2021-04-09</t>
        </is>
      </c>
      <c r="I796" s="36" t="inlineStr">
        <is>
          <t>20210409001918</t>
        </is>
      </c>
      <c r="J796" s="39" t="inlineStr">
        <is>
          <t>https://dart.fss.or.kr/dsaf001/main.do?rcpNo=20210409001918</t>
        </is>
      </c>
      <c r="K796" s="37" t="inlineStr">
        <is>
          <t>impairment,post_events_summary</t>
        </is>
      </c>
    </row>
    <row r="797" ht="45" customHeight="1">
      <c r="A797" s="36" t="inlineStr">
        <is>
          <t>K013</t>
        </is>
      </c>
      <c r="B797" s="37" t="inlineStr">
        <is>
          <t>Kakao Mobility Co., Ltd.</t>
        </is>
      </c>
      <c r="C797" s="36" t="inlineStr">
        <is>
          <t>인수 후</t>
        </is>
      </c>
      <c r="D797" s="36" t="inlineStr">
        <is>
          <t>2024-03-18</t>
        </is>
      </c>
      <c r="E797" s="37" t="inlineStr">
        <is>
          <t>기타</t>
        </is>
      </c>
      <c r="F797" s="37"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7" t="inlineStr">
        <is>
          <t>DART 감사보고서</t>
        </is>
      </c>
      <c r="H797" s="36" t="inlineStr">
        <is>
          <t>2024-03-18</t>
        </is>
      </c>
      <c r="I797" s="36" t="inlineStr">
        <is>
          <t>20240318000864</t>
        </is>
      </c>
      <c r="J797" s="39" t="inlineStr">
        <is>
          <t>https://dart.fss.or.kr/dsaf001/main.do?rcpNo=20240318000864</t>
        </is>
      </c>
      <c r="K797" s="37" t="inlineStr">
        <is>
          <t>target_rev_post,perf_basis,post_events_summary</t>
        </is>
      </c>
    </row>
    <row r="798" ht="45" customHeight="1">
      <c r="A798" s="36" t="inlineStr">
        <is>
          <t>K013</t>
        </is>
      </c>
      <c r="B798" s="37" t="inlineStr">
        <is>
          <t>Kakao Mobility Co., Ltd.</t>
        </is>
      </c>
      <c r="C798" s="36" t="inlineStr">
        <is>
          <t>인수 후</t>
        </is>
      </c>
      <c r="D798" s="36" t="inlineStr">
        <is>
          <t>2024-03-19</t>
        </is>
      </c>
      <c r="E798" s="37" t="inlineStr">
        <is>
          <t>실적</t>
        </is>
      </c>
      <c r="F798" s="37"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7" t="inlineStr">
        <is>
          <t>DART 감사보고서</t>
        </is>
      </c>
      <c r="H798" s="36" t="inlineStr">
        <is>
          <t>2024-03-19</t>
        </is>
      </c>
      <c r="I798" s="36" t="inlineStr">
        <is>
          <t>20240319000002</t>
        </is>
      </c>
      <c r="J798" s="39" t="inlineStr">
        <is>
          <t>https://dart.fss.or.kr/dsaf001/main.do?rcpNo=20240319000002</t>
        </is>
      </c>
      <c r="K798" s="37" t="inlineStr">
        <is>
          <t>target_rev_post,target_op_post,post_events_summary</t>
        </is>
      </c>
    </row>
    <row r="799" ht="45" customHeight="1">
      <c r="A799" s="36" t="inlineStr">
        <is>
          <t>K013</t>
        </is>
      </c>
      <c r="B799" s="37" t="inlineStr">
        <is>
          <t>Kakao Mobility Co., Ltd.</t>
        </is>
      </c>
      <c r="C799" s="36" t="inlineStr">
        <is>
          <t>인수 후</t>
        </is>
      </c>
      <c r="D799" s="36" t="inlineStr">
        <is>
          <t>2021-02-18</t>
        </is>
      </c>
      <c r="E799" s="37" t="inlineStr">
        <is>
          <t>투자유치</t>
        </is>
      </c>
      <c r="F799" s="37" t="inlineStr">
        <is>
          <t>카카오모빌리티 유상증자 결정: 보통주 3,778,713주×58,205원=219,939,990,165원, 제3자배정 Kilometer Holdings, L.P.(칼라일), 납입 2021-03-31. 증자 전 52,732,900주.</t>
        </is>
      </c>
      <c r="G799" s="37" t="inlineStr">
        <is>
          <t>DART 기타공시</t>
        </is>
      </c>
      <c r="H799" s="36" t="inlineStr">
        <is>
          <t>2021-02-18</t>
        </is>
      </c>
      <c r="I799" s="36" t="inlineStr">
        <is>
          <t>20210218001043</t>
        </is>
      </c>
      <c r="J799" s="39" t="inlineStr">
        <is>
          <t>https://dart.fss.or.kr/dsaf001/main.do?rcpNo=20210218001043</t>
        </is>
      </c>
      <c r="K799" s="37" t="inlineStr">
        <is>
          <t>post_events_summary</t>
        </is>
      </c>
    </row>
    <row r="800" ht="45" customHeight="1">
      <c r="A800" s="36" t="inlineStr">
        <is>
          <t>K013</t>
        </is>
      </c>
      <c r="B800" s="37" t="inlineStr">
        <is>
          <t>Kakao Mobility Co., Ltd.</t>
        </is>
      </c>
      <c r="C800" s="36" t="inlineStr">
        <is>
          <t>인수 후</t>
        </is>
      </c>
      <c r="D800" s="36" t="inlineStr">
        <is>
          <t>2021-07-02</t>
        </is>
      </c>
      <c r="E800" s="37" t="inlineStr">
        <is>
          <t>투자유치</t>
        </is>
      </c>
      <c r="F800" s="37"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7" t="inlineStr">
        <is>
          <t>DART 기타공시</t>
        </is>
      </c>
      <c r="H800" s="36" t="inlineStr">
        <is>
          <t>2021-07-02</t>
        </is>
      </c>
      <c r="I800" s="36" t="inlineStr">
        <is>
          <t>20210702000611</t>
        </is>
      </c>
      <c r="J800" s="39" t="inlineStr">
        <is>
          <t>https://dart.fss.or.kr/dsaf001/main.do?rcpNo=20210702000611</t>
        </is>
      </c>
      <c r="K800" s="37" t="inlineStr">
        <is>
          <t>post_events_summary</t>
        </is>
      </c>
    </row>
    <row r="801" ht="45" customHeight="1">
      <c r="A801" s="36" t="inlineStr">
        <is>
          <t>K013</t>
        </is>
      </c>
      <c r="B801" s="37" t="inlineStr">
        <is>
          <t>Kakao Mobility Co., Ltd.</t>
        </is>
      </c>
      <c r="C801" s="36" t="inlineStr">
        <is>
          <t>인수 후</t>
        </is>
      </c>
      <c r="D801" s="36" t="inlineStr">
        <is>
          <t>2022-08-18</t>
        </is>
      </c>
      <c r="E801" s="37" t="inlineStr">
        <is>
          <t>기타</t>
        </is>
      </c>
      <c r="F801" s="37" t="inlineStr">
        <is>
          <t>카카오 공동체얼라인먼트센터가 카카오모빌리티 '주주 구성 변경 검토를 중단'. MBK파트너스에 지분 상당 부분을 넘겨 카카오 지분을 10%대로 낮추는 방안이 검토됐었음.</t>
        </is>
      </c>
      <c r="G801" s="37" t="inlineStr">
        <is>
          <t>언론 보도</t>
        </is>
      </c>
      <c r="H801" s="36" t="inlineStr">
        <is>
          <t>2022-08-18</t>
        </is>
      </c>
      <c r="I801" s="36" t="n"/>
      <c r="J801" s="39" t="inlineStr">
        <is>
          <t>https://byline.network/2022/08/18_2939</t>
        </is>
      </c>
      <c r="K801" s="37" t="inlineStr">
        <is>
          <t>post_events_summary</t>
        </is>
      </c>
    </row>
    <row r="802" ht="45" customHeight="1">
      <c r="A802" s="36" t="inlineStr">
        <is>
          <t>K013</t>
        </is>
      </c>
      <c r="B802" s="37" t="inlineStr">
        <is>
          <t>Kakao Mobility Co., Ltd.</t>
        </is>
      </c>
      <c r="C802" s="36" t="inlineStr">
        <is>
          <t>인수 후</t>
        </is>
      </c>
      <c r="D802" s="36" t="inlineStr">
        <is>
          <t>2022-07-20</t>
        </is>
      </c>
      <c r="E802" s="37" t="inlineStr">
        <is>
          <t>기타</t>
        </is>
      </c>
      <c r="F802" s="37" t="inlineStr">
        <is>
          <t>MTN: 2017-06 TPG·한국투자파트너스·오릭스 컨소시엄이 5,000억원 투자, 지분 약 29%로 2대주주, 2021-06 1,300억원 추가. 주주간 계약 내용은 비공개라 드래그·태그얼롱 포함 추측.</t>
        </is>
      </c>
      <c r="G802" s="37" t="inlineStr">
        <is>
          <t>언론 보도</t>
        </is>
      </c>
      <c r="H802" s="36" t="inlineStr">
        <is>
          <t>2022-07-20</t>
        </is>
      </c>
      <c r="I802" s="36" t="n"/>
      <c r="J802" s="39" t="inlineStr">
        <is>
          <t>https://news.mtn.co.kr/news-detail/2022072015273343438</t>
        </is>
      </c>
      <c r="K802" s="37" t="inlineStr">
        <is>
          <t>notes</t>
        </is>
      </c>
    </row>
    <row r="803" ht="45" customHeight="1">
      <c r="A803" s="36" t="inlineStr">
        <is>
          <t>K013</t>
        </is>
      </c>
      <c r="B803" s="37" t="inlineStr">
        <is>
          <t>Kakao Mobility Co., Ltd.</t>
        </is>
      </c>
      <c r="C803" s="36" t="inlineStr">
        <is>
          <t>인수 후</t>
        </is>
      </c>
      <c r="D803" s="36" t="inlineStr">
        <is>
          <t>2025-04-17</t>
        </is>
      </c>
      <c r="E803" s="37" t="inlineStr">
        <is>
          <t>기타</t>
        </is>
      </c>
      <c r="F803" s="37"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7" t="inlineStr">
        <is>
          <t>언론 보도</t>
        </is>
      </c>
      <c r="H803" s="36" t="inlineStr">
        <is>
          <t>2025-04-17</t>
        </is>
      </c>
      <c r="I803" s="36" t="n"/>
      <c r="J803" s="39" t="inlineStr">
        <is>
          <t>https://www.etoday.co.kr/news/view/2463085</t>
        </is>
      </c>
      <c r="K803" s="37" t="inlineStr">
        <is>
          <t>post_events_summary</t>
        </is>
      </c>
    </row>
    <row r="804" ht="45" customHeight="1">
      <c r="A804" s="36" t="inlineStr">
        <is>
          <t>K013</t>
        </is>
      </c>
      <c r="B804" s="37" t="inlineStr">
        <is>
          <t>Kakao Mobility Co., Ltd.</t>
        </is>
      </c>
      <c r="C804" s="36" t="inlineStr">
        <is>
          <t>인수 후</t>
        </is>
      </c>
      <c r="D804" s="36" t="inlineStr">
        <is>
          <t>2025-12-16</t>
        </is>
      </c>
      <c r="E804" s="37" t="inlineStr">
        <is>
          <t>기타</t>
        </is>
      </c>
      <c r="F804" s="37" t="inlineStr">
        <is>
          <t>한국경제 마켓인사이트: VIG 협상 결렬 뒤 카카오가 현대오토에버·배달의민족 등에 FI 지분 인수를 타진, FI 40% 지분 가치 3조원대·기업가치 7조원 이상 주장.</t>
        </is>
      </c>
      <c r="G804" s="37" t="inlineStr">
        <is>
          <t>언론 보도</t>
        </is>
      </c>
      <c r="H804" s="36" t="inlineStr">
        <is>
          <t>2025-12-18</t>
        </is>
      </c>
      <c r="I804" s="36" t="n"/>
      <c r="J804" s="39" t="inlineStr">
        <is>
          <t>https://v.daum.net/v/20251218102549539</t>
        </is>
      </c>
      <c r="K804" s="37" t="inlineStr">
        <is>
          <t>post_events_summary</t>
        </is>
      </c>
    </row>
    <row r="805" ht="45" customHeight="1">
      <c r="A805" s="36" t="inlineStr">
        <is>
          <t>K013</t>
        </is>
      </c>
      <c r="B805" s="37" t="inlineStr">
        <is>
          <t>Kakao Mobility Co., Ltd.</t>
        </is>
      </c>
      <c r="C805" s="36" t="inlineStr">
        <is>
          <t>인수 후</t>
        </is>
      </c>
      <c r="D805" s="36" t="inlineStr">
        <is>
          <t>2026-03-31</t>
        </is>
      </c>
      <c r="E805" s="37" t="inlineStr">
        <is>
          <t>실적</t>
        </is>
      </c>
      <c r="F805" s="37"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7" t="inlineStr">
        <is>
          <t>DART 사업보고서</t>
        </is>
      </c>
      <c r="H805" s="36" t="inlineStr">
        <is>
          <t>2026-03-31</t>
        </is>
      </c>
      <c r="I805" s="36" t="inlineStr">
        <is>
          <t>20260331003637</t>
        </is>
      </c>
      <c r="J805" s="39" t="inlineStr">
        <is>
          <t>https://dart.fss.or.kr/dsaf001/main.do?rcpNo=20260331003637</t>
        </is>
      </c>
      <c r="K805" s="37" t="inlineStr">
        <is>
          <t>target_rev_post,target_op_post,notes,post_events_summary</t>
        </is>
      </c>
    </row>
    <row r="806" ht="45" customHeight="1">
      <c r="A806" s="36" t="inlineStr">
        <is>
          <t>K013</t>
        </is>
      </c>
      <c r="B806" s="37" t="inlineStr">
        <is>
          <t>Kakao Mobility Co., Ltd.</t>
        </is>
      </c>
      <c r="C806" s="36" t="inlineStr">
        <is>
          <t>인수 후</t>
        </is>
      </c>
      <c r="D806" s="36" t="inlineStr">
        <is>
          <t>2026-08-14</t>
        </is>
      </c>
      <c r="E806" s="37" t="inlineStr">
        <is>
          <t>기타</t>
        </is>
      </c>
      <c r="F806" s="37"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7" t="inlineStr">
        <is>
          <t>DART 기타공시</t>
        </is>
      </c>
      <c r="H806" s="36" t="inlineStr">
        <is>
          <t>2026-08-14</t>
        </is>
      </c>
      <c r="I806" s="36" t="inlineStr">
        <is>
          <t>20260814003362</t>
        </is>
      </c>
      <c r="J806" s="39" t="inlineStr">
        <is>
          <t>https://dart.fss.or.kr/dsaf001/main.do?rcpNo=20260814003362</t>
        </is>
      </c>
      <c r="K806" s="37" t="inlineStr">
        <is>
          <t>post_events_summary</t>
        </is>
      </c>
    </row>
    <row r="807" ht="45" customHeight="1">
      <c r="A807" s="36" t="inlineStr">
        <is>
          <t>K013</t>
        </is>
      </c>
      <c r="B807" s="37" t="inlineStr">
        <is>
          <t>Kakao Mobility Co., Ltd.</t>
        </is>
      </c>
      <c r="C807" s="36" t="inlineStr">
        <is>
          <t>인수 후</t>
        </is>
      </c>
      <c r="D807" s="36" t="inlineStr">
        <is>
          <t>2026-05-14</t>
        </is>
      </c>
      <c r="E807" s="37" t="inlineStr">
        <is>
          <t>기타</t>
        </is>
      </c>
      <c r="F807" s="37" t="inlineStr">
        <is>
          <t>한국경제: 카카오모빌리티가 TPG 컨소시엄(지분 29%) 주도로 미국 ADR 연내 상장 추진, 주관사 BoA메릴린치·UBS·모건스탠리. TPG 투자액 6,400억원, 2017 투자 당시 매출 162억원·영업손실 105억원.</t>
        </is>
      </c>
      <c r="G807" s="37" t="inlineStr">
        <is>
          <t>언론 보도</t>
        </is>
      </c>
      <c r="H807" s="36" t="inlineStr">
        <is>
          <t>2026-05-14</t>
        </is>
      </c>
      <c r="I807" s="36" t="n"/>
      <c r="J807" s="39" t="inlineStr">
        <is>
          <t>https://www.hankyung.com/article/2026051472421</t>
        </is>
      </c>
      <c r="K807" s="37" t="inlineStr">
        <is>
          <t>post_events_summary</t>
        </is>
      </c>
    </row>
    <row r="808" ht="45" customHeight="1">
      <c r="A808" s="36" t="inlineStr">
        <is>
          <t>K013</t>
        </is>
      </c>
      <c r="B808" s="37" t="inlineStr">
        <is>
          <t>Kakao Mobility Co., Ltd.</t>
        </is>
      </c>
      <c r="C808" s="36" t="inlineStr">
        <is>
          <t>발표</t>
        </is>
      </c>
      <c r="D808" s="36" t="inlineStr">
        <is>
          <t>2017-06-29</t>
        </is>
      </c>
      <c r="E808" s="37" t="inlineStr">
        <is>
          <t>기타</t>
        </is>
      </c>
      <c r="F808" s="37" t="inlineStr">
        <is>
          <t>카카오 2017 반기보고서 주식의 총수: 발행주식 67,781,135주(2017-06-30). Yahoo Finance 035720.KS 2017-06-29 조정종가 20,300원(5:1 분할 환원 시 101,500원).</t>
        </is>
      </c>
      <c r="G808" s="37" t="inlineStr">
        <is>
          <t>DART 사업보고서</t>
        </is>
      </c>
      <c r="H808" s="36" t="inlineStr">
        <is>
          <t>2017-08-14</t>
        </is>
      </c>
      <c r="I808" s="36" t="inlineStr">
        <is>
          <t>20170814002090</t>
        </is>
      </c>
      <c r="J808" s="39" t="inlineStr">
        <is>
          <t>https://dart.fss.or.kr/dsaf001/main.do?rcpNo=20170814002090</t>
        </is>
      </c>
      <c r="K808" s="37" t="inlineStr">
        <is>
          <t>acq_mktcap,size_basis</t>
        </is>
      </c>
    </row>
    <row r="809" ht="45" customHeight="1">
      <c r="A809" s="36" t="inlineStr">
        <is>
          <t>K013</t>
        </is>
      </c>
      <c r="B809" s="37" t="inlineStr">
        <is>
          <t>Kakao Mobility Co., Ltd.</t>
        </is>
      </c>
      <c r="C809" s="36" t="inlineStr">
        <is>
          <t>인수 후</t>
        </is>
      </c>
      <c r="D809" s="36" t="inlineStr">
        <is>
          <t>2019-02-14</t>
        </is>
      </c>
      <c r="E809" s="37" t="inlineStr">
        <is>
          <t>어닝콜</t>
        </is>
      </c>
      <c r="F809" s="37" t="inlineStr">
        <is>
          <t>카카오 2018년 4분기 실적 보도자료: 기타 매출 1,770억원(전년 동기 대비 48% 증가), '선물하기, 메이커스 등 커머스의 거래액 증가와 모빌리티, 페이의 매출액 성장이 주효했다'.</t>
        </is>
      </c>
      <c r="G809" s="37" t="inlineStr">
        <is>
          <t>IR 자료</t>
        </is>
      </c>
      <c r="H809" s="36" t="inlineStr">
        <is>
          <t>2019-02-14</t>
        </is>
      </c>
      <c r="I809" s="36" t="n"/>
      <c r="J809" s="39" t="inlineStr">
        <is>
          <t>https://www.kakaocorp.com/page/detail/8653</t>
        </is>
      </c>
      <c r="K809" s="37" t="inlineStr">
        <is>
          <t>earnings_call_note</t>
        </is>
      </c>
    </row>
    <row r="810" ht="45" customHeight="1">
      <c r="A810" s="36" t="inlineStr">
        <is>
          <t>K013</t>
        </is>
      </c>
      <c r="B810" s="37" t="inlineStr">
        <is>
          <t>Kakao Mobility Co., Ltd.</t>
        </is>
      </c>
      <c r="C810" s="36" t="inlineStr">
        <is>
          <t>인수 후</t>
        </is>
      </c>
      <c r="D810" s="36" t="inlineStr">
        <is>
          <t>2021-05-06</t>
        </is>
      </c>
      <c r="E810" s="37" t="inlineStr">
        <is>
          <t>어닝콜</t>
        </is>
      </c>
      <c r="F810" s="37" t="inlineStr">
        <is>
          <t>카카오 2021년 1분기 컨퍼런스콜(데일리안 보도): 여민수 공동대표 '카카오T블루가 … 2만1000여대까지 확대됐다', 모빌리티·페이 등 신사업 매출 1,898억원(전년 동기 대비 89% 증가).</t>
        </is>
      </c>
      <c r="G810" s="37" t="inlineStr">
        <is>
          <t>어닝콜</t>
        </is>
      </c>
      <c r="H810" s="36" t="inlineStr">
        <is>
          <t>2021-05-06</t>
        </is>
      </c>
      <c r="I810" s="36" t="n"/>
      <c r="J810" s="39" t="inlineStr">
        <is>
          <t>https://www.dailian.co.kr/news/view/988786/</t>
        </is>
      </c>
      <c r="K810" s="37" t="inlineStr">
        <is>
          <t>earnings_call_note</t>
        </is>
      </c>
    </row>
    <row r="811" ht="45" customHeight="1">
      <c r="A811" s="36" t="inlineStr">
        <is>
          <t>K014</t>
        </is>
      </c>
      <c r="B811" s="37" t="inlineStr">
        <is>
          <t>Kakao Corp., Game Publishing Business and Others in the Game Business Segment</t>
        </is>
      </c>
      <c r="C811" s="36" t="inlineStr">
        <is>
          <t>발표</t>
        </is>
      </c>
      <c r="D811" s="36" t="inlineStr">
        <is>
          <t>2017-08-16</t>
        </is>
      </c>
      <c r="E811" s="37" t="inlineStr">
        <is>
          <t>발표</t>
        </is>
      </c>
      <c r="F811" s="37"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7" t="inlineStr">
        <is>
          <t>DART 기타공시</t>
        </is>
      </c>
      <c r="H811" s="36" t="inlineStr">
        <is>
          <t>2017-08-17</t>
        </is>
      </c>
      <c r="I811" s="36" t="inlineStr">
        <is>
          <t>20170817800005</t>
        </is>
      </c>
      <c r="J811" s="39" t="inlineStr">
        <is>
          <t>https://dart.fss.or.kr/dsaf001/main.do?rcpNo=20170817800005</t>
        </is>
      </c>
      <c r="K811" s="37" t="inlineStr">
        <is>
          <t>purpose_quote,value_chk_local,announce_date_chk,status_chk,acq_total_assets,apex_total_assets,pre_incorp_chk</t>
        </is>
      </c>
    </row>
    <row r="812" ht="45" customHeight="1">
      <c r="A812" s="36" t="inlineStr">
        <is>
          <t>K014</t>
        </is>
      </c>
      <c r="B812" s="37" t="inlineStr">
        <is>
          <t>Kakao Corp., Game Publishing Business and Others in the Game Business Segment</t>
        </is>
      </c>
      <c r="C812" s="36" t="inlineStr">
        <is>
          <t>발표</t>
        </is>
      </c>
      <c r="D812" s="36" t="inlineStr">
        <is>
          <t>2017-08-16</t>
        </is>
      </c>
      <c r="E812" s="37" t="inlineStr">
        <is>
          <t>발표</t>
        </is>
      </c>
      <c r="F812" s="37" t="inlineStr">
        <is>
          <t>카카오게임즈 제3자배정 유상증자(현물출자): 보통주 30,005주, 발행가 7,363,770원, 현물출자가액 220,949,918,850원, '당사 최근사업연도 자산총액 대비(%) 168.52', 납입일 2017-11-01.</t>
        </is>
      </c>
      <c r="G812" s="37" t="inlineStr">
        <is>
          <t>DART 기타공시</t>
        </is>
      </c>
      <c r="H812" s="36" t="inlineStr">
        <is>
          <t>2017-08-17</t>
        </is>
      </c>
      <c r="I812" s="36" t="inlineStr">
        <is>
          <t>20170817800004</t>
        </is>
      </c>
      <c r="J812" s="39" t="inlineStr">
        <is>
          <t>https://dart.fss.or.kr/dsaf001/main.do?rcpNo=20170817800004</t>
        </is>
      </c>
      <c r="K812" s="37" t="inlineStr">
        <is>
          <t>deal_to_assets_pct,value_chk_local</t>
        </is>
      </c>
    </row>
    <row r="813" ht="45" customHeight="1">
      <c r="A813" s="36" t="inlineStr">
        <is>
          <t>K014</t>
        </is>
      </c>
      <c r="B813" s="37" t="inlineStr">
        <is>
          <t>Kakao Corp., Game Publishing Business and Others in the Game Business Segment</t>
        </is>
      </c>
      <c r="C813" s="36" t="inlineStr">
        <is>
          <t>발표</t>
        </is>
      </c>
      <c r="D813" s="36" t="inlineStr">
        <is>
          <t>2017-08-16</t>
        </is>
      </c>
      <c r="E813" s="37" t="inlineStr">
        <is>
          <t>발표</t>
        </is>
      </c>
      <c r="F813" s="37"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7" t="inlineStr">
        <is>
          <t>DART 기타공시</t>
        </is>
      </c>
      <c r="H813" s="36" t="inlineStr">
        <is>
          <t>2017-08-17</t>
        </is>
      </c>
      <c r="I813" s="36" t="inlineStr">
        <is>
          <t>20170817800003</t>
        </is>
      </c>
      <c r="J813" s="39" t="inlineStr">
        <is>
          <t>https://dart.fss.or.kr/dsaf001/main.do?rcpNo=20170817800003</t>
        </is>
      </c>
      <c r="K813" s="37" t="inlineStr">
        <is>
          <t>deal_to_assets_pct,deal_to_equity_pct,purpose_quote,acq_total_assets,acquirer_core,pre_events_summary</t>
        </is>
      </c>
    </row>
    <row r="814" ht="45" customHeight="1">
      <c r="A814" s="36" t="inlineStr">
        <is>
          <t>K014</t>
        </is>
      </c>
      <c r="B814" s="37" t="inlineStr">
        <is>
          <t>Kakao Corp., Game Publishing Business and Others in the Game Business Segment</t>
        </is>
      </c>
      <c r="C814" s="36" t="inlineStr">
        <is>
          <t>발표</t>
        </is>
      </c>
      <c r="D814" s="36" t="inlineStr">
        <is>
          <t>2017-08-16</t>
        </is>
      </c>
      <c r="E814" s="37" t="inlineStr">
        <is>
          <t>발표</t>
        </is>
      </c>
      <c r="F814" s="37" t="inlineStr">
        <is>
          <t>카카오가 100% 자회사 ㈜카카오게임즈홀딩스를 소규모합병으로 흡수합병 결의. '합병을 통해 경영 효율성을 제고하여 사업의 시너지 효과를 극대화 하고자 함'.</t>
        </is>
      </c>
      <c r="G814" s="37" t="inlineStr">
        <is>
          <t>DART 주요사항보고서</t>
        </is>
      </c>
      <c r="H814" s="36" t="inlineStr">
        <is>
          <t>2017-08-16</t>
        </is>
      </c>
      <c r="I814" s="36" t="inlineStr">
        <is>
          <t>20170817000001</t>
        </is>
      </c>
      <c r="J814" s="39" t="inlineStr">
        <is>
          <t>https://dart.fss.or.kr/dsaf001/main.do?rcpNo=20170817000001</t>
        </is>
      </c>
      <c r="K814" s="37" t="inlineStr">
        <is>
          <t>notes</t>
        </is>
      </c>
    </row>
    <row r="815" ht="45" customHeight="1">
      <c r="A815" s="36" t="inlineStr">
        <is>
          <t>K014</t>
        </is>
      </c>
      <c r="B815" s="37" t="inlineStr">
        <is>
          <t>Kakao Corp., Game Publishing Business and Others in the Game Business Segment</t>
        </is>
      </c>
      <c r="C815" s="36" t="inlineStr">
        <is>
          <t>발표</t>
        </is>
      </c>
      <c r="D815" s="36" t="inlineStr">
        <is>
          <t>2017-08-17</t>
        </is>
      </c>
      <c r="E815" s="37" t="inlineStr">
        <is>
          <t>발표</t>
        </is>
      </c>
      <c r="F815" s="37" t="inlineStr">
        <is>
          <t>보도: 넘기는 사업은 '게임 퍼블리싱과 게임샵 및 광고(애드플러스)', '외부 감정평가 기준으로 2209억원', '카카오의 카카오게임즈 보유 지분은 기존 27.1%에서 80%로 크게 확대된다'.</t>
        </is>
      </c>
      <c r="G815" s="37" t="inlineStr">
        <is>
          <t>언론 보도</t>
        </is>
      </c>
      <c r="H815" s="36" t="inlineStr">
        <is>
          <t>2017-08-17</t>
        </is>
      </c>
      <c r="I815" s="36" t="n"/>
      <c r="J815" s="39" t="inlineStr">
        <is>
          <t>https://news.bizwatch.co.kr/article/mobile/2017/08/17/0009</t>
        </is>
      </c>
      <c r="K815" s="37" t="inlineStr">
        <is>
          <t>first_filing_date,notes</t>
        </is>
      </c>
    </row>
    <row r="816" ht="45" customHeight="1">
      <c r="A816" s="36" t="inlineStr">
        <is>
          <t>K014</t>
        </is>
      </c>
      <c r="B816" s="37" t="inlineStr">
        <is>
          <t>Kakao Corp., Game Publishing Business and Others in the Game Business Segment</t>
        </is>
      </c>
      <c r="C816" s="36" t="inlineStr">
        <is>
          <t>인수 후</t>
        </is>
      </c>
      <c r="D816" s="36" t="inlineStr">
        <is>
          <t>2017-11-01</t>
        </is>
      </c>
      <c r="E816" s="37" t="inlineStr">
        <is>
          <t>완료</t>
        </is>
      </c>
      <c r="F816" s="37" t="inlineStr">
        <is>
          <t>카카오 보유 카카오게임즈 보통주 37,455주(68.95%) → 2017.11.01 30,005주 취득 → 67,460주(80.00%), 금액 220,949,918,850원, 단가 7,363,770원.</t>
        </is>
      </c>
      <c r="G816" s="37" t="inlineStr">
        <is>
          <t>DART 기타공시</t>
        </is>
      </c>
      <c r="H816" s="36" t="inlineStr">
        <is>
          <t>2017-11-07</t>
        </is>
      </c>
      <c r="I816" s="36" t="inlineStr">
        <is>
          <t>20171107000335</t>
        </is>
      </c>
      <c r="J816" s="39" t="inlineStr">
        <is>
          <t>https://dart.fss.or.kr/dsaf001/main.do?rcpNo=20171107000335</t>
        </is>
      </c>
      <c r="K816" s="37" t="inlineStr">
        <is>
          <t>status_chk,pre_incorp_chk</t>
        </is>
      </c>
    </row>
    <row r="817" ht="45" customHeight="1">
      <c r="A817" s="36" t="inlineStr">
        <is>
          <t>K014</t>
        </is>
      </c>
      <c r="B817" s="37" t="inlineStr">
        <is>
          <t>Kakao Corp., Game Publishing Business and Others in the Game Business Segment</t>
        </is>
      </c>
      <c r="C817" s="36" t="inlineStr">
        <is>
          <t>인수 후</t>
        </is>
      </c>
      <c r="D817" s="36" t="inlineStr">
        <is>
          <t>2017-11-01</t>
        </is>
      </c>
      <c r="E817" s="37" t="inlineStr">
        <is>
          <t>통합</t>
        </is>
      </c>
      <c r="F817" s="37"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7" t="inlineStr">
        <is>
          <t>DART 감사보고서</t>
        </is>
      </c>
      <c r="H817" s="36" t="inlineStr">
        <is>
          <t>2018-04-06</t>
        </is>
      </c>
      <c r="I817" s="36" t="inlineStr">
        <is>
          <t>20180406000861</t>
        </is>
      </c>
      <c r="J817" s="39" t="inlineStr">
        <is>
          <t>https://dart.fss.or.kr/dsaf001/main.do?rcpNo=20180406000861</t>
        </is>
      </c>
      <c r="K817" s="37" t="inlineStr">
        <is>
          <t>impairment,chk_note,target_rev_pre,target_op_pre,purpose_quote,target_rev_post,target_op_post</t>
        </is>
      </c>
    </row>
    <row r="818" ht="45" customHeight="1">
      <c r="A818" s="36" t="inlineStr">
        <is>
          <t>K014</t>
        </is>
      </c>
      <c r="B818" s="37" t="inlineStr">
        <is>
          <t>Kakao Corp., Game Publishing Business and Others in the Game Business Segment</t>
        </is>
      </c>
      <c r="C818" s="36" t="inlineStr">
        <is>
          <t>인수 후</t>
        </is>
      </c>
      <c r="D818" s="36" t="inlineStr">
        <is>
          <t>2019</t>
        </is>
      </c>
      <c r="E818" s="37" t="inlineStr">
        <is>
          <t>실적</t>
        </is>
      </c>
      <c r="F818" s="37"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7" t="inlineStr">
        <is>
          <t>DART 사업보고서</t>
        </is>
      </c>
      <c r="H818" s="36" t="inlineStr">
        <is>
          <t>2020-03-30</t>
        </is>
      </c>
      <c r="I818" s="36" t="inlineStr">
        <is>
          <t>20200330004670</t>
        </is>
      </c>
      <c r="J818" s="39" t="inlineStr">
        <is>
          <t>https://dart.fss.or.kr/dsaf001/main.do?rcpNo=20200330004670</t>
        </is>
      </c>
      <c r="K818" s="37" t="inlineStr">
        <is>
          <t>target_rev_post,target_op_post,pre_events_summary,post_events_summary</t>
        </is>
      </c>
    </row>
    <row r="819" ht="45" customHeight="1">
      <c r="A819" s="36" t="inlineStr">
        <is>
          <t>K014</t>
        </is>
      </c>
      <c r="B819" s="37" t="inlineStr">
        <is>
          <t>Kakao Corp., Game Publishing Business and Others in the Game Business Segment</t>
        </is>
      </c>
      <c r="C819" s="36" t="inlineStr">
        <is>
          <t>인수 후</t>
        </is>
      </c>
      <c r="D819" s="36" t="inlineStr">
        <is>
          <t>2020-09-10</t>
        </is>
      </c>
      <c r="E819" s="37" t="inlineStr">
        <is>
          <t>상장</t>
        </is>
      </c>
      <c r="F819" s="37" t="inlineStr">
        <is>
          <t>'2020년 9월 10일 코스닥시장에 상장되었습니다'. 2024-12 카카오브이엑스 및 종속기업 자산·부채 매각예정 분류.</t>
        </is>
      </c>
      <c r="G819" s="37" t="inlineStr">
        <is>
          <t>DART 사업보고서</t>
        </is>
      </c>
      <c r="H819" s="36" t="inlineStr">
        <is>
          <t>2025-03-24</t>
        </is>
      </c>
      <c r="I819" s="36" t="inlineStr">
        <is>
          <t>20250324000902</t>
        </is>
      </c>
      <c r="J819" s="39" t="inlineStr">
        <is>
          <t>https://dart.fss.or.kr/dsaf001/main.do?rcpNo=20250324000902</t>
        </is>
      </c>
      <c r="K819" s="37" t="inlineStr">
        <is>
          <t>post_events_summary</t>
        </is>
      </c>
    </row>
    <row r="820" ht="45" customHeight="1">
      <c r="A820" s="36" t="inlineStr">
        <is>
          <t>K014</t>
        </is>
      </c>
      <c r="B820" s="37" t="inlineStr">
        <is>
          <t>Kakao Corp., Game Publishing Business and Others in the Game Business Segment</t>
        </is>
      </c>
      <c r="C820" s="36" t="inlineStr">
        <is>
          <t>인수 후</t>
        </is>
      </c>
      <c r="D820" s="36" t="inlineStr">
        <is>
          <t>2025</t>
        </is>
      </c>
      <c r="E820" s="37" t="inlineStr">
        <is>
          <t>실적</t>
        </is>
      </c>
      <c r="F820" s="37" t="inlineStr">
        <is>
          <t>2025 연결 요약재무(백만원): 매출액 465,019, 영업이익 (39,591). 2025-10-15 카카오브이엑스 지분 매각 종결.</t>
        </is>
      </c>
      <c r="G820" s="37" t="inlineStr">
        <is>
          <t>DART 사업보고서</t>
        </is>
      </c>
      <c r="H820" s="36" t="inlineStr">
        <is>
          <t>2026-03-18</t>
        </is>
      </c>
      <c r="I820" s="36" t="inlineStr">
        <is>
          <t>20260318001659</t>
        </is>
      </c>
      <c r="J820" s="39" t="inlineStr">
        <is>
          <t>https://dart.fss.or.kr/dsaf001/main.do?rcpNo=20260318001659</t>
        </is>
      </c>
      <c r="K820" s="37" t="inlineStr">
        <is>
          <t>target_rev_post,target_op_post,post_events_summary</t>
        </is>
      </c>
    </row>
    <row r="821" ht="45" customHeight="1">
      <c r="A821" s="36" t="inlineStr">
        <is>
          <t>K014</t>
        </is>
      </c>
      <c r="B821" s="37" t="inlineStr">
        <is>
          <t>Kakao Corp., Game Publishing Business and Others in the Game Business Segment</t>
        </is>
      </c>
      <c r="C821" s="36" t="inlineStr">
        <is>
          <t>인수 전</t>
        </is>
      </c>
      <c r="D821" s="36" t="inlineStr">
        <is>
          <t>2016</t>
        </is>
      </c>
      <c r="E821" s="37" t="inlineStr">
        <is>
          <t>기타</t>
        </is>
      </c>
      <c r="F821" s="37" t="inlineStr">
        <is>
          <t>카카오 2016 사업보고서: 사업부문 매출은 광고 플랫폼 533,995 / 콘텐츠 플랫폼 701,879 / 기타 228,358백만원으로만 공시(게임 단독 미공시). 연혁: 2014-05 ㈜다음게임 설립, 2016-04 ㈜엔진과 합병완료.</t>
        </is>
      </c>
      <c r="G821" s="37" t="inlineStr">
        <is>
          <t>DART 사업보고서</t>
        </is>
      </c>
      <c r="H821" s="36" t="inlineStr">
        <is>
          <t>2017-03-31</t>
        </is>
      </c>
      <c r="I821" s="36" t="inlineStr">
        <is>
          <t>20170331005003</t>
        </is>
      </c>
      <c r="J821" s="39" t="inlineStr">
        <is>
          <t>https://dart.fss.or.kr/dsaf001/main.do?rcpNo=20170331005003</t>
        </is>
      </c>
      <c r="K821" s="37" t="inlineStr">
        <is>
          <t>target_rev_pre,pre_events_summary</t>
        </is>
      </c>
    </row>
    <row r="822" ht="45" customHeight="1">
      <c r="A822" s="36" t="inlineStr">
        <is>
          <t>K014</t>
        </is>
      </c>
      <c r="B822" s="37" t="inlineStr">
        <is>
          <t>Kakao Corp., Game Publishing Business and Others in the Game Business Segment</t>
        </is>
      </c>
      <c r="C822" s="36" t="inlineStr">
        <is>
          <t>인수 후</t>
        </is>
      </c>
      <c r="D822" s="36" t="inlineStr">
        <is>
          <t>2018-02-08</t>
        </is>
      </c>
      <c r="E822" s="37" t="inlineStr">
        <is>
          <t>어닝콜</t>
        </is>
      </c>
      <c r="F822" s="37" t="inlineStr">
        <is>
          <t>카카오 2017년 4분기 실적: '게임 콘텐츠 매출은 전분기 대비 5%, 전년 동기 대비 4% 하락한 892억원을 기록하였다'.</t>
        </is>
      </c>
      <c r="G822" s="37" t="inlineStr">
        <is>
          <t>IR 자료</t>
        </is>
      </c>
      <c r="H822" s="36" t="inlineStr">
        <is>
          <t>2018-02-08</t>
        </is>
      </c>
      <c r="I822" s="36" t="n"/>
      <c r="J822" s="39" t="inlineStr">
        <is>
          <t>https://www.kakaocorp.com/page/detail/8465</t>
        </is>
      </c>
      <c r="K822" s="37" t="inlineStr">
        <is>
          <t>earnings_call_note</t>
        </is>
      </c>
    </row>
    <row r="823" ht="45" customHeight="1">
      <c r="A823" s="36" t="inlineStr">
        <is>
          <t>K014</t>
        </is>
      </c>
      <c r="B823" s="37" t="inlineStr">
        <is>
          <t>Kakao Corp., Game Publishing Business and Others in the Game Business Segment</t>
        </is>
      </c>
      <c r="C823" s="36" t="inlineStr">
        <is>
          <t>발표</t>
        </is>
      </c>
      <c r="D823" s="36" t="inlineStr">
        <is>
          <t>2017-08-14</t>
        </is>
      </c>
      <c r="E823" s="37" t="inlineStr">
        <is>
          <t>기타</t>
        </is>
      </c>
      <c r="F823" s="37" t="inlineStr">
        <is>
          <t>035720.KS 조정종가 2017-08-14 22,600원, 2017-08-16 22,900원(x5 = 113,000원, 114,500원). KRW=X 2017-08-16 1,134.80.</t>
        </is>
      </c>
      <c r="G823" s="37" t="inlineStr">
        <is>
          <t>기타</t>
        </is>
      </c>
      <c r="H823" s="36" t="inlineStr">
        <is>
          <t>2026-10-26</t>
        </is>
      </c>
      <c r="I823" s="36" t="n"/>
      <c r="J823" s="39" t="inlineStr">
        <is>
          <t>https://query1.finance.yahoo.com/v8/finance/chart/035720.KS?period1=1502496000&amp;period2=1506556800&amp;interval=1d</t>
        </is>
      </c>
      <c r="K823" s="37" t="inlineStr">
        <is>
          <t>acq_mktcap,value_chk_usdmm</t>
        </is>
      </c>
    </row>
    <row r="824" ht="45" customHeight="1">
      <c r="A824" s="36" t="inlineStr">
        <is>
          <t>K015</t>
        </is>
      </c>
      <c r="B824" s="37" t="inlineStr">
        <is>
          <t>Metabora</t>
        </is>
      </c>
      <c r="C824" s="36" t="inlineStr">
        <is>
          <t>발표</t>
        </is>
      </c>
      <c r="D824" s="36" t="inlineStr">
        <is>
          <t>2017-09-06</t>
        </is>
      </c>
      <c r="E824" s="37" t="inlineStr">
        <is>
          <t>소유주변경</t>
        </is>
      </c>
      <c r="F824" s="37" t="inlineStr">
        <is>
          <t>김대진(기타) 72,509주(5.46%)를 주당 100원에 처분(-7,250,900원); 박영호(임원) 21,754주, 남재관(임원) 21,755주, 최웅규(기타) 12,000주, 기타 17,000주 취득. ㈜카카오게임즈 970,001주(73.09%) 변동 없음, 발행주식총수 1,327,182주</t>
        </is>
      </c>
      <c r="G824" s="37" t="inlineStr">
        <is>
          <t>DART 기타공시</t>
        </is>
      </c>
      <c r="H824" s="36" t="inlineStr">
        <is>
          <t>2017-09-07</t>
        </is>
      </c>
      <c r="I824" s="36" t="inlineStr">
        <is>
          <t>20170907000320</t>
        </is>
      </c>
      <c r="J824" s="39" t="inlineStr">
        <is>
          <t>https://dart.fss.or.kr/dsaf001/main.do?rcpNo=20170907000320</t>
        </is>
      </c>
      <c r="K824" s="37" t="inlineStr">
        <is>
          <t>subtype_chk,value_chk_local,value_chk_usdmm,chk_note,acquirer_entity,announce_date_chk,first_filing_date,status_chk</t>
        </is>
      </c>
    </row>
    <row r="825" ht="45" customHeight="1">
      <c r="A825" s="36" t="inlineStr">
        <is>
          <t>K015</t>
        </is>
      </c>
      <c r="B825" s="37" t="inlineStr">
        <is>
          <t>Metabora</t>
        </is>
      </c>
      <c r="C825" s="36" t="inlineStr">
        <is>
          <t>인수 전</t>
        </is>
      </c>
      <c r="D825" s="36" t="inlineStr">
        <is>
          <t>2016-04-01</t>
        </is>
      </c>
      <c r="E825" s="37" t="inlineStr">
        <is>
          <t>지분취득</t>
        </is>
      </c>
      <c r="F825" s="37" t="inlineStr">
        <is>
          <t>㈜엔진의 계열사 주식보유 변동 공시: '(주)슈퍼노바일레븐 | 2016.04.01 | 217,660 | 17.36% ... 707,660 | 56.45%'</t>
        </is>
      </c>
      <c r="G825" s="37" t="inlineStr">
        <is>
          <t>DART 기타공시</t>
        </is>
      </c>
      <c r="H825" s="36" t="inlineStr">
        <is>
          <t>2016-04-29</t>
        </is>
      </c>
      <c r="I825" s="36" t="inlineStr">
        <is>
          <t>20160429001236</t>
        </is>
      </c>
      <c r="J825" s="39" t="inlineStr">
        <is>
          <t>https://dart.fss.or.kr/dsaf001/main.do?rcpNo=20160429001236</t>
        </is>
      </c>
      <c r="K825" s="37" t="inlineStr">
        <is>
          <t>pre_events_summary,pre_incorp_chk</t>
        </is>
      </c>
    </row>
    <row r="826" ht="45" customHeight="1">
      <c r="A826" s="36" t="inlineStr">
        <is>
          <t>K015</t>
        </is>
      </c>
      <c r="B826" s="37" t="inlineStr">
        <is>
          <t>Metabora</t>
        </is>
      </c>
      <c r="C826" s="36" t="inlineStr">
        <is>
          <t>인수 전</t>
        </is>
      </c>
      <c r="D826" s="36" t="inlineStr">
        <is>
          <t>2016-12-31</t>
        </is>
      </c>
      <c r="E826" s="37" t="inlineStr">
        <is>
          <t>손상차손</t>
        </is>
      </c>
      <c r="F826" s="37"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7" t="inlineStr">
        <is>
          <t>DART 사업보고서</t>
        </is>
      </c>
      <c r="H826" s="36" t="inlineStr">
        <is>
          <t>2017-03-31</t>
        </is>
      </c>
      <c r="I826" s="36" t="inlineStr">
        <is>
          <t>20170331005003</t>
        </is>
      </c>
      <c r="J826" s="39" t="inlineStr">
        <is>
          <t>https://dart.fss.or.kr/dsaf001/main.do?rcpNo=20170331005003</t>
        </is>
      </c>
      <c r="K826" s="37" t="inlineStr">
        <is>
          <t>pre_events_summary,target_rev_pre,target_op_pre,impairment</t>
        </is>
      </c>
    </row>
    <row r="827" ht="45" customHeight="1">
      <c r="A827" s="36" t="inlineStr">
        <is>
          <t>K015</t>
        </is>
      </c>
      <c r="B827" s="37" t="inlineStr">
        <is>
          <t>Metabora</t>
        </is>
      </c>
      <c r="C827" s="36" t="inlineStr">
        <is>
          <t>인수 후</t>
        </is>
      </c>
      <c r="D827" s="36" t="inlineStr">
        <is>
          <t>2017-11-06</t>
        </is>
      </c>
      <c r="E827" s="37" t="inlineStr">
        <is>
          <t>추가취득</t>
        </is>
      </c>
      <c r="F827" s="37" t="inlineStr">
        <is>
          <t>카카오게임즈 유상증자결정(주식교환 대가): '(주)카카오게임즈는 (주)슈퍼노바일레븐의 지분71.38% 보유 주주'; 제3자배정 김동준 412주, 남재관 49주, 박영호 41주, 기타 244주(K017)</t>
        </is>
      </c>
      <c r="G827" s="37" t="inlineStr">
        <is>
          <t>DART 기타공시</t>
        </is>
      </c>
      <c r="H827" s="36" t="inlineStr">
        <is>
          <t>2017-11-06</t>
        </is>
      </c>
      <c r="I827" s="36" t="inlineStr">
        <is>
          <t>20171106000323</t>
        </is>
      </c>
      <c r="J827" s="39" t="inlineStr">
        <is>
          <t>https://dart.fss.or.kr/dsaf001/main.do?rcpNo=20171106000323</t>
        </is>
      </c>
      <c r="K827" s="37" t="inlineStr">
        <is>
          <t>notes,post_events_summary</t>
        </is>
      </c>
    </row>
    <row r="828" ht="45" customHeight="1">
      <c r="A828" s="36" t="inlineStr">
        <is>
          <t>K015</t>
        </is>
      </c>
      <c r="B828" s="37" t="inlineStr">
        <is>
          <t>Metabora</t>
        </is>
      </c>
      <c r="C828" s="36" t="inlineStr">
        <is>
          <t>인수 후</t>
        </is>
      </c>
      <c r="D828" s="36" t="inlineStr">
        <is>
          <t>2018-02-02</t>
        </is>
      </c>
      <c r="E828" s="37" t="inlineStr">
        <is>
          <t>사명변경</t>
        </is>
      </c>
      <c r="F828" s="37" t="inlineStr">
        <is>
          <t>카카오 2017 사업보고서: 슈퍼노바일레븐 1,359,001주 100.0%, 매출 1,651,413 순손실 3,357,802(천원); '(주)슈퍼노바일레븐은 2018년 2월 2일부로 (주)프렌즈게임즈로 사명이 변경되었습니다.'</t>
        </is>
      </c>
      <c r="G828" s="37" t="inlineStr">
        <is>
          <t>DART 사업보고서</t>
        </is>
      </c>
      <c r="H828" s="36" t="inlineStr">
        <is>
          <t>2018-03-30</t>
        </is>
      </c>
      <c r="I828" s="36" t="inlineStr">
        <is>
          <t>20180330002462</t>
        </is>
      </c>
      <c r="J828" s="39" t="inlineStr">
        <is>
          <t>https://dart.fss.or.kr/dsaf001/main.do?rcpNo=20180330002462</t>
        </is>
      </c>
      <c r="K828" s="37" t="inlineStr">
        <is>
          <t>post_events_summary,target_rev_post,target_op_post</t>
        </is>
      </c>
    </row>
    <row r="829" ht="45" customHeight="1">
      <c r="A829" s="36" t="inlineStr">
        <is>
          <t>K015</t>
        </is>
      </c>
      <c r="B829" s="37" t="inlineStr">
        <is>
          <t>Metabora</t>
        </is>
      </c>
      <c r="C829" s="36" t="inlineStr">
        <is>
          <t>인수 후</t>
        </is>
      </c>
      <c r="D829" s="36" t="inlineStr">
        <is>
          <t>2018-12-31</t>
        </is>
      </c>
      <c r="E829" s="37" t="inlineStr">
        <is>
          <t>실적</t>
        </is>
      </c>
      <c r="F829" s="37" t="inlineStr">
        <is>
          <t>카카오 2018 연결주석: ㈜프렌즈게임즈(구, ㈜슈퍼노바일레븐) 6,735,369주 82.0%, 매출 915,173 순손실 5,919,181(천원); 전환상환우선주 발행 2018-04-24</t>
        </is>
      </c>
      <c r="G829" s="37" t="inlineStr">
        <is>
          <t>DART 사업보고서</t>
        </is>
      </c>
      <c r="H829" s="36" t="inlineStr">
        <is>
          <t>2019-04-01</t>
        </is>
      </c>
      <c r="I829" s="36" t="inlineStr">
        <is>
          <t>20190401005013</t>
        </is>
      </c>
      <c r="J829" s="39" t="inlineStr">
        <is>
          <t>https://dart.fss.or.kr/dsaf001/main.do?rcpNo=20190401005013</t>
        </is>
      </c>
      <c r="K829" s="37" t="inlineStr">
        <is>
          <t>post_events_summary,target_rev_post,target_op_post</t>
        </is>
      </c>
    </row>
    <row r="830" ht="45" customHeight="1">
      <c r="A830" s="36" t="inlineStr">
        <is>
          <t>K015</t>
        </is>
      </c>
      <c r="B830" s="37" t="inlineStr">
        <is>
          <t>Metabora</t>
        </is>
      </c>
      <c r="C830" s="36" t="inlineStr">
        <is>
          <t>인수 후</t>
        </is>
      </c>
      <c r="D830" s="36" t="inlineStr">
        <is>
          <t>2021-09</t>
        </is>
      </c>
      <c r="E830" s="37" t="inlineStr">
        <is>
          <t>합병</t>
        </is>
      </c>
      <c r="F830" s="37" t="inlineStr">
        <is>
          <t>카카오 2021 3분기보고서 연결주석: '당분기 중 ㈜웨이투빗이 ㈜프렌즈게임즈에 합병됨에 따라 관계기업으로 포함되었습니다.'</t>
        </is>
      </c>
      <c r="G830" s="37" t="inlineStr">
        <is>
          <t>DART 기타공시</t>
        </is>
      </c>
      <c r="H830" s="36" t="inlineStr">
        <is>
          <t>2021-11-15</t>
        </is>
      </c>
      <c r="I830" s="36" t="inlineStr">
        <is>
          <t>20211115002331</t>
        </is>
      </c>
      <c r="J830" s="39" t="inlineStr">
        <is>
          <t>https://dart.fss.or.kr/dsaf001/main.do?rcpNo=20211115002331</t>
        </is>
      </c>
      <c r="K830" s="37" t="inlineStr">
        <is>
          <t>post_events_summary</t>
        </is>
      </c>
    </row>
    <row r="831" ht="45" customHeight="1">
      <c r="A831" s="36" t="inlineStr">
        <is>
          <t>K015</t>
        </is>
      </c>
      <c r="B831" s="37" t="inlineStr">
        <is>
          <t>Metabora</t>
        </is>
      </c>
      <c r="C831" s="36" t="inlineStr">
        <is>
          <t>인수 후</t>
        </is>
      </c>
      <c r="D831" s="36" t="inlineStr">
        <is>
          <t>2022</t>
        </is>
      </c>
      <c r="E831" s="37" t="inlineStr">
        <is>
          <t>사명변경</t>
        </is>
      </c>
      <c r="F831" s="37" t="inlineStr">
        <is>
          <t>카카오 2022 사업보고서 연결주석: '당기중 ㈜프렌즈게임즈에서 ㈜메타보라로 사명을 변경하였습니다.'</t>
        </is>
      </c>
      <c r="G831" s="37" t="inlineStr">
        <is>
          <t>DART 사업보고서</t>
        </is>
      </c>
      <c r="H831" s="36" t="inlineStr">
        <is>
          <t>2023-03-17</t>
        </is>
      </c>
      <c r="I831" s="36" t="inlineStr">
        <is>
          <t>20230317001061</t>
        </is>
      </c>
      <c r="J831" s="39" t="inlineStr">
        <is>
          <t>https://dart.fss.or.kr/dsaf001/main.do?rcpNo=20230317001061</t>
        </is>
      </c>
      <c r="K831" s="37" t="inlineStr">
        <is>
          <t>post_events_summary</t>
        </is>
      </c>
    </row>
    <row r="832" ht="45" customHeight="1">
      <c r="A832" s="36" t="inlineStr">
        <is>
          <t>K015</t>
        </is>
      </c>
      <c r="B832" s="37" t="inlineStr">
        <is>
          <t>Metabora</t>
        </is>
      </c>
      <c r="C832" s="36" t="inlineStr">
        <is>
          <t>인수 후</t>
        </is>
      </c>
      <c r="D832" s="36" t="inlineStr">
        <is>
          <t>2025-12-31</t>
        </is>
      </c>
      <c r="E832" s="37" t="inlineStr">
        <is>
          <t>실적</t>
        </is>
      </c>
      <c r="F832" s="37" t="inlineStr">
        <is>
          <t>카카오게임즈 2025 연결주석: ㈜메타보라 지분 61.60%(보통주 기준), 자산 19,917,540 부채 56,435,583 자본 (36,518,043) 매출 5,188,715 순손실 (10,327,210)(천원)</t>
        </is>
      </c>
      <c r="G832" s="37" t="inlineStr">
        <is>
          <t>DART 사업보고서</t>
        </is>
      </c>
      <c r="H832" s="36" t="inlineStr">
        <is>
          <t>2026-03-18</t>
        </is>
      </c>
      <c r="I832" s="36" t="inlineStr">
        <is>
          <t>20260318001659</t>
        </is>
      </c>
      <c r="J832" s="39" t="inlineStr">
        <is>
          <t>https://dart.fss.or.kr/dsaf001/main.do?rcpNo=20260318001659</t>
        </is>
      </c>
      <c r="K832" s="37" t="inlineStr">
        <is>
          <t>post_events_summary,target_rev_post,target_op_post</t>
        </is>
      </c>
    </row>
    <row r="833" ht="45" customHeight="1">
      <c r="A833" s="36" t="inlineStr">
        <is>
          <t>K015</t>
        </is>
      </c>
      <c r="B833" s="37" t="inlineStr">
        <is>
          <t>Metabora</t>
        </is>
      </c>
      <c r="C833" s="36" t="inlineStr">
        <is>
          <t>인수 후</t>
        </is>
      </c>
      <c r="D833" s="36" t="inlineStr">
        <is>
          <t>2026-06</t>
        </is>
      </c>
      <c r="E833" s="37" t="inlineStr">
        <is>
          <t>기타</t>
        </is>
      </c>
      <c r="F833" s="37" t="inlineStr">
        <is>
          <t>카카오 2026 반기보고서 연결대상 변동: '㈜카카오게임즈 | 지배력 상실로 인한 연결제외 | ㈜메타보라 | 지배력 상실로 인한 연결제외'</t>
        </is>
      </c>
      <c r="G833" s="37" t="inlineStr">
        <is>
          <t>DART 기타공시</t>
        </is>
      </c>
      <c r="H833" s="36" t="inlineStr">
        <is>
          <t>2026-08-19</t>
        </is>
      </c>
      <c r="I833" s="36" t="inlineStr">
        <is>
          <t>20260819000055</t>
        </is>
      </c>
      <c r="J833" s="39" t="inlineStr">
        <is>
          <t>https://dart.fss.or.kr/dsaf001/main.do?rcpNo=20260819000055</t>
        </is>
      </c>
      <c r="K833" s="37" t="inlineStr">
        <is>
          <t>post_events_summary</t>
        </is>
      </c>
    </row>
    <row r="834" ht="45" customHeight="1">
      <c r="A834" s="36" t="inlineStr">
        <is>
          <t>K015</t>
        </is>
      </c>
      <c r="B834" s="37" t="inlineStr">
        <is>
          <t>Metabora</t>
        </is>
      </c>
      <c r="C834" s="36" t="inlineStr">
        <is>
          <t>발표</t>
        </is>
      </c>
      <c r="D834" s="36" t="inlineStr">
        <is>
          <t>2017-08-16</t>
        </is>
      </c>
      <c r="E834" s="37" t="inlineStr">
        <is>
          <t>기타</t>
        </is>
      </c>
      <c r="F834" s="37" t="inlineStr">
        <is>
          <t>㈜카카오 2016-12-31 연결 자산총액 5,484,117,180,416원(같은 묶음 K014 기록의 근거 문서)</t>
        </is>
      </c>
      <c r="G834" s="37" t="inlineStr">
        <is>
          <t>DART 기타공시</t>
        </is>
      </c>
      <c r="H834" s="36" t="inlineStr">
        <is>
          <t>2017-08-17</t>
        </is>
      </c>
      <c r="I834" s="36" t="inlineStr">
        <is>
          <t>20170817800005</t>
        </is>
      </c>
      <c r="J834" s="39" t="inlineStr">
        <is>
          <t>https://dart.fss.or.kr/dsaf001/main.do?rcpNo=20170817800005</t>
        </is>
      </c>
      <c r="K834" s="37" t="inlineStr">
        <is>
          <t>apex_total_assets</t>
        </is>
      </c>
    </row>
    <row r="835" ht="45" customHeight="1">
      <c r="A835" s="36" t="inlineStr">
        <is>
          <t>K016</t>
        </is>
      </c>
      <c r="B835" s="37" t="inlineStr">
        <is>
          <t>Kakao VX Inc.</t>
        </is>
      </c>
      <c r="C835" s="36" t="inlineStr">
        <is>
          <t>발표</t>
        </is>
      </c>
      <c r="D835" s="36" t="inlineStr">
        <is>
          <t>2017-09-25</t>
        </is>
      </c>
      <c r="E835" s="37" t="inlineStr">
        <is>
          <t>발표</t>
        </is>
      </c>
      <c r="F835" s="37"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7" t="inlineStr">
        <is>
          <t>DART 기타공시</t>
        </is>
      </c>
      <c r="H835" s="36" t="inlineStr">
        <is>
          <t>2017-09-26</t>
        </is>
      </c>
      <c r="I835" s="36" t="inlineStr">
        <is>
          <t>20170926000012</t>
        </is>
      </c>
      <c r="J835" s="39" t="inlineStr">
        <is>
          <t>https://dart.fss.or.kr/dsaf001/main.do?rcpNo=20170926000012</t>
        </is>
      </c>
      <c r="K835" s="37" t="inlineStr">
        <is>
          <t>purpose_quote,announce_date_chk,status_chk,value_chk_local,pre_events_summary</t>
        </is>
      </c>
    </row>
    <row r="836" ht="45" customHeight="1">
      <c r="A836" s="36" t="inlineStr">
        <is>
          <t>K016</t>
        </is>
      </c>
      <c r="B836" s="37" t="inlineStr">
        <is>
          <t>Kakao VX Inc.</t>
        </is>
      </c>
      <c r="C836" s="36" t="inlineStr">
        <is>
          <t>발표</t>
        </is>
      </c>
      <c r="D836" s="36" t="inlineStr">
        <is>
          <t>2017-09-25</t>
        </is>
      </c>
      <c r="E836" s="37" t="inlineStr">
        <is>
          <t>발표</t>
        </is>
      </c>
      <c r="F836" s="37" t="inlineStr">
        <is>
          <t>카카오게임즈 제3자배정 유상증자 보통주 5,042주, 발행가 7,363,770원, 타법인증권취득자금 37,133,325,000원(2017-10-27 기재정정: 할증율 기재 오류 정정만).</t>
        </is>
      </c>
      <c r="G836" s="37" t="inlineStr">
        <is>
          <t>DART 기타공시</t>
        </is>
      </c>
      <c r="H836" s="36" t="inlineStr">
        <is>
          <t>2017-10-27</t>
        </is>
      </c>
      <c r="I836" s="36" t="inlineStr">
        <is>
          <t>20171027000462</t>
        </is>
      </c>
      <c r="J836" s="39" t="inlineStr">
        <is>
          <t>https://dart.fss.or.kr/dsaf001/main.do?rcpNo=20171027000462</t>
        </is>
      </c>
      <c r="K836" s="37" t="inlineStr">
        <is>
          <t>value_chk_local</t>
        </is>
      </c>
    </row>
    <row r="837" ht="45" customHeight="1">
      <c r="A837" s="36" t="inlineStr">
        <is>
          <t>K016</t>
        </is>
      </c>
      <c r="B837" s="37" t="inlineStr">
        <is>
          <t>Kakao VX Inc.</t>
        </is>
      </c>
      <c r="C837" s="36" t="inlineStr">
        <is>
          <t>발표</t>
        </is>
      </c>
      <c r="D837" s="36" t="inlineStr">
        <is>
          <t>2017-09-26</t>
        </is>
      </c>
      <c r="E837" s="37" t="inlineStr">
        <is>
          <t>발표</t>
        </is>
      </c>
      <c r="F837" s="37" t="inlineStr">
        <is>
          <t>'지분 스왑 방식으로 100% 자회사 편입', 사명 '카카오VX'로 전환 예정. 남궁훈 대표: '게임 사업을 넘어 새로운 영역으로 이끌어 줄 도전과 기회가 될 것'. 마음골프는 '20%대 점유율로 2위'.</t>
        </is>
      </c>
      <c r="G837" s="37" t="inlineStr">
        <is>
          <t>언론 보도</t>
        </is>
      </c>
      <c r="H837" s="36" t="inlineStr">
        <is>
          <t>2017-09-26</t>
        </is>
      </c>
      <c r="I837" s="36" t="n"/>
      <c r="J837" s="39" t="inlineStr">
        <is>
          <t>https://www.sateconomy.co.kr/news/view/179587563676151</t>
        </is>
      </c>
      <c r="K837" s="37" t="inlineStr">
        <is>
          <t>first_filing_date,purpose_quote,pre_events_summary</t>
        </is>
      </c>
    </row>
    <row r="838" ht="45" customHeight="1">
      <c r="A838" s="36" t="inlineStr">
        <is>
          <t>K016</t>
        </is>
      </c>
      <c r="B838" s="37" t="inlineStr">
        <is>
          <t>Kakao VX Inc.</t>
        </is>
      </c>
      <c r="C838" s="36" t="inlineStr">
        <is>
          <t>인수 후</t>
        </is>
      </c>
      <c r="D838" s="36" t="inlineStr">
        <is>
          <t>2017-11-28</t>
        </is>
      </c>
      <c r="E838" s="37" t="inlineStr">
        <is>
          <t>완료</t>
        </is>
      </c>
      <c r="F838" s="37" t="inlineStr">
        <is>
          <t>2017.11.28 카카오게임즈 보통주 발행: ㈜케이큐브홀딩스 1,493주 신규 취득, 남궁훈 60주 등(주식교환 대가).</t>
        </is>
      </c>
      <c r="G838" s="37" t="inlineStr">
        <is>
          <t>DART 기타공시</t>
        </is>
      </c>
      <c r="H838" s="36" t="inlineStr">
        <is>
          <t>2017-12-01</t>
        </is>
      </c>
      <c r="I838" s="36" t="inlineStr">
        <is>
          <t>20171201000379</t>
        </is>
      </c>
      <c r="J838" s="39" t="inlineStr">
        <is>
          <t>https://dart.fss.or.kr/dsaf001/main.do?rcpNo=20171201000379</t>
        </is>
      </c>
      <c r="K838" s="37" t="inlineStr">
        <is>
          <t>status_chk,notes</t>
        </is>
      </c>
    </row>
    <row r="839" ht="45" customHeight="1">
      <c r="A839" s="36" t="inlineStr">
        <is>
          <t>K016</t>
        </is>
      </c>
      <c r="B839" s="37" t="inlineStr">
        <is>
          <t>Kakao VX Inc.</t>
        </is>
      </c>
      <c r="C839" s="36" t="inlineStr">
        <is>
          <t>인수 후</t>
        </is>
      </c>
      <c r="D839" s="36" t="inlineStr">
        <is>
          <t>2017-11-28</t>
        </is>
      </c>
      <c r="E839" s="37" t="inlineStr">
        <is>
          <t>완료</t>
        </is>
      </c>
      <c r="F839" s="37"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7" t="inlineStr">
        <is>
          <t>DART 감사보고서</t>
        </is>
      </c>
      <c r="H839" s="36" t="inlineStr">
        <is>
          <t>2018-04-06</t>
        </is>
      </c>
      <c r="I839" s="36" t="inlineStr">
        <is>
          <t>20180406000861</t>
        </is>
      </c>
      <c r="J839" s="39" t="inlineStr">
        <is>
          <t>https://dart.fss.or.kr/dsaf001/main.do?rcpNo=20180406000861</t>
        </is>
      </c>
      <c r="K839" s="37" t="inlineStr">
        <is>
          <t>value_chk_local,chk_note,post_events_summary,perf_basis</t>
        </is>
      </c>
    </row>
    <row r="840" ht="45" customHeight="1">
      <c r="A840" s="36" t="inlineStr">
        <is>
          <t>K016</t>
        </is>
      </c>
      <c r="B840" s="37" t="inlineStr">
        <is>
          <t>Kakao VX Inc.</t>
        </is>
      </c>
      <c r="C840" s="36" t="inlineStr">
        <is>
          <t>인수 전</t>
        </is>
      </c>
      <c r="D840" s="36" t="inlineStr">
        <is>
          <t>2016-12-31</t>
        </is>
      </c>
      <c r="E840" s="37" t="inlineStr">
        <is>
          <t>실적</t>
        </is>
      </c>
      <c r="F840" s="37"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7" t="inlineStr">
        <is>
          <t>DART 감사보고서</t>
        </is>
      </c>
      <c r="H840" s="36" t="inlineStr">
        <is>
          <t>2017-04-13</t>
        </is>
      </c>
      <c r="I840" s="36" t="inlineStr">
        <is>
          <t>20170413001293</t>
        </is>
      </c>
      <c r="J840" s="39" t="inlineStr">
        <is>
          <t>https://dart.fss.or.kr/dsaf001/main.do?rcpNo=20170413001293</t>
        </is>
      </c>
      <c r="K840" s="37" t="inlineStr">
        <is>
          <t>target_rev_pre,target_op_pre,pre_events_summary,core_basis</t>
        </is>
      </c>
    </row>
    <row r="841" ht="45" customHeight="1">
      <c r="A841" s="36" t="inlineStr">
        <is>
          <t>K016</t>
        </is>
      </c>
      <c r="B841" s="37" t="inlineStr">
        <is>
          <t>Kakao VX Inc.</t>
        </is>
      </c>
      <c r="C841" s="36" t="inlineStr">
        <is>
          <t>인수 후</t>
        </is>
      </c>
      <c r="D841" s="36" t="inlineStr">
        <is>
          <t>2018-12-31</t>
        </is>
      </c>
      <c r="E841" s="37" t="inlineStr">
        <is>
          <t>추가취득</t>
        </is>
      </c>
      <c r="F841" s="37"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7" t="inlineStr">
        <is>
          <t>DART 감사보고서</t>
        </is>
      </c>
      <c r="H841" s="36" t="inlineStr">
        <is>
          <t>2019-04-11</t>
        </is>
      </c>
      <c r="I841" s="36" t="inlineStr">
        <is>
          <t>20190411001845</t>
        </is>
      </c>
      <c r="J841" s="39" t="inlineStr">
        <is>
          <t>https://dart.fss.or.kr/dsaf001/main.do?rcpNo=20190411001845</t>
        </is>
      </c>
      <c r="K841" s="37" t="inlineStr">
        <is>
          <t>post_events_summary,impairment,perf_basis</t>
        </is>
      </c>
    </row>
    <row r="842" ht="45" customHeight="1">
      <c r="A842" s="36" t="inlineStr">
        <is>
          <t>K016</t>
        </is>
      </c>
      <c r="B842" s="37" t="inlineStr">
        <is>
          <t>Kakao VX Inc.</t>
        </is>
      </c>
      <c r="C842" s="36" t="inlineStr">
        <is>
          <t>인수 후</t>
        </is>
      </c>
      <c r="D842" s="36" t="inlineStr">
        <is>
          <t>2019-12-31</t>
        </is>
      </c>
      <c r="E842" s="37" t="inlineStr">
        <is>
          <t>실적</t>
        </is>
      </c>
      <c r="F842" s="37" t="inlineStr">
        <is>
          <t>카카오VX 연결: 매출 2019 43,303,930,730원 / 2018 30,013,460,078원, 영업손실 (2,978,274,242) / (4,366,611,464)원.</t>
        </is>
      </c>
      <c r="G842" s="37" t="inlineStr">
        <is>
          <t>DART 감사보고서</t>
        </is>
      </c>
      <c r="H842" s="36" t="inlineStr">
        <is>
          <t>2020-04-03</t>
        </is>
      </c>
      <c r="I842" s="36" t="inlineStr">
        <is>
          <t>20200403001056</t>
        </is>
      </c>
      <c r="J842" s="39" t="inlineStr">
        <is>
          <t>https://dart.fss.or.kr/dsaf001/main.do?rcpNo=20200403001056</t>
        </is>
      </c>
      <c r="K842" s="37" t="inlineStr">
        <is>
          <t>target_rev_post,target_op_post</t>
        </is>
      </c>
    </row>
    <row r="843" ht="45" customHeight="1">
      <c r="A843" s="36" t="inlineStr">
        <is>
          <t>K016</t>
        </is>
      </c>
      <c r="B843" s="37" t="inlineStr">
        <is>
          <t>Kakao VX Inc.</t>
        </is>
      </c>
      <c r="C843" s="36" t="inlineStr">
        <is>
          <t>인수 후</t>
        </is>
      </c>
      <c r="D843" s="36" t="inlineStr">
        <is>
          <t>2022-07-01</t>
        </is>
      </c>
      <c r="E843" s="37" t="inlineStr">
        <is>
          <t>합병</t>
        </is>
      </c>
      <c r="F843" s="37" t="inlineStr">
        <is>
          <t>㈜카카오브이엑스가 ㈜볼메이트를 흡수합병, 합병기일 2022.07.01.</t>
        </is>
      </c>
      <c r="G843" s="37" t="inlineStr">
        <is>
          <t>DART 기타공시</t>
        </is>
      </c>
      <c r="H843" s="36" t="inlineStr">
        <is>
          <t>2022-05-26</t>
        </is>
      </c>
      <c r="I843" s="36" t="inlineStr">
        <is>
          <t>20220526000364</t>
        </is>
      </c>
      <c r="J843" s="39" t="inlineStr">
        <is>
          <t>https://dart.fss.or.kr/dsaf001/main.do?rcpNo=20220526000364</t>
        </is>
      </c>
      <c r="K843" s="37" t="inlineStr">
        <is>
          <t>post_events_summary</t>
        </is>
      </c>
    </row>
    <row r="844" ht="45" customHeight="1">
      <c r="A844" s="36" t="inlineStr">
        <is>
          <t>K016</t>
        </is>
      </c>
      <c r="B844" s="37" t="inlineStr">
        <is>
          <t>Kakao VX Inc.</t>
        </is>
      </c>
      <c r="C844" s="36" t="inlineStr">
        <is>
          <t>인수 후</t>
        </is>
      </c>
      <c r="D844" s="36" t="inlineStr">
        <is>
          <t>2024-12-31</t>
        </is>
      </c>
      <c r="E844" s="37" t="inlineStr">
        <is>
          <t>손상차손</t>
        </is>
      </c>
      <c r="F844" s="37" t="inlineStr">
        <is>
          <t>영업권 CGU 표 골프사업: 2023 기초 34,940,475 / 손상 (7,792,994) / 기말 27,742,794천원; 2024 손상 (6,842,962) / 매각예정 분류 (21,386,828) / 기말 0. 카카오브이엑스 및 종속기업 자산·부채 매각예정 분류.</t>
        </is>
      </c>
      <c r="G844" s="37" t="inlineStr">
        <is>
          <t>DART 사업보고서</t>
        </is>
      </c>
      <c r="H844" s="36" t="inlineStr">
        <is>
          <t>2025-03-24</t>
        </is>
      </c>
      <c r="I844" s="36" t="inlineStr">
        <is>
          <t>20250324000902</t>
        </is>
      </c>
      <c r="J844" s="39" t="inlineStr">
        <is>
          <t>https://dart.fss.or.kr/dsaf001/main.do?rcpNo=20250324000902</t>
        </is>
      </c>
      <c r="K844" s="37" t="inlineStr">
        <is>
          <t>impairment,post_events_summary</t>
        </is>
      </c>
    </row>
    <row r="845" ht="45" customHeight="1">
      <c r="A845" s="36" t="inlineStr">
        <is>
          <t>K016</t>
        </is>
      </c>
      <c r="B845" s="37" t="inlineStr">
        <is>
          <t>Kakao VX Inc.</t>
        </is>
      </c>
      <c r="C845" s="36" t="inlineStr">
        <is>
          <t>인수 후</t>
        </is>
      </c>
      <c r="D845" s="36" t="inlineStr">
        <is>
          <t>2024-11-06</t>
        </is>
      </c>
      <c r="E845" s="37" t="inlineStr">
        <is>
          <t>어닝콜</t>
        </is>
      </c>
      <c r="F845" s="37" t="inlineStr">
        <is>
          <t>조혁민 CFO: '카카오VX 매각과 관련해 결정된 사항은 없으나 ... 골프용품, 헬스케어 플랫폼, 골프 관련 NFT 사업은 우선 철수 결정에 따라 ... 중단영업손익으로 반영했다'.</t>
        </is>
      </c>
      <c r="G845" s="37" t="inlineStr">
        <is>
          <t>언론 보도</t>
        </is>
      </c>
      <c r="H845" s="36" t="inlineStr">
        <is>
          <t>2024-11-06</t>
        </is>
      </c>
      <c r="I845" s="36" t="n"/>
      <c r="J845" s="39" t="inlineStr">
        <is>
          <t>https://www.inews24.com/view/1780013</t>
        </is>
      </c>
      <c r="K845" s="37" t="inlineStr">
        <is>
          <t>earnings_call_note,post_events_summary</t>
        </is>
      </c>
    </row>
    <row r="846" ht="45" customHeight="1">
      <c r="A846" s="36" t="inlineStr">
        <is>
          <t>K016</t>
        </is>
      </c>
      <c r="B846" s="37" t="inlineStr">
        <is>
          <t>Kakao VX Inc.</t>
        </is>
      </c>
      <c r="C846" s="36" t="inlineStr">
        <is>
          <t>인수 후</t>
        </is>
      </c>
      <c r="D846" s="36" t="inlineStr">
        <is>
          <t>2025-06-20</t>
        </is>
      </c>
      <c r="E846" s="37" t="inlineStr">
        <is>
          <t>사업철수</t>
        </is>
      </c>
      <c r="F846" s="37"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7" t="inlineStr">
        <is>
          <t>DART 기타공시</t>
        </is>
      </c>
      <c r="H846" s="36" t="inlineStr">
        <is>
          <t>2025-06-30</t>
        </is>
      </c>
      <c r="I846" s="36" t="inlineStr">
        <is>
          <t>20250630000825</t>
        </is>
      </c>
      <c r="J846" s="39" t="inlineStr">
        <is>
          <t>https://dart.fss.or.kr/dsaf001/main.do?rcpNo=20250630000825</t>
        </is>
      </c>
      <c r="K846" s="37" t="inlineStr">
        <is>
          <t>post_events_summary</t>
        </is>
      </c>
    </row>
    <row r="847" ht="45" customHeight="1">
      <c r="A847" s="36" t="inlineStr">
        <is>
          <t>K016</t>
        </is>
      </c>
      <c r="B847" s="37" t="inlineStr">
        <is>
          <t>Kakao VX Inc.</t>
        </is>
      </c>
      <c r="C847" s="36" t="inlineStr">
        <is>
          <t>인수 후</t>
        </is>
      </c>
      <c r="D847" s="36" t="inlineStr">
        <is>
          <t>2025-08-12</t>
        </is>
      </c>
      <c r="E847" s="37" t="inlineStr">
        <is>
          <t>합병</t>
        </is>
      </c>
      <c r="F847" s="37" t="inlineStr">
        <is>
          <t>㈜카카오브이엑스가 100% 자회사 ㈜테인스밸리(골프장 ERP 솔루션) 무증자 흡수합병 결정, 목적 '경영 효율성 제고'.</t>
        </is>
      </c>
      <c r="G847" s="37" t="inlineStr">
        <is>
          <t>DART 기타공시</t>
        </is>
      </c>
      <c r="H847" s="36" t="inlineStr">
        <is>
          <t>2025-08-12</t>
        </is>
      </c>
      <c r="I847" s="36" t="inlineStr">
        <is>
          <t>20250812000622</t>
        </is>
      </c>
      <c r="J847" s="39" t="inlineStr">
        <is>
          <t>https://dart.fss.or.kr/dsaf001/main.do?rcpNo=20250812000622</t>
        </is>
      </c>
      <c r="K847" s="37" t="inlineStr">
        <is>
          <t>post_events_summary</t>
        </is>
      </c>
    </row>
    <row r="848" ht="45" customHeight="1">
      <c r="A848" s="36" t="inlineStr">
        <is>
          <t>K016</t>
        </is>
      </c>
      <c r="B848" s="37" t="inlineStr">
        <is>
          <t>Kakao VX Inc.</t>
        </is>
      </c>
      <c r="C848" s="36" t="inlineStr">
        <is>
          <t>인수 후</t>
        </is>
      </c>
      <c r="D848" s="36" t="inlineStr">
        <is>
          <t>2025-10-01</t>
        </is>
      </c>
      <c r="E848" s="37" t="inlineStr">
        <is>
          <t>매각</t>
        </is>
      </c>
      <c r="F848" s="37"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7" t="inlineStr">
        <is>
          <t>DART 기타공시</t>
        </is>
      </c>
      <c r="H848" s="36" t="inlineStr">
        <is>
          <t>2025-10-01</t>
        </is>
      </c>
      <c r="I848" s="36" t="inlineStr">
        <is>
          <t>20251001900891</t>
        </is>
      </c>
      <c r="J848" s="39" t="inlineStr">
        <is>
          <t>https://dart.fss.or.kr/dsaf001/main.do?rcpNo=20251001900891</t>
        </is>
      </c>
      <c r="K848" s="37" t="inlineStr">
        <is>
          <t>post_events_summary,notes</t>
        </is>
      </c>
    </row>
    <row r="849" ht="45" customHeight="1">
      <c r="A849" s="36" t="inlineStr">
        <is>
          <t>K016</t>
        </is>
      </c>
      <c r="B849" s="37" t="inlineStr">
        <is>
          <t>Kakao VX Inc.</t>
        </is>
      </c>
      <c r="C849" s="36" t="inlineStr">
        <is>
          <t>인수 후</t>
        </is>
      </c>
      <c r="D849" s="36" t="inlineStr">
        <is>
          <t>2025-10-15</t>
        </is>
      </c>
      <c r="E849" s="37" t="inlineStr">
        <is>
          <t>매각</t>
        </is>
      </c>
      <c r="F849" s="37"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7" t="inlineStr">
        <is>
          <t>DART 기타공시</t>
        </is>
      </c>
      <c r="H849" s="36" t="inlineStr">
        <is>
          <t>2025-10-01</t>
        </is>
      </c>
      <c r="I849" s="36" t="inlineStr">
        <is>
          <t>20251001000720</t>
        </is>
      </c>
      <c r="J849" s="39" t="inlineStr">
        <is>
          <t>https://dart.fss.or.kr/dsaf001/main.do?rcpNo=20251001000720</t>
        </is>
      </c>
      <c r="K849" s="37" t="inlineStr">
        <is>
          <t>post_events_summary,notes</t>
        </is>
      </c>
    </row>
    <row r="850" ht="45" customHeight="1">
      <c r="A850" s="36" t="inlineStr">
        <is>
          <t>K016</t>
        </is>
      </c>
      <c r="B850" s="37" t="inlineStr">
        <is>
          <t>Kakao VX Inc.</t>
        </is>
      </c>
      <c r="C850" s="36" t="inlineStr">
        <is>
          <t>인수 후</t>
        </is>
      </c>
      <c r="D850" s="36" t="inlineStr">
        <is>
          <t>2025-10-13</t>
        </is>
      </c>
      <c r="E850" s="37" t="inlineStr">
        <is>
          <t>추가취득</t>
        </is>
      </c>
      <c r="F850" s="37" t="inlineStr">
        <is>
          <t>카카오게임즈 보유 카카오브이엑스 2,935,686주(65.19%) → 2025.10.13 1,567,493주(34.81%) 취득, 금액 162,346,171천원 → 4,503,179주(100%). 2025.10.15 4,503,179주 전량 ㈜아이브이쥐로 이전(209,996,746천원).</t>
        </is>
      </c>
      <c r="G850" s="37" t="inlineStr">
        <is>
          <t>DART 기타공시</t>
        </is>
      </c>
      <c r="H850" s="36" t="inlineStr">
        <is>
          <t>2025-10-17</t>
        </is>
      </c>
      <c r="I850" s="36" t="inlineStr">
        <is>
          <t>20251017000530</t>
        </is>
      </c>
      <c r="J850" s="39" t="inlineStr">
        <is>
          <t>https://dart.fss.or.kr/dsaf001/main.do?rcpNo=20251017000530</t>
        </is>
      </c>
      <c r="K850" s="37" t="inlineStr">
        <is>
          <t>post_events_summary</t>
        </is>
      </c>
    </row>
    <row r="851" ht="45" customHeight="1">
      <c r="A851" s="36" t="inlineStr">
        <is>
          <t>K016</t>
        </is>
      </c>
      <c r="B851" s="37" t="inlineStr">
        <is>
          <t>Kakao VX Inc.</t>
        </is>
      </c>
      <c r="C851" s="36" t="inlineStr">
        <is>
          <t>인수 후</t>
        </is>
      </c>
      <c r="D851" s="36" t="inlineStr">
        <is>
          <t>2025-10-01</t>
        </is>
      </c>
      <c r="E851" s="37" t="inlineStr">
        <is>
          <t>매각</t>
        </is>
      </c>
      <c r="F851" s="37" t="inlineStr">
        <is>
          <t>매수자는 '카카오인베스트먼트의 자회사 아이브이쥐(IVG)', 매각가 '2595억원'으로 보도. 매각은 '비핵심 사업을 정리하고 본업인 게임 사업에 역량을 더하는 선택과 집중 전략의 연장선'으로 풀이.</t>
        </is>
      </c>
      <c r="G851" s="37" t="inlineStr">
        <is>
          <t>언론 보도</t>
        </is>
      </c>
      <c r="H851" s="36" t="inlineStr">
        <is>
          <t>2025-10-01</t>
        </is>
      </c>
      <c r="I851" s="36" t="n"/>
      <c r="J851" s="39" t="inlineStr">
        <is>
          <t>https://www.inews24.com/view/1893159</t>
        </is>
      </c>
      <c r="K851" s="37" t="inlineStr">
        <is>
          <t>notes,earnings_call_note</t>
        </is>
      </c>
    </row>
    <row r="852" ht="45" customHeight="1">
      <c r="A852" s="36" t="inlineStr">
        <is>
          <t>K016</t>
        </is>
      </c>
      <c r="B852" s="37" t="inlineStr">
        <is>
          <t>Kakao VX Inc.</t>
        </is>
      </c>
      <c r="C852" s="36" t="inlineStr">
        <is>
          <t>인수 후</t>
        </is>
      </c>
      <c r="D852" s="36" t="inlineStr">
        <is>
          <t>2025-10-27</t>
        </is>
      </c>
      <c r="E852" s="37" t="inlineStr">
        <is>
          <t>합병</t>
        </is>
      </c>
      <c r="F852" s="37" t="inlineStr">
        <is>
          <t>㈜카카오브이엑스가 100% 자회사 ㈜비글 무증자 흡수합병 결정.</t>
        </is>
      </c>
      <c r="G852" s="37" t="inlineStr">
        <is>
          <t>DART 기타공시</t>
        </is>
      </c>
      <c r="H852" s="36" t="inlineStr">
        <is>
          <t>2025-10-27</t>
        </is>
      </c>
      <c r="I852" s="36" t="inlineStr">
        <is>
          <t>20251027000289</t>
        </is>
      </c>
      <c r="J852" s="39" t="inlineStr">
        <is>
          <t>https://dart.fss.or.kr/dsaf001/main.do?rcpNo=20251027000289</t>
        </is>
      </c>
      <c r="K852" s="37" t="inlineStr">
        <is>
          <t>post_events_summary</t>
        </is>
      </c>
    </row>
    <row r="853" ht="45" customHeight="1">
      <c r="A853" s="36" t="inlineStr">
        <is>
          <t>K016</t>
        </is>
      </c>
      <c r="B853" s="37" t="inlineStr">
        <is>
          <t>Kakao VX Inc.</t>
        </is>
      </c>
      <c r="C853" s="36" t="inlineStr">
        <is>
          <t>인수 후</t>
        </is>
      </c>
      <c r="D853" s="36" t="inlineStr">
        <is>
          <t>2025-12-31</t>
        </is>
      </c>
      <c r="E853" s="37" t="inlineStr">
        <is>
          <t>실적</t>
        </is>
      </c>
      <c r="F853" s="37" t="inlineStr">
        <is>
          <t>카카오브이엑스 연결: 매출 2025 99,900,183,452원 / 2024 111,601,307,888원, 영업손실 (3,325,478,045) / (14,885,624,637)원(중단영업 분리).</t>
        </is>
      </c>
      <c r="G853" s="37" t="inlineStr">
        <is>
          <t>DART 감사보고서</t>
        </is>
      </c>
      <c r="H853" s="36" t="inlineStr">
        <is>
          <t>2026-04-07</t>
        </is>
      </c>
      <c r="I853" s="36" t="inlineStr">
        <is>
          <t>20260407003027</t>
        </is>
      </c>
      <c r="J853" s="39" t="inlineStr">
        <is>
          <t>https://dart.fss.or.kr/dsaf001/main.do?rcpNo=20260407003027</t>
        </is>
      </c>
      <c r="K853" s="37" t="inlineStr">
        <is>
          <t>target_rev_post,target_op_post</t>
        </is>
      </c>
    </row>
    <row r="854" ht="45" customHeight="1">
      <c r="A854" s="36" t="inlineStr">
        <is>
          <t>K016</t>
        </is>
      </c>
      <c r="B854" s="37" t="inlineStr">
        <is>
          <t>Kakao VX Inc.</t>
        </is>
      </c>
      <c r="C854" s="36" t="inlineStr">
        <is>
          <t>인수 후</t>
        </is>
      </c>
      <c r="D854" s="36" t="inlineStr">
        <is>
          <t>2025-12-31</t>
        </is>
      </c>
      <c r="E854" s="37" t="inlineStr">
        <is>
          <t>매각</t>
        </is>
      </c>
      <c r="F854" s="37"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7" t="inlineStr">
        <is>
          <t>DART 사업보고서</t>
        </is>
      </c>
      <c r="H854" s="36" t="inlineStr">
        <is>
          <t>2026-03-18</t>
        </is>
      </c>
      <c r="I854" s="36" t="inlineStr">
        <is>
          <t>20260318001659</t>
        </is>
      </c>
      <c r="J854" s="39" t="inlineStr">
        <is>
          <t>https://dart.fss.or.kr/dsaf001/main.do?rcpNo=20260318001659</t>
        </is>
      </c>
      <c r="K854" s="37" t="inlineStr">
        <is>
          <t>impairment,post_events_summary</t>
        </is>
      </c>
    </row>
    <row r="855" ht="45" customHeight="1">
      <c r="A855" s="36" t="inlineStr">
        <is>
          <t>K016</t>
        </is>
      </c>
      <c r="B855" s="37" t="inlineStr">
        <is>
          <t>Kakao VX Inc.</t>
        </is>
      </c>
      <c r="C855" s="36" t="inlineStr">
        <is>
          <t>발표</t>
        </is>
      </c>
      <c r="D855" s="36" t="inlineStr">
        <is>
          <t>2017-09-25</t>
        </is>
      </c>
      <c r="E855" s="37" t="inlineStr">
        <is>
          <t>기타</t>
        </is>
      </c>
      <c r="F855" s="37" t="inlineStr">
        <is>
          <t>035720.KS 조정종가 2017-09-21 28,400원, 2017-09-25 27,700원(2017-09-22 데이터 없음). KRW=X 2017-09-25 1,133.82, 2017-11-28 1,090.06.</t>
        </is>
      </c>
      <c r="G855" s="37" t="inlineStr">
        <is>
          <t>기타</t>
        </is>
      </c>
      <c r="H855" s="36" t="inlineStr">
        <is>
          <t>2026-10-26</t>
        </is>
      </c>
      <c r="I855" s="36" t="n"/>
      <c r="J855" s="39" t="inlineStr">
        <is>
          <t>https://query1.finance.yahoo.com/v8/finance/chart/035720.KS?period1=1502496000&amp;period2=1506556800&amp;interval=1d</t>
        </is>
      </c>
      <c r="K855" s="37" t="inlineStr">
        <is>
          <t>acq_mktcap,value_chk_usdmm</t>
        </is>
      </c>
    </row>
    <row r="856" ht="45" customHeight="1">
      <c r="A856" s="36" t="inlineStr">
        <is>
          <t>K017</t>
        </is>
      </c>
      <c r="B856" s="37" t="inlineStr">
        <is>
          <t>Metabora</t>
        </is>
      </c>
      <c r="C856" s="36" t="inlineStr">
        <is>
          <t>발표</t>
        </is>
      </c>
      <c r="D856" s="36" t="inlineStr">
        <is>
          <t>2017-11-06</t>
        </is>
      </c>
      <c r="E856" s="37" t="inlineStr">
        <is>
          <t>발표</t>
        </is>
      </c>
      <c r="F856" s="37"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7" t="inlineStr">
        <is>
          <t>DART 기타공시</t>
        </is>
      </c>
      <c r="H856" s="36" t="inlineStr">
        <is>
          <t>2017-11-06</t>
        </is>
      </c>
      <c r="I856" s="36" t="inlineStr">
        <is>
          <t>20171106000326</t>
        </is>
      </c>
      <c r="J856" s="39" t="inlineStr">
        <is>
          <t>https://dart.fss.or.kr/dsaf001/main.do?rcpNo=20171106000326</t>
        </is>
      </c>
      <c r="K856" s="37" t="inlineStr">
        <is>
          <t>purpose_quote,announce_date_chk,status_chk,first_filing_date</t>
        </is>
      </c>
    </row>
    <row r="857" ht="45" customHeight="1">
      <c r="A857" s="36" t="inlineStr">
        <is>
          <t>K017</t>
        </is>
      </c>
      <c r="B857" s="37" t="inlineStr">
        <is>
          <t>Metabora</t>
        </is>
      </c>
      <c r="C857" s="36" t="inlineStr">
        <is>
          <t>발표</t>
        </is>
      </c>
      <c r="D857" s="36" t="inlineStr">
        <is>
          <t>2017-11-06</t>
        </is>
      </c>
      <c r="E857" s="37" t="inlineStr">
        <is>
          <t>발표</t>
        </is>
      </c>
      <c r="F857" s="37"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7" t="inlineStr">
        <is>
          <t>DART 기타공시</t>
        </is>
      </c>
      <c r="H857" s="36" t="inlineStr">
        <is>
          <t>2017-11-06</t>
        </is>
      </c>
      <c r="I857" s="36" t="inlineStr">
        <is>
          <t>20171106000323</t>
        </is>
      </c>
      <c r="J857" s="39" t="inlineStr">
        <is>
          <t>https://dart.fss.or.kr/dsaf001/main.do?rcpNo=20171106000323</t>
        </is>
      </c>
      <c r="K857" s="37" t="inlineStr">
        <is>
          <t>value_chk_local</t>
        </is>
      </c>
    </row>
    <row r="858" ht="45" customHeight="1">
      <c r="A858" s="36" t="inlineStr">
        <is>
          <t>K017</t>
        </is>
      </c>
      <c r="B858" s="37" t="inlineStr">
        <is>
          <t>Metabora</t>
        </is>
      </c>
      <c r="C858" s="36" t="inlineStr">
        <is>
          <t>인수 전</t>
        </is>
      </c>
      <c r="D858" s="36" t="inlineStr">
        <is>
          <t>2017-10-31</t>
        </is>
      </c>
      <c r="E858" s="37" t="inlineStr">
        <is>
          <t>지분취득</t>
        </is>
      </c>
      <c r="F858" s="37" t="inlineStr">
        <is>
          <t>슈퍼노바일레븐 최대주주등의주식보유변동: 카카오게임즈 보통주 970,001주(73.09%), 특수관계인 합계 1,232,281주(90.68%)</t>
        </is>
      </c>
      <c r="G858" s="37" t="inlineStr">
        <is>
          <t>DART 기타공시</t>
        </is>
      </c>
      <c r="H858" s="36" t="inlineStr">
        <is>
          <t>2017-11-06</t>
        </is>
      </c>
      <c r="I858" s="36" t="inlineStr">
        <is>
          <t>20171106000322</t>
        </is>
      </c>
      <c r="J858" s="39" t="inlineStr">
        <is>
          <t>https://dart.fss.or.kr/dsaf001/main.do?rcpNo=20171106000322</t>
        </is>
      </c>
      <c r="K858" s="37" t="inlineStr">
        <is>
          <t>chk_note</t>
        </is>
      </c>
    </row>
    <row r="859" ht="45" customHeight="1">
      <c r="A859" s="36" t="inlineStr">
        <is>
          <t>K017</t>
        </is>
      </c>
      <c r="B859" s="37" t="inlineStr">
        <is>
          <t>Metabora</t>
        </is>
      </c>
      <c r="C859" s="36" t="inlineStr">
        <is>
          <t>인수 후</t>
        </is>
      </c>
      <c r="D859" s="36" t="inlineStr">
        <is>
          <t>2017-12-22</t>
        </is>
      </c>
      <c r="E859" s="37" t="inlineStr">
        <is>
          <t>완료</t>
        </is>
      </c>
      <c r="F859" s="37" t="inlineStr">
        <is>
          <t>슈퍼노바일레븐 최대주주등의주식보유변동: 카카오게임즈 970,001주(71.38%)에서 389,000주(28.62%) 늘어 1,359,001주(100%)</t>
        </is>
      </c>
      <c r="G859" s="37" t="inlineStr">
        <is>
          <t>DART 기타공시</t>
        </is>
      </c>
      <c r="H859" s="36" t="inlineStr">
        <is>
          <t>2017-12-22</t>
        </is>
      </c>
      <c r="I859" s="36" t="inlineStr">
        <is>
          <t>20171222000508</t>
        </is>
      </c>
      <c r="J859" s="39" t="inlineStr">
        <is>
          <t>https://dart.fss.or.kr/dsaf001/main.do?rcpNo=20171222000508</t>
        </is>
      </c>
      <c r="K859" s="37" t="inlineStr">
        <is>
          <t>status_chk,chk_note</t>
        </is>
      </c>
    </row>
    <row r="860" ht="45" customHeight="1">
      <c r="A860" s="36" t="inlineStr">
        <is>
          <t>K017</t>
        </is>
      </c>
      <c r="B860" s="37" t="inlineStr">
        <is>
          <t>Metabora</t>
        </is>
      </c>
      <c r="C860" s="36" t="inlineStr">
        <is>
          <t>인수 전</t>
        </is>
      </c>
      <c r="D860" s="36" t="inlineStr">
        <is>
          <t>2016</t>
        </is>
      </c>
      <c r="E860" s="37" t="inlineStr">
        <is>
          <t>지분취득</t>
        </is>
      </c>
      <c r="F860" s="37"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7" t="inlineStr">
        <is>
          <t>DART 감사보고서</t>
        </is>
      </c>
      <c r="H860" s="36" t="inlineStr">
        <is>
          <t>2017-03-28</t>
        </is>
      </c>
      <c r="I860" s="36" t="inlineStr">
        <is>
          <t>20170328000013</t>
        </is>
      </c>
      <c r="J860" s="39" t="inlineStr">
        <is>
          <t>https://dart.fss.or.kr/dsaf001/main.do?rcpNo=20170328000013</t>
        </is>
      </c>
      <c r="K860" s="37" t="inlineStr">
        <is>
          <t>pre_events_summary,pre_incorp_chk,subtype_chk,target_rev_pre,acq_total_assets,deal_to_assets_pct,deal_to_equity_pct</t>
        </is>
      </c>
    </row>
    <row r="861" ht="45" customHeight="1">
      <c r="A861" s="36" t="inlineStr">
        <is>
          <t>K017</t>
        </is>
      </c>
      <c r="B861" s="37" t="inlineStr">
        <is>
          <t>Metabora</t>
        </is>
      </c>
      <c r="C861" s="36" t="inlineStr">
        <is>
          <t>인수 후</t>
        </is>
      </c>
      <c r="D861" s="36" t="inlineStr">
        <is>
          <t>2017-12-31</t>
        </is>
      </c>
      <c r="E861" s="37" t="inlineStr">
        <is>
          <t>실적</t>
        </is>
      </c>
      <c r="F861" s="37"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7" t="inlineStr">
        <is>
          <t>DART 감사보고서</t>
        </is>
      </c>
      <c r="H861" s="36" t="inlineStr">
        <is>
          <t>2018-11-02</t>
        </is>
      </c>
      <c r="I861" s="36" t="inlineStr">
        <is>
          <t>20181102000493</t>
        </is>
      </c>
      <c r="J861" s="39" t="inlineStr">
        <is>
          <t>https://dart.fss.or.kr/dsaf001/main.do?rcpNo=20181102000493</t>
        </is>
      </c>
      <c r="K861" s="37" t="inlineStr">
        <is>
          <t>target_rev_pre,target_op_pre,notes,impairment</t>
        </is>
      </c>
    </row>
    <row r="862" ht="45" customHeight="1">
      <c r="A862" s="36" t="inlineStr">
        <is>
          <t>K017</t>
        </is>
      </c>
      <c r="B862" s="37" t="inlineStr">
        <is>
          <t>Metabora</t>
        </is>
      </c>
      <c r="C862" s="36" t="inlineStr">
        <is>
          <t>인수 후</t>
        </is>
      </c>
      <c r="D862" s="36" t="inlineStr">
        <is>
          <t>2018-12-31</t>
        </is>
      </c>
      <c r="E862" s="37" t="inlineStr">
        <is>
          <t>실적</t>
        </is>
      </c>
      <c r="F862" s="37" t="inlineStr">
        <is>
          <t>카카오게임즈 2018 연결감사보고서: ㈜프렌즈게임즈(구. ㈜슈퍼노바일레븐) 자산 32,843,934·부채 15,821,264·자본 17,022,670·매출 915,173·순손실 5,881,744천원; 2019-02-22 손노리 90,909주 추가 취득</t>
        </is>
      </c>
      <c r="G862" s="37" t="inlineStr">
        <is>
          <t>DART 감사보고서</t>
        </is>
      </c>
      <c r="H862" s="36" t="inlineStr">
        <is>
          <t>2019-04-11</t>
        </is>
      </c>
      <c r="I862" s="36" t="inlineStr">
        <is>
          <t>20190411001845</t>
        </is>
      </c>
      <c r="J862" s="39" t="inlineStr">
        <is>
          <t>https://dart.fss.or.kr/dsaf001/main.do?rcpNo=20190411001845</t>
        </is>
      </c>
      <c r="K862" s="37" t="inlineStr">
        <is>
          <t>target_rev_post,target_op_post,post_events_summary</t>
        </is>
      </c>
    </row>
    <row r="863" ht="45" customHeight="1">
      <c r="A863" s="36" t="inlineStr">
        <is>
          <t>K017</t>
        </is>
      </c>
      <c r="B863" s="37" t="inlineStr">
        <is>
          <t>Metabora</t>
        </is>
      </c>
      <c r="C863" s="36" t="inlineStr">
        <is>
          <t>인수 후</t>
        </is>
      </c>
      <c r="D863" s="36" t="inlineStr">
        <is>
          <t>2019-12-31</t>
        </is>
      </c>
      <c r="E863" s="37" t="inlineStr">
        <is>
          <t>실적</t>
        </is>
      </c>
      <c r="F863" s="37" t="inlineStr">
        <is>
          <t>카카오게임즈 2019 사업보고서: ㈜프렌즈게임즈 설립 2015.04, 최초취득일 2015.06.23, 기말 지분 82.40%; 2019 자산 27,702,989·부채 9,837,258·매출 7,260,851·순손실 2,504,243천원</t>
        </is>
      </c>
      <c r="G863" s="37" t="inlineStr">
        <is>
          <t>DART 사업보고서</t>
        </is>
      </c>
      <c r="H863" s="36" t="inlineStr">
        <is>
          <t>2020-03-30</t>
        </is>
      </c>
      <c r="I863" s="36" t="inlineStr">
        <is>
          <t>20200330004670</t>
        </is>
      </c>
      <c r="J863" s="39" t="inlineStr">
        <is>
          <t>https://dart.fss.or.kr/dsaf001/main.do?rcpNo=20200330004670</t>
        </is>
      </c>
      <c r="K863" s="37" t="inlineStr">
        <is>
          <t>target_rev_post,target_op_post,pre_events_summary,post_events_summary</t>
        </is>
      </c>
    </row>
    <row r="864" ht="45" customHeight="1">
      <c r="A864" s="36" t="inlineStr">
        <is>
          <t>K017</t>
        </is>
      </c>
      <c r="B864" s="37" t="inlineStr">
        <is>
          <t>Metabora</t>
        </is>
      </c>
      <c r="C864" s="36" t="inlineStr">
        <is>
          <t>인수 후</t>
        </is>
      </c>
      <c r="D864" s="36" t="inlineStr">
        <is>
          <t>2024-12-31</t>
        </is>
      </c>
      <c r="E864" s="37" t="inlineStr">
        <is>
          <t>손상차손</t>
        </is>
      </c>
      <c r="F864" s="37"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7" t="inlineStr">
        <is>
          <t>DART 사업보고서</t>
        </is>
      </c>
      <c r="H864" s="36" t="inlineStr">
        <is>
          <t>2025-03-18</t>
        </is>
      </c>
      <c r="I864" s="36" t="inlineStr">
        <is>
          <t>20250318001434</t>
        </is>
      </c>
      <c r="J864" s="39" t="inlineStr">
        <is>
          <t>https://dart.fss.or.kr/dsaf001/main.do?rcpNo=20250318001434</t>
        </is>
      </c>
      <c r="K864" s="37" t="inlineStr">
        <is>
          <t>impairment,target_rev_post,target_op_post,post_events_summary</t>
        </is>
      </c>
    </row>
    <row r="865" ht="45" customHeight="1">
      <c r="A865" s="36" t="inlineStr">
        <is>
          <t>K017</t>
        </is>
      </c>
      <c r="B865" s="37" t="inlineStr">
        <is>
          <t>Metabora</t>
        </is>
      </c>
      <c r="C865" s="36" t="inlineStr">
        <is>
          <t>발표</t>
        </is>
      </c>
      <c r="D865" s="36" t="inlineStr">
        <is>
          <t>2016-12-31</t>
        </is>
      </c>
      <c r="E865" s="37" t="inlineStr">
        <is>
          <t>기타</t>
        </is>
      </c>
      <c r="F865" s="37" t="inlineStr">
        <is>
          <t>㈜카카오 2016 사업보고서 연결 자산총계 5,484,117,180,416원</t>
        </is>
      </c>
      <c r="G865" s="37" t="inlineStr">
        <is>
          <t>DART 사업보고서</t>
        </is>
      </c>
      <c r="H865" s="36" t="inlineStr">
        <is>
          <t>2017-03-31</t>
        </is>
      </c>
      <c r="I865" s="36" t="inlineStr">
        <is>
          <t>20170331005003</t>
        </is>
      </c>
      <c r="J865" s="39" t="inlineStr">
        <is>
          <t>https://dart.fss.or.kr/dsaf001/main.do?rcpNo=20170331005003</t>
        </is>
      </c>
      <c r="K865" s="37" t="inlineStr">
        <is>
          <t>apex_total_assets</t>
        </is>
      </c>
    </row>
    <row r="866" ht="45" customHeight="1">
      <c r="A866" s="36" t="inlineStr">
        <is>
          <t>K017</t>
        </is>
      </c>
      <c r="B866" s="37" t="inlineStr">
        <is>
          <t>Metabora</t>
        </is>
      </c>
      <c r="C866" s="36" t="inlineStr">
        <is>
          <t>발표</t>
        </is>
      </c>
      <c r="D866" s="36" t="inlineStr">
        <is>
          <t>2017-11-03</t>
        </is>
      </c>
      <c r="E866" s="37" t="inlineStr">
        <is>
          <t>기타</t>
        </is>
      </c>
      <c r="F866" s="37" t="inlineStr">
        <is>
          <t>Yahoo Finance 035720.KS 2017-11-03 조정종가 30,500원(×5 = 152,500원)</t>
        </is>
      </c>
      <c r="G866" s="37" t="inlineStr">
        <is>
          <t>기타</t>
        </is>
      </c>
      <c r="H866" s="36" t="inlineStr">
        <is>
          <t>2026-10-31</t>
        </is>
      </c>
      <c r="I866" s="36" t="n"/>
      <c r="J866" s="39" t="inlineStr">
        <is>
          <t>https://query1.finance.yahoo.com/v8/finance/chart/035720.KS?period1=1509494400&amp;period2=1510012800&amp;interval=1d</t>
        </is>
      </c>
      <c r="K866" s="37" t="inlineStr">
        <is>
          <t>acq_mktcap</t>
        </is>
      </c>
    </row>
    <row r="867" ht="45" customHeight="1">
      <c r="A867" s="36" t="inlineStr">
        <is>
          <t>K017</t>
        </is>
      </c>
      <c r="B867" s="37" t="inlineStr">
        <is>
          <t>Metabora</t>
        </is>
      </c>
      <c r="C867" s="36" t="inlineStr">
        <is>
          <t>인수 후</t>
        </is>
      </c>
      <c r="D867" s="36" t="inlineStr">
        <is>
          <t>2025-03-19</t>
        </is>
      </c>
      <c r="E867" s="37" t="inlineStr">
        <is>
          <t>경영진변경</t>
        </is>
      </c>
      <c r="F867" s="37"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7" t="inlineStr">
        <is>
          <t>언론 보도</t>
        </is>
      </c>
      <c r="H867" s="36" t="inlineStr">
        <is>
          <t>2025-03-19</t>
        </is>
      </c>
      <c r="I867" s="36" t="n"/>
      <c r="J867" s="39" t="inlineStr">
        <is>
          <t>https://news.mtn.co.kr/news-detail/2025031915203310999</t>
        </is>
      </c>
      <c r="K867" s="37" t="inlineStr">
        <is>
          <t>post_events_summary,notes,earnings_call_note</t>
        </is>
      </c>
    </row>
    <row r="868" ht="45" customHeight="1">
      <c r="A868" s="36" t="inlineStr">
        <is>
          <t>K018</t>
        </is>
      </c>
      <c r="B868" s="37" t="inlineStr">
        <is>
          <t>Valuepotion Co., Ltd.</t>
        </is>
      </c>
      <c r="C868" s="36" t="inlineStr">
        <is>
          <t>발표</t>
        </is>
      </c>
      <c r="D868" s="36" t="inlineStr">
        <is>
          <t>2017-11-13</t>
        </is>
      </c>
      <c r="E868" s="37" t="inlineStr">
        <is>
          <t>발표</t>
        </is>
      </c>
      <c r="F868" s="37"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7" t="inlineStr">
        <is>
          <t>DART 기타공시</t>
        </is>
      </c>
      <c r="H868" s="36" t="inlineStr">
        <is>
          <t>2017-11-13</t>
        </is>
      </c>
      <c r="I868" s="36" t="inlineStr">
        <is>
          <t>20171113000772</t>
        </is>
      </c>
      <c r="J868" s="39" t="inlineStr">
        <is>
          <t>https://dart.fss.or.kr/dsaf001/main.do?rcpNo=20171113000772</t>
        </is>
      </c>
      <c r="K868" s="37" t="inlineStr">
        <is>
          <t>announce_date_chk,first_filing_date,purpose_quote,value_chk_local,chk_note</t>
        </is>
      </c>
    </row>
    <row r="869" ht="45" customHeight="1">
      <c r="A869" s="36" t="inlineStr">
        <is>
          <t>K018</t>
        </is>
      </c>
      <c r="B869" s="37" t="inlineStr">
        <is>
          <t>Valuepotion Co., Ltd.</t>
        </is>
      </c>
      <c r="C869" s="36" t="inlineStr">
        <is>
          <t>발표</t>
        </is>
      </c>
      <c r="D869" s="36" t="inlineStr">
        <is>
          <t>2017-11-20</t>
        </is>
      </c>
      <c r="E869" s="37" t="inlineStr">
        <is>
          <t>완료</t>
        </is>
      </c>
      <c r="F869" s="37"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7" t="inlineStr">
        <is>
          <t>DART 기타공시</t>
        </is>
      </c>
      <c r="H869" s="36" t="inlineStr">
        <is>
          <t>2017-11-20</t>
        </is>
      </c>
      <c r="I869" s="36" t="inlineStr">
        <is>
          <t>20171120000269</t>
        </is>
      </c>
      <c r="J869" s="39" t="inlineStr">
        <is>
          <t>https://dart.fss.or.kr/dsaf001/main.do?rcpNo=20171120000269</t>
        </is>
      </c>
      <c r="K869" s="37" t="inlineStr">
        <is>
          <t>status_chk,value_chk_local,chk_note,notes</t>
        </is>
      </c>
    </row>
    <row r="870" ht="45" customHeight="1">
      <c r="A870" s="36" t="inlineStr">
        <is>
          <t>K018</t>
        </is>
      </c>
      <c r="B870" s="37" t="inlineStr">
        <is>
          <t>Valuepotion Co., Ltd.</t>
        </is>
      </c>
      <c r="C870" s="36" t="inlineStr">
        <is>
          <t>발표</t>
        </is>
      </c>
      <c r="D870" s="36" t="inlineStr">
        <is>
          <t>2017-11-22</t>
        </is>
      </c>
      <c r="E870" s="37" t="inlineStr">
        <is>
          <t>발표</t>
        </is>
      </c>
      <c r="F870" s="37"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7" t="inlineStr">
        <is>
          <t>언론 보도</t>
        </is>
      </c>
      <c r="H870" s="36" t="inlineStr">
        <is>
          <t>2017-11-22</t>
        </is>
      </c>
      <c r="I870" s="36" t="n"/>
      <c r="J870" s="39" t="inlineStr">
        <is>
          <t>https://www.thebell.co.kr/front/newsview.asp?click=F&amp;key=201711220100040360002488</t>
        </is>
      </c>
      <c r="K870" s="37" t="inlineStr">
        <is>
          <t>purpose_quote,core_basis,first_filing_date,earnings_call_note,pre_events_summary</t>
        </is>
      </c>
    </row>
    <row r="871" ht="45" customHeight="1">
      <c r="A871" s="36" t="inlineStr">
        <is>
          <t>K018</t>
        </is>
      </c>
      <c r="B871" s="37" t="inlineStr">
        <is>
          <t>Valuepotion Co., Ltd.</t>
        </is>
      </c>
      <c r="C871" s="36" t="inlineStr">
        <is>
          <t>발표</t>
        </is>
      </c>
      <c r="D871" s="36" t="inlineStr">
        <is>
          <t>2017-12-31</t>
        </is>
      </c>
      <c r="E871" s="37" t="inlineStr">
        <is>
          <t>완료</t>
        </is>
      </c>
      <c r="F871" s="37"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7" t="inlineStr">
        <is>
          <t>DART 감사보고서</t>
        </is>
      </c>
      <c r="H871" s="36" t="inlineStr">
        <is>
          <t>2019-04-10</t>
        </is>
      </c>
      <c r="I871" s="36" t="inlineStr">
        <is>
          <t>20190410000806</t>
        </is>
      </c>
      <c r="J871" s="39" t="inlineStr">
        <is>
          <t>https://dart.fss.or.kr/dsaf001/main.do?rcpNo=20190410000806</t>
        </is>
      </c>
      <c r="K871" s="37" t="inlineStr">
        <is>
          <t>chk_note,notes,impairment,target_rev_post,perf_basis,acq_total_assets,deal_to_assets_pct,deal_to_equity_pct,acquirer_entity</t>
        </is>
      </c>
    </row>
    <row r="872" ht="45" customHeight="1">
      <c r="A872" s="36" t="inlineStr">
        <is>
          <t>K018</t>
        </is>
      </c>
      <c r="B872" s="37" t="inlineStr">
        <is>
          <t>Valuepotion Co., Ltd.</t>
        </is>
      </c>
      <c r="C872" s="36" t="inlineStr">
        <is>
          <t>인수 전</t>
        </is>
      </c>
      <c r="D872" s="36" t="inlineStr">
        <is>
          <t>2016-08-17</t>
        </is>
      </c>
      <c r="E872" s="37" t="inlineStr">
        <is>
          <t>기타</t>
        </is>
      </c>
      <c r="F872" s="37" t="inlineStr">
        <is>
          <t>밸류포션 최대주주 등의 주식보유 변동: 2016-08-17 증자 후 케이벤처그룹 10,323주(52.4%), 김기범 6,529주(33.1%), 기타 2,862주(14.5%), 합계 19,714주.</t>
        </is>
      </c>
      <c r="G872" s="37" t="inlineStr">
        <is>
          <t>DART 기타공시</t>
        </is>
      </c>
      <c r="H872" s="36" t="inlineStr">
        <is>
          <t>2016-08-23</t>
        </is>
      </c>
      <c r="I872" s="36" t="inlineStr">
        <is>
          <t>20160823000140</t>
        </is>
      </c>
      <c r="J872" s="39" t="inlineStr">
        <is>
          <t>https://dart.fss.or.kr/dsaf001/main.do?rcpNo=20160823000140</t>
        </is>
      </c>
      <c r="K872" s="37" t="inlineStr">
        <is>
          <t>pre_events_summary,notes</t>
        </is>
      </c>
    </row>
    <row r="873" ht="45" customHeight="1">
      <c r="A873" s="36" t="inlineStr">
        <is>
          <t>K018</t>
        </is>
      </c>
      <c r="B873" s="37" t="inlineStr">
        <is>
          <t>Valuepotion Co., Ltd.</t>
        </is>
      </c>
      <c r="C873" s="36" t="inlineStr">
        <is>
          <t>인수 전</t>
        </is>
      </c>
      <c r="D873" s="36" t="inlineStr">
        <is>
          <t>2015-12-31</t>
        </is>
      </c>
      <c r="E873" s="37" t="inlineStr">
        <is>
          <t>지분취득</t>
        </is>
      </c>
      <c r="F873" s="37" t="inlineStr">
        <is>
          <t>카카오 2015 사업보고서 연결주석 36 사업결합(천원): '㈜포도트리 | 65.6 | 44,130,449 | 42,199,152', '㈜밸류포션 | 70.0 | 927,486 | 264,988'(지분율·이전대가·영업권).</t>
        </is>
      </c>
      <c r="G873" s="37" t="inlineStr">
        <is>
          <t>DART 사업보고서</t>
        </is>
      </c>
      <c r="H873" s="36" t="inlineStr">
        <is>
          <t>2016-03-30</t>
        </is>
      </c>
      <c r="I873" s="36" t="inlineStr">
        <is>
          <t>20160330002170</t>
        </is>
      </c>
      <c r="J873" s="39" t="inlineStr">
        <is>
          <t>https://dart.fss.or.kr/dsaf001/main.do?rcpNo=20160330002170</t>
        </is>
      </c>
      <c r="K873" s="37" t="inlineStr">
        <is>
          <t>pre_events_summary,notes,pre_incorp_chk</t>
        </is>
      </c>
    </row>
    <row r="874" ht="45" customHeight="1">
      <c r="A874" s="36" t="inlineStr">
        <is>
          <t>K018</t>
        </is>
      </c>
      <c r="B874" s="37" t="inlineStr">
        <is>
          <t>Valuepotion Co., Ltd.</t>
        </is>
      </c>
      <c r="C874" s="36" t="inlineStr">
        <is>
          <t>인수 전</t>
        </is>
      </c>
      <c r="D874" s="36" t="inlineStr">
        <is>
          <t>2015-12-31</t>
        </is>
      </c>
      <c r="E874" s="37" t="inlineStr">
        <is>
          <t>실적</t>
        </is>
      </c>
      <c r="F874" s="37" t="inlineStr">
        <is>
          <t>대규모기업집단현황공시(밸류포션 개별): 설립일 2015.05.07, 계열편입일 2015.09.30; 2015년 매출액 219, 영업이익 -424, 당기순이익 -429백만원.</t>
        </is>
      </c>
      <c r="G874" s="37" t="inlineStr">
        <is>
          <t>DART 기타공시</t>
        </is>
      </c>
      <c r="H874" s="36" t="inlineStr">
        <is>
          <t>2016-05-31</t>
        </is>
      </c>
      <c r="I874" s="36" t="inlineStr">
        <is>
          <t>20160531000796</t>
        </is>
      </c>
      <c r="J874" s="39" t="inlineStr">
        <is>
          <t>https://dart.fss.or.kr/dsaf001/main.do?rcpNo=20160531000796</t>
        </is>
      </c>
      <c r="K874" s="37" t="inlineStr">
        <is>
          <t>pre_events_summary,target_rev_pre,target_op_pre,perf_basis</t>
        </is>
      </c>
    </row>
    <row r="875" ht="45" customHeight="1">
      <c r="A875" s="36" t="inlineStr">
        <is>
          <t>K018</t>
        </is>
      </c>
      <c r="B875" s="37" t="inlineStr">
        <is>
          <t>Valuepotion Co., Ltd.</t>
        </is>
      </c>
      <c r="C875" s="36" t="inlineStr">
        <is>
          <t>인수 전</t>
        </is>
      </c>
      <c r="D875" s="36" t="inlineStr">
        <is>
          <t>2016-12-31</t>
        </is>
      </c>
      <c r="E875" s="37" t="inlineStr">
        <is>
          <t>실적</t>
        </is>
      </c>
      <c r="F875" s="37"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7" t="inlineStr">
        <is>
          <t>DART 사업보고서</t>
        </is>
      </c>
      <c r="H875" s="36" t="inlineStr">
        <is>
          <t>2017-03-31</t>
        </is>
      </c>
      <c r="I875" s="36" t="inlineStr">
        <is>
          <t>20170331005003</t>
        </is>
      </c>
      <c r="J875" s="39" t="inlineStr">
        <is>
          <t>https://dart.fss.or.kr/dsaf001/main.do?rcpNo=20170331005003</t>
        </is>
      </c>
      <c r="K875" s="37" t="inlineStr">
        <is>
          <t>target_rev_pre,apex_total_assets,deal_to_equity_pct,core_basis</t>
        </is>
      </c>
    </row>
    <row r="876" ht="45" customHeight="1">
      <c r="A876" s="36" t="inlineStr">
        <is>
          <t>K018</t>
        </is>
      </c>
      <c r="B876" s="37" t="inlineStr">
        <is>
          <t>Valuepotion Co., Ltd.</t>
        </is>
      </c>
      <c r="C876" s="36" t="inlineStr">
        <is>
          <t>인수 전</t>
        </is>
      </c>
      <c r="D876" s="36" t="inlineStr">
        <is>
          <t>2017-04-01</t>
        </is>
      </c>
      <c r="E876" s="37" t="inlineStr">
        <is>
          <t>소유주변경</t>
        </is>
      </c>
      <c r="F876" s="37"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7" t="inlineStr">
        <is>
          <t>DART 사업보고서</t>
        </is>
      </c>
      <c r="H876" s="36" t="inlineStr">
        <is>
          <t>2018-03-30</t>
        </is>
      </c>
      <c r="I876" s="36" t="inlineStr">
        <is>
          <t>20180330002462</t>
        </is>
      </c>
      <c r="J876" s="39" t="inlineStr">
        <is>
          <t>https://dart.fss.or.kr/dsaf001/main.do?rcpNo=20180330002462</t>
        </is>
      </c>
      <c r="K876" s="37" t="inlineStr">
        <is>
          <t>pre_events_summary,notes</t>
        </is>
      </c>
    </row>
    <row r="877" ht="45" customHeight="1">
      <c r="A877" s="36" t="inlineStr">
        <is>
          <t>K018</t>
        </is>
      </c>
      <c r="B877" s="37" t="inlineStr">
        <is>
          <t>Valuepotion Co., Ltd.</t>
        </is>
      </c>
      <c r="C877" s="36" t="inlineStr">
        <is>
          <t>인수 전</t>
        </is>
      </c>
      <c r="D877" s="36" t="inlineStr">
        <is>
          <t>2016-12-05</t>
        </is>
      </c>
      <c r="E877" s="37" t="inlineStr">
        <is>
          <t>투자유치</t>
        </is>
      </c>
      <c r="F877" s="37" t="inlineStr">
        <is>
          <t>카카오 보도자료(2016-12-05): 포도트리가 '앵커에퀴티파트너스로부터 1,250억 원 규모의 투자를 유치', 제3자배정 보통주, GIC가 컨소시엄 참여, '기업가치를 5,000억 원대로 평가'.</t>
        </is>
      </c>
      <c r="G877" s="37" t="inlineStr">
        <is>
          <t>회사 보도자료</t>
        </is>
      </c>
      <c r="H877" s="36" t="inlineStr">
        <is>
          <t>2016-12-05</t>
        </is>
      </c>
      <c r="I877" s="36" t="n"/>
      <c r="J877" s="39" t="inlineStr">
        <is>
          <t>https://www.kakaocorp.com/page/detail/8194</t>
        </is>
      </c>
      <c r="K877" s="37" t="inlineStr">
        <is>
          <t>pre_events_summary</t>
        </is>
      </c>
    </row>
    <row r="878" ht="45" customHeight="1">
      <c r="A878" s="36" t="inlineStr">
        <is>
          <t>K018</t>
        </is>
      </c>
      <c r="B878" s="37" t="inlineStr">
        <is>
          <t>Valuepotion Co., Ltd.</t>
        </is>
      </c>
      <c r="C878" s="36" t="inlineStr">
        <is>
          <t>인수 후</t>
        </is>
      </c>
      <c r="D878" s="36" t="inlineStr">
        <is>
          <t>2018-02-01</t>
        </is>
      </c>
      <c r="E878" s="37" t="inlineStr">
        <is>
          <t>합병</t>
        </is>
      </c>
      <c r="F878" s="37"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7" t="inlineStr">
        <is>
          <t>DART 기타공시</t>
        </is>
      </c>
      <c r="H878" s="36" t="inlineStr">
        <is>
          <t>2017-12-13</t>
        </is>
      </c>
      <c r="I878" s="36" t="inlineStr">
        <is>
          <t>20171213000198</t>
        </is>
      </c>
      <c r="J878" s="39" t="inlineStr">
        <is>
          <t>https://dart.fss.or.kr/dsaf001/main.do?rcpNo=20171213000198</t>
        </is>
      </c>
      <c r="K878" s="37" t="inlineStr">
        <is>
          <t>post_events_summary,target_op_post</t>
        </is>
      </c>
    </row>
    <row r="879" ht="45" customHeight="1">
      <c r="A879" s="36" t="inlineStr">
        <is>
          <t>K018</t>
        </is>
      </c>
      <c r="B879" s="37" t="inlineStr">
        <is>
          <t>Valuepotion Co., Ltd.</t>
        </is>
      </c>
      <c r="C879" s="36" t="inlineStr">
        <is>
          <t>인수 후</t>
        </is>
      </c>
      <c r="D879" s="36" t="inlineStr">
        <is>
          <t>2018-08-01</t>
        </is>
      </c>
      <c r="E879" s="37" t="inlineStr">
        <is>
          <t>사명변경</t>
        </is>
      </c>
      <c r="F879" s="37" t="inlineStr">
        <is>
          <t>카카오 보도자료(2018-08-01): '포도트리가 (주)카카오페이지로 사명을 변경한다고 1일 밝혔다'.</t>
        </is>
      </c>
      <c r="G879" s="37" t="inlineStr">
        <is>
          <t>회사 보도자료</t>
        </is>
      </c>
      <c r="H879" s="36" t="inlineStr">
        <is>
          <t>2018-08-01</t>
        </is>
      </c>
      <c r="I879" s="36" t="n"/>
      <c r="J879" s="39" t="inlineStr">
        <is>
          <t>https://www.kakaocorp.com/page/detail/8526</t>
        </is>
      </c>
      <c r="K879" s="37" t="inlineStr">
        <is>
          <t>post_events_summary,acquirer_entity</t>
        </is>
      </c>
    </row>
    <row r="880" ht="45" customHeight="1">
      <c r="A880" s="36" t="inlineStr">
        <is>
          <t>K018</t>
        </is>
      </c>
      <c r="B880" s="37" t="inlineStr">
        <is>
          <t>Valuepotion Co., Ltd.</t>
        </is>
      </c>
      <c r="C880" s="36" t="inlineStr">
        <is>
          <t>인수 후</t>
        </is>
      </c>
      <c r="D880" s="36" t="inlineStr">
        <is>
          <t>2018-12-31</t>
        </is>
      </c>
      <c r="E880" s="37" t="inlineStr">
        <is>
          <t>실적</t>
        </is>
      </c>
      <c r="F880" s="37"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7" t="inlineStr">
        <is>
          <t>DART 감사보고서</t>
        </is>
      </c>
      <c r="H880" s="36" t="inlineStr">
        <is>
          <t>2019-04-11</t>
        </is>
      </c>
      <c r="I880" s="36" t="inlineStr">
        <is>
          <t>20190411000196</t>
        </is>
      </c>
      <c r="J880" s="39" t="inlineStr">
        <is>
          <t>https://dart.fss.or.kr/dsaf001/main.do?rcpNo=20190411000196</t>
        </is>
      </c>
      <c r="K880" s="37" t="inlineStr">
        <is>
          <t>acquirer_core,post_events_summary,target_rev_post,perf_basis</t>
        </is>
      </c>
    </row>
    <row r="881" ht="45" customHeight="1">
      <c r="A881" s="36" t="inlineStr">
        <is>
          <t>K018</t>
        </is>
      </c>
      <c r="B881" s="37" t="inlineStr">
        <is>
          <t>Valuepotion Co., Ltd.</t>
        </is>
      </c>
      <c r="C881" s="36" t="inlineStr">
        <is>
          <t>인수 후</t>
        </is>
      </c>
      <c r="D881" s="36" t="inlineStr">
        <is>
          <t>2019-12-31</t>
        </is>
      </c>
      <c r="E881" s="37" t="inlineStr">
        <is>
          <t>실적</t>
        </is>
      </c>
      <c r="F881" s="37" t="inlineStr">
        <is>
          <t>카카오페이지 2019 연결감사보고서 주석 6: 광고수익 2019 23,692,068천원(2018 10,111,369); Kakako Page Pte. Ltd. 매출 186,744·순손실 (230,571)천원.</t>
        </is>
      </c>
      <c r="G881" s="37" t="inlineStr">
        <is>
          <t>DART 감사보고서</t>
        </is>
      </c>
      <c r="H881" s="36" t="inlineStr">
        <is>
          <t>2020-03-31</t>
        </is>
      </c>
      <c r="I881" s="36" t="inlineStr">
        <is>
          <t>20200331000581</t>
        </is>
      </c>
      <c r="J881" s="39" t="inlineStr">
        <is>
          <t>https://dart.fss.or.kr/dsaf001/main.do?rcpNo=20200331000581</t>
        </is>
      </c>
      <c r="K881" s="37" t="inlineStr">
        <is>
          <t>target_rev_post,post_events_summary</t>
        </is>
      </c>
    </row>
    <row r="882" ht="45" customHeight="1">
      <c r="A882" s="36" t="inlineStr">
        <is>
          <t>K018</t>
        </is>
      </c>
      <c r="B882" s="37" t="inlineStr">
        <is>
          <t>Valuepotion Co., Ltd.</t>
        </is>
      </c>
      <c r="C882" s="36" t="inlineStr">
        <is>
          <t>인수 후</t>
        </is>
      </c>
      <c r="D882" s="36" t="inlineStr">
        <is>
          <t>2020-12-31</t>
        </is>
      </c>
      <c r="E882" s="37" t="inlineStr">
        <is>
          <t>실적</t>
        </is>
      </c>
      <c r="F882" s="37" t="inlineStr">
        <is>
          <t>카카오페이지 2020 연결감사보고서 주석 6: 광고수익 2020 24,552,101천원(2019 23,692,068), 영업수익 합계 359,064,418천원.</t>
        </is>
      </c>
      <c r="G882" s="37" t="inlineStr">
        <is>
          <t>DART 감사보고서</t>
        </is>
      </c>
      <c r="H882" s="36" t="inlineStr">
        <is>
          <t>2021-04-01</t>
        </is>
      </c>
      <c r="I882" s="36" t="inlineStr">
        <is>
          <t>20210401000639</t>
        </is>
      </c>
      <c r="J882" s="39" t="inlineStr">
        <is>
          <t>https://dart.fss.or.kr/dsaf001/main.do?rcpNo=20210401000639</t>
        </is>
      </c>
      <c r="K882" s="37" t="inlineStr">
        <is>
          <t>target_rev_post</t>
        </is>
      </c>
    </row>
    <row r="883" ht="45" customHeight="1">
      <c r="A883" s="36" t="inlineStr">
        <is>
          <t>K018</t>
        </is>
      </c>
      <c r="B883" s="37" t="inlineStr">
        <is>
          <t>Valuepotion Co., Ltd.</t>
        </is>
      </c>
      <c r="C883" s="36" t="inlineStr">
        <is>
          <t>인수 후</t>
        </is>
      </c>
      <c r="D883" s="36" t="inlineStr">
        <is>
          <t>2021-12-31</t>
        </is>
      </c>
      <c r="E883" s="37" t="inlineStr">
        <is>
          <t>청산</t>
        </is>
      </c>
      <c r="F883" s="37" t="inlineStr">
        <is>
          <t>카카오엔터테인먼트 2021 연결감사보고서: 'Kakako Page Pte. Ltd. | 당기 중 청산으로 인한 연결제외'; 영업수익 Story 484,796,064·Music 481,671,904·Media 280,411,457천원.</t>
        </is>
      </c>
      <c r="G883" s="37" t="inlineStr">
        <is>
          <t>DART 감사보고서</t>
        </is>
      </c>
      <c r="H883" s="36" t="inlineStr">
        <is>
          <t>2022-03-31</t>
        </is>
      </c>
      <c r="I883" s="36" t="inlineStr">
        <is>
          <t>20220331003217</t>
        </is>
      </c>
      <c r="J883" s="39" t="inlineStr">
        <is>
          <t>https://dart.fss.or.kr/dsaf001/main.do?rcpNo=20220331003217</t>
        </is>
      </c>
      <c r="K883" s="37" t="inlineStr">
        <is>
          <t>post_events_summary</t>
        </is>
      </c>
    </row>
    <row r="884" ht="45" customHeight="1">
      <c r="A884" s="36" t="inlineStr">
        <is>
          <t>K018</t>
        </is>
      </c>
      <c r="B884" s="37" t="inlineStr">
        <is>
          <t>Valuepotion Co., Ltd.</t>
        </is>
      </c>
      <c r="C884" s="36" t="inlineStr">
        <is>
          <t>발표</t>
        </is>
      </c>
      <c r="D884" s="36" t="inlineStr">
        <is>
          <t>2017-09-30</t>
        </is>
      </c>
      <c r="E884" s="37" t="inlineStr">
        <is>
          <t>기타</t>
        </is>
      </c>
      <c r="F884" s="37" t="inlineStr">
        <is>
          <t>카카오 2017 3분기보고서 '주식의 총수 등': Ⅳ. 발행주식의 총수 67,839,099주.</t>
        </is>
      </c>
      <c r="G884" s="37" t="inlineStr">
        <is>
          <t>DART 사업보고서</t>
        </is>
      </c>
      <c r="H884" s="36" t="inlineStr">
        <is>
          <t>2017-11-14</t>
        </is>
      </c>
      <c r="I884" s="36" t="inlineStr">
        <is>
          <t>20171114002088</t>
        </is>
      </c>
      <c r="J884" s="39" t="inlineStr">
        <is>
          <t>https://dart.fss.or.kr/dsaf001/main.do?rcpNo=20171114002088</t>
        </is>
      </c>
      <c r="K884" s="37" t="inlineStr">
        <is>
          <t>acq_mktcap,size_basis</t>
        </is>
      </c>
    </row>
    <row r="885" ht="45" customHeight="1">
      <c r="A885" s="36" t="inlineStr">
        <is>
          <t>K018</t>
        </is>
      </c>
      <c r="B885" s="37" t="inlineStr">
        <is>
          <t>Valuepotion Co., Ltd.</t>
        </is>
      </c>
      <c r="C885" s="36" t="inlineStr">
        <is>
          <t>발표</t>
        </is>
      </c>
      <c r="D885" s="36" t="inlineStr">
        <is>
          <t>2017-11-10</t>
        </is>
      </c>
      <c r="E885" s="37" t="inlineStr">
        <is>
          <t>기타</t>
        </is>
      </c>
      <c r="F885" s="37" t="inlineStr">
        <is>
          <t>Yahoo Finance 차트 API: 035720.KS 2017-11-10 조정종가 30,500원(당시 실제 152,500원), 2017-11-13 30,800원, 2017-11-20 32,000원; KRW=X 2017-11-13 1,118.31, 2017-11-20 1,092.56.</t>
        </is>
      </c>
      <c r="G885" s="37" t="inlineStr">
        <is>
          <t>기타</t>
        </is>
      </c>
      <c r="H885" s="36" t="inlineStr">
        <is>
          <t>2026-10-26</t>
        </is>
      </c>
      <c r="I885" s="36" t="n"/>
      <c r="J885" s="39" t="inlineStr">
        <is>
          <t>https://query1.finance.yahoo.com/v8/finance/chart/035720.KS?period1=1509462000&amp;period2=1511276400&amp;interval=1d</t>
        </is>
      </c>
      <c r="K885" s="37" t="inlineStr">
        <is>
          <t>acq_mktcap,value_chk_usdmm,size_basis</t>
        </is>
      </c>
    </row>
    <row r="886" ht="45" customHeight="1">
      <c r="A886" s="36" t="inlineStr">
        <is>
          <t>K019</t>
        </is>
      </c>
      <c r="B886" s="37" t="inlineStr">
        <is>
          <t>Fave Entertainment Co., Ltd.</t>
        </is>
      </c>
      <c r="C886" s="36" t="inlineStr">
        <is>
          <t>인수 전</t>
        </is>
      </c>
      <c r="D886" s="36" t="inlineStr">
        <is>
          <t>2016-05</t>
        </is>
      </c>
      <c r="E886" s="37" t="inlineStr">
        <is>
          <t>설립</t>
        </is>
      </c>
      <c r="F886" s="37" t="inlineStr">
        <is>
          <t>로엔 2016 사업보고서 연혁: "2016년 05월 ㈜페이브엔터테인먼트 설립(지분율 80%)"</t>
        </is>
      </c>
      <c r="G886" s="37" t="inlineStr">
        <is>
          <t>DART 사업보고서</t>
        </is>
      </c>
      <c r="H886" s="36" t="inlineStr">
        <is>
          <t>2017-03-31</t>
        </is>
      </c>
      <c r="I886" s="36" t="inlineStr">
        <is>
          <t>20170331005082</t>
        </is>
      </c>
      <c r="J886" s="39" t="inlineStr">
        <is>
          <t>https://dart.fss.or.kr/dsaf001/main.do?rcpNo=20170331005082</t>
        </is>
      </c>
      <c r="K886" s="37" t="inlineStr">
        <is>
          <t>pre_events_summary</t>
        </is>
      </c>
    </row>
    <row r="887" ht="45" customHeight="1">
      <c r="A887" s="36" t="inlineStr">
        <is>
          <t>K019</t>
        </is>
      </c>
      <c r="B887" s="37" t="inlineStr">
        <is>
          <t>Fave Entertainment Co., Ltd.</t>
        </is>
      </c>
      <c r="C887" s="36" t="inlineStr">
        <is>
          <t>인수 전</t>
        </is>
      </c>
      <c r="D887" s="36" t="inlineStr">
        <is>
          <t>2016-07-01</t>
        </is>
      </c>
      <c r="E887" s="37" t="inlineStr">
        <is>
          <t>기타</t>
        </is>
      </c>
      <c r="F887" s="37" t="inlineStr">
        <is>
          <t>주주: (주)로엔엔터테인먼트 32,000주 80%, 장데니현진(임원) 8,000주 20%; 대규모기업집단 계열 편입일 기준 최초 공시</t>
        </is>
      </c>
      <c r="G887" s="37" t="inlineStr">
        <is>
          <t>DART 기타공시</t>
        </is>
      </c>
      <c r="H887" s="36" t="inlineStr">
        <is>
          <t>2016-07-04</t>
        </is>
      </c>
      <c r="I887" s="36" t="inlineStr">
        <is>
          <t>20160704002054</t>
        </is>
      </c>
      <c r="J887" s="39" t="inlineStr">
        <is>
          <t>https://dart.fss.or.kr/dsaf001/main.do?rcpNo=20160704002054</t>
        </is>
      </c>
      <c r="K887" s="37" t="inlineStr">
        <is>
          <t>pre_events_summary,pre_incorp_chk</t>
        </is>
      </c>
    </row>
    <row r="888" ht="45" customHeight="1">
      <c r="A888" s="36" t="inlineStr">
        <is>
          <t>K019</t>
        </is>
      </c>
      <c r="B888" s="37" t="inlineStr">
        <is>
          <t>Fave Entertainment Co., Ltd.</t>
        </is>
      </c>
      <c r="C888" s="36" t="inlineStr">
        <is>
          <t>인수 전</t>
        </is>
      </c>
      <c r="D888" s="36" t="inlineStr">
        <is>
          <t>2017-12-31</t>
        </is>
      </c>
      <c r="E888" s="37" t="inlineStr">
        <is>
          <t>실적</t>
        </is>
      </c>
      <c r="F888" s="37" t="inlineStr">
        <is>
          <t>카카오엠 2017 사업보고서 종속기업 요약재무(천원): 페이브 2017 매출 3,839,066, 순이익 512,921; 2016 매출 1,239,842, 순이익 (2,489); 지배지분율 80%. 음반 유통 목록에 'JBJ' 제작사 '씨제이이앤엠, 페이브'</t>
        </is>
      </c>
      <c r="G888" s="37" t="inlineStr">
        <is>
          <t>DART 사업보고서</t>
        </is>
      </c>
      <c r="H888" s="36" t="inlineStr">
        <is>
          <t>2018-03-30</t>
        </is>
      </c>
      <c r="I888" s="36" t="inlineStr">
        <is>
          <t>20180330003970</t>
        </is>
      </c>
      <c r="J888" s="39" t="inlineStr">
        <is>
          <t>https://dart.fss.or.kr/dsaf001/main.do?rcpNo=20180330003970</t>
        </is>
      </c>
      <c r="K888" s="37" t="inlineStr">
        <is>
          <t>target_rev_pre,target_op_pre,pre_events_summary</t>
        </is>
      </c>
    </row>
    <row r="889" ht="45" customHeight="1">
      <c r="A889" s="36" t="inlineStr">
        <is>
          <t>K019</t>
        </is>
      </c>
      <c r="B889" s="37" t="inlineStr">
        <is>
          <t>Fave Entertainment Co., Ltd.</t>
        </is>
      </c>
      <c r="C889" s="36" t="inlineStr">
        <is>
          <t>인수 전</t>
        </is>
      </c>
      <c r="D889" s="36" t="inlineStr">
        <is>
          <t>2018-03-31</t>
        </is>
      </c>
      <c r="E889" s="37" t="inlineStr">
        <is>
          <t>기타</t>
        </is>
      </c>
      <c r="F889" s="37" t="inlineStr">
        <is>
          <t>카카오엠 2018.1Q 분기보고서: 페이브 당분기말 지배지분율 80.0%; 5개 독립 Label(페이브·크래커·스타쉽·플랜에이·문화인) 운영</t>
        </is>
      </c>
      <c r="G889" s="37" t="inlineStr">
        <is>
          <t>DART 사업보고서</t>
        </is>
      </c>
      <c r="H889" s="36" t="inlineStr">
        <is>
          <t>2018-05-15</t>
        </is>
      </c>
      <c r="I889" s="36" t="inlineStr">
        <is>
          <t>20180515001466</t>
        </is>
      </c>
      <c r="J889" s="39" t="inlineStr">
        <is>
          <t>https://dart.fss.or.kr/dsaf001/main.do?rcpNo=20180515001466</t>
        </is>
      </c>
      <c r="K889" s="37" t="inlineStr">
        <is>
          <t>notes,status_chk,acquirer_core</t>
        </is>
      </c>
    </row>
    <row r="890" ht="45" customHeight="1">
      <c r="A890" s="36" t="inlineStr">
        <is>
          <t>K019</t>
        </is>
      </c>
      <c r="B890" s="37" t="inlineStr">
        <is>
          <t>Fave Entertainment Co., Ltd.</t>
        </is>
      </c>
      <c r="C890" s="36" t="inlineStr">
        <is>
          <t>인수 전</t>
        </is>
      </c>
      <c r="D890" s="36" t="inlineStr">
        <is>
          <t>2018-09-03</t>
        </is>
      </c>
      <c r="E890" s="37" t="inlineStr">
        <is>
          <t>소유주변경</t>
        </is>
      </c>
      <c r="F890" s="37" t="inlineStr">
        <is>
          <t>(주)카카오엠 32,000주(80%)→(주)카카오로 이전, 장데니현진 8,000주 20% 유지</t>
        </is>
      </c>
      <c r="G890" s="37" t="inlineStr">
        <is>
          <t>DART 기타공시</t>
        </is>
      </c>
      <c r="H890" s="36" t="inlineStr">
        <is>
          <t>2018-09-07</t>
        </is>
      </c>
      <c r="I890" s="36" t="inlineStr">
        <is>
          <t>20180907000084</t>
        </is>
      </c>
      <c r="J890" s="39" t="inlineStr">
        <is>
          <t>https://dart.fss.or.kr/dsaf001/main.do?rcpNo=20180907000084</t>
        </is>
      </c>
      <c r="K890" s="37" t="inlineStr">
        <is>
          <t>pre_events_summary,notes</t>
        </is>
      </c>
    </row>
    <row r="891" ht="45" customHeight="1">
      <c r="A891" s="36" t="inlineStr">
        <is>
          <t>K019</t>
        </is>
      </c>
      <c r="B891" s="37" t="inlineStr">
        <is>
          <t>Fave Entertainment Co., Ltd.</t>
        </is>
      </c>
      <c r="C891" s="36" t="inlineStr">
        <is>
          <t>인수 전</t>
        </is>
      </c>
      <c r="D891" s="36" t="inlineStr">
        <is>
          <t>2018-11-01</t>
        </is>
      </c>
      <c r="E891" s="37" t="inlineStr">
        <is>
          <t>소유주변경</t>
        </is>
      </c>
      <c r="F891" s="37" t="inlineStr">
        <is>
          <t>(주)카카오 32,000주(80%)→(주)카카오엠으로 이전, 장데니현진 8,000주 20% 유지</t>
        </is>
      </c>
      <c r="G891" s="37" t="inlineStr">
        <is>
          <t>DART 기타공시</t>
        </is>
      </c>
      <c r="H891" s="36" t="inlineStr">
        <is>
          <t>2018-11-06</t>
        </is>
      </c>
      <c r="I891" s="36" t="inlineStr">
        <is>
          <t>20181106000364</t>
        </is>
      </c>
      <c r="J891" s="39" t="inlineStr">
        <is>
          <t>https://dart.fss.or.kr/dsaf001/main.do?rcpNo=20181106000364</t>
        </is>
      </c>
      <c r="K891" s="37" t="inlineStr">
        <is>
          <t>pre_events_summary,notes</t>
        </is>
      </c>
    </row>
    <row r="892" ht="45" customHeight="1">
      <c r="A892" s="36" t="inlineStr">
        <is>
          <t>K019</t>
        </is>
      </c>
      <c r="B892" s="37" t="inlineStr">
        <is>
          <t>Fave Entertainment Co., Ltd.</t>
        </is>
      </c>
      <c r="C892" s="36" t="inlineStr">
        <is>
          <t>발표</t>
        </is>
      </c>
      <c r="D892" s="36" t="inlineStr">
        <is>
          <t>2019-02-13</t>
        </is>
      </c>
      <c r="E892" s="37" t="inlineStr">
        <is>
          <t>완료</t>
        </is>
      </c>
      <c r="F892" s="37" t="inlineStr">
        <is>
          <t>(주)카카오엠 8,000주(20%) 취득, 변동후 40,000주 100%, 금액 373,304,000원, 단가 46,663원. 변동일 기재 '2018.02.08'(오기로 판단)</t>
        </is>
      </c>
      <c r="G892" s="37" t="inlineStr">
        <is>
          <t>DART 기타공시</t>
        </is>
      </c>
      <c r="H892" s="36" t="inlineStr">
        <is>
          <t>2019-02-13</t>
        </is>
      </c>
      <c r="I892" s="36" t="inlineStr">
        <is>
          <t>20190213000179</t>
        </is>
      </c>
      <c r="J892" s="39" t="inlineStr">
        <is>
          <t>https://dart.fss.or.kr/dsaf001/main.do?rcpNo=20190213000179</t>
        </is>
      </c>
      <c r="K892" s="37" t="inlineStr">
        <is>
          <t>value_chk_local,status_chk,announce_date_chk,notes</t>
        </is>
      </c>
    </row>
    <row r="893" ht="45" customHeight="1">
      <c r="A893" s="36" t="inlineStr">
        <is>
          <t>K019</t>
        </is>
      </c>
      <c r="B893" s="37" t="inlineStr">
        <is>
          <t>Fave Entertainment Co., Ltd.</t>
        </is>
      </c>
      <c r="C893" s="36" t="inlineStr">
        <is>
          <t>인수 후</t>
        </is>
      </c>
      <c r="D893" s="36" t="inlineStr">
        <is>
          <t>2019-02-08</t>
        </is>
      </c>
      <c r="E893" s="37" t="inlineStr">
        <is>
          <t>합병</t>
        </is>
      </c>
      <c r="F893" s="37" t="inlineStr">
        <is>
          <t>플랜에이엔터테인먼트가 페이브를 흡수합병, 합병비율 1:0, 목적 "경영효율성 제고를 통한 기업가치 증대", 이사회결의 2019-02-08, 합병기일 2019-04-01, 두 회사 주식 100%를 카카오엠이 소유</t>
        </is>
      </c>
      <c r="G893" s="37" t="inlineStr">
        <is>
          <t>DART 기타공시</t>
        </is>
      </c>
      <c r="H893" s="36" t="inlineStr">
        <is>
          <t>2019-02-13</t>
        </is>
      </c>
      <c r="I893" s="36" t="inlineStr">
        <is>
          <t>20190213000182</t>
        </is>
      </c>
      <c r="J893" s="39" t="inlineStr">
        <is>
          <t>https://dart.fss.or.kr/dsaf001/main.do?rcpNo=20190213000182</t>
        </is>
      </c>
      <c r="K893" s="37" t="inlineStr">
        <is>
          <t>purpose_quote,post_events_summary</t>
        </is>
      </c>
    </row>
    <row r="894" ht="45" customHeight="1">
      <c r="A894" s="36" t="inlineStr">
        <is>
          <t>K019</t>
        </is>
      </c>
      <c r="B894" s="37" t="inlineStr">
        <is>
          <t>Fave Entertainment Co., Ltd.</t>
        </is>
      </c>
      <c r="C894" s="36" t="inlineStr">
        <is>
          <t>발표</t>
        </is>
      </c>
      <c r="D894" s="36" t="inlineStr">
        <is>
          <t>2018-12-31</t>
        </is>
      </c>
      <c r="E894" s="37" t="inlineStr">
        <is>
          <t>실적</t>
        </is>
      </c>
      <c r="F894" s="37"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7" t="inlineStr">
        <is>
          <t>DART 사업보고서</t>
        </is>
      </c>
      <c r="H894" s="36" t="inlineStr">
        <is>
          <t>2019-04-01</t>
        </is>
      </c>
      <c r="I894" s="36" t="inlineStr">
        <is>
          <t>20190401005013</t>
        </is>
      </c>
      <c r="J894" s="39" t="inlineStr">
        <is>
          <t>https://dart.fss.or.kr/dsaf001/main.do?rcpNo=20190401005013</t>
        </is>
      </c>
      <c r="K894" s="37" t="inlineStr">
        <is>
          <t>acq_total_assets,apex_total_assets,deal_to_assets_pct,deal_to_equity_pct,acq_mktcap,target_rev_pre,target_op_pre,notes</t>
        </is>
      </c>
    </row>
    <row r="895" ht="45" customHeight="1">
      <c r="A895" s="36" t="inlineStr">
        <is>
          <t>K019</t>
        </is>
      </c>
      <c r="B895" s="37" t="inlineStr">
        <is>
          <t>Fave Entertainment Co., Ltd.</t>
        </is>
      </c>
      <c r="C895" s="36" t="inlineStr">
        <is>
          <t>발표</t>
        </is>
      </c>
      <c r="D895" s="36" t="inlineStr">
        <is>
          <t>2019-02-07</t>
        </is>
      </c>
      <c r="E895" s="37" t="inlineStr">
        <is>
          <t>기타</t>
        </is>
      </c>
      <c r="F895" s="37" t="inlineStr">
        <is>
          <t>035720.KS 2019-02-07 조정 종가 19,800원(2021년 5:1 분할 반영값)→실제 99,000원</t>
        </is>
      </c>
      <c r="G895" s="37" t="inlineStr">
        <is>
          <t>기타</t>
        </is>
      </c>
      <c r="H895" s="36" t="inlineStr">
        <is>
          <t>2019-02-07</t>
        </is>
      </c>
      <c r="I895" s="36" t="n"/>
      <c r="J895" s="39" t="inlineStr">
        <is>
          <t>https://query1.finance.yahoo.com/v8/finance/chart/035720.KS?period1=1549238400&amp;period2=1549670400&amp;interval=1d</t>
        </is>
      </c>
      <c r="K895" s="37" t="inlineStr">
        <is>
          <t>acq_mktcap</t>
        </is>
      </c>
    </row>
    <row r="896" ht="45" customHeight="1">
      <c r="A896" s="36" t="inlineStr">
        <is>
          <t>K019</t>
        </is>
      </c>
      <c r="B896" s="37" t="inlineStr">
        <is>
          <t>Fave Entertainment Co., Ltd.</t>
        </is>
      </c>
      <c r="C896" s="36" t="inlineStr">
        <is>
          <t>인수 후</t>
        </is>
      </c>
      <c r="D896" s="36" t="inlineStr">
        <is>
          <t>2020-12-31</t>
        </is>
      </c>
      <c r="E896" s="37" t="inlineStr">
        <is>
          <t>실적</t>
        </is>
      </c>
      <c r="F896" s="37" t="inlineStr">
        <is>
          <t>아이에스티엔터테인먼트(구 플랜에이) 2020 감사보고서: 영업수익 2020 16,124,173,262원 / 2019 11,683,172,002원; 영업이익 (1,402,950,418) / 409,785,075원</t>
        </is>
      </c>
      <c r="G896" s="37" t="inlineStr">
        <is>
          <t>DART 감사보고서</t>
        </is>
      </c>
      <c r="H896" s="36" t="inlineStr">
        <is>
          <t>2021-03-30</t>
        </is>
      </c>
      <c r="I896" s="36" t="inlineStr">
        <is>
          <t>20210330000166</t>
        </is>
      </c>
      <c r="J896" s="39" t="inlineStr">
        <is>
          <t>https://dart.fss.or.kr/dsaf001/main.do?rcpNo=20210330000166</t>
        </is>
      </c>
      <c r="K896" s="37" t="inlineStr">
        <is>
          <t>target_rev_post,target_op_post</t>
        </is>
      </c>
    </row>
    <row r="897" ht="45" customHeight="1">
      <c r="A897" s="36" t="inlineStr">
        <is>
          <t>K019</t>
        </is>
      </c>
      <c r="B897" s="37" t="inlineStr">
        <is>
          <t>Fave Entertainment Co., Ltd.</t>
        </is>
      </c>
      <c r="C897" s="36" t="inlineStr">
        <is>
          <t>인수 후</t>
        </is>
      </c>
      <c r="D897" s="36" t="inlineStr">
        <is>
          <t>2023-12-31</t>
        </is>
      </c>
      <c r="E897" s="37" t="inlineStr">
        <is>
          <t>실적</t>
        </is>
      </c>
      <c r="F897" s="37" t="inlineStr">
        <is>
          <t>2023 감사보고서: 영업수익 2023 40,317,629,075원 / 2022 33,800,896,524원; 영업이익 (1,119,548,474) / 294,844,413원</t>
        </is>
      </c>
      <c r="G897" s="37" t="inlineStr">
        <is>
          <t>DART 감사보고서</t>
        </is>
      </c>
      <c r="H897" s="36" t="inlineStr">
        <is>
          <t>2024-04-01</t>
        </is>
      </c>
      <c r="I897" s="36" t="inlineStr">
        <is>
          <t>20240401003414</t>
        </is>
      </c>
      <c r="J897" s="39" t="inlineStr">
        <is>
          <t>https://dart.fss.or.kr/dsaf001/main.do?rcpNo=20240401003414</t>
        </is>
      </c>
      <c r="K897" s="37" t="inlineStr">
        <is>
          <t>target_rev_post,target_op_post</t>
        </is>
      </c>
    </row>
    <row r="898" ht="45" customHeight="1">
      <c r="A898" s="36" t="inlineStr">
        <is>
          <t>K019</t>
        </is>
      </c>
      <c r="B898" s="37" t="inlineStr">
        <is>
          <t>Fave Entertainment Co., Ltd.</t>
        </is>
      </c>
      <c r="C898" s="36" t="inlineStr">
        <is>
          <t>인수 후</t>
        </is>
      </c>
      <c r="D898" s="36" t="inlineStr">
        <is>
          <t>2025-12-31</t>
        </is>
      </c>
      <c r="E898" s="37" t="inlineStr">
        <is>
          <t>실적</t>
        </is>
      </c>
      <c r="F898" s="37" t="inlineStr">
        <is>
          <t>2025 감사보고서: 매출액 2025 3,946,491,923원 / 2024 26,264,809,529원; 영업손실 (3,389,411,069) / (4,650,826,658)원</t>
        </is>
      </c>
      <c r="G898" s="37" t="inlineStr">
        <is>
          <t>DART 감사보고서</t>
        </is>
      </c>
      <c r="H898" s="36" t="inlineStr">
        <is>
          <t>2026-04-02</t>
        </is>
      </c>
      <c r="I898" s="36" t="inlineStr">
        <is>
          <t>20260402001051</t>
        </is>
      </c>
      <c r="J898" s="39" t="inlineStr">
        <is>
          <t>https://dart.fss.or.kr/dsaf001/main.do?rcpNo=20260402001051</t>
        </is>
      </c>
      <c r="K898" s="37" t="inlineStr">
        <is>
          <t>target_rev_post,target_op_post,post_events_summary</t>
        </is>
      </c>
    </row>
    <row r="899" ht="45" customHeight="1">
      <c r="A899" s="36" t="inlineStr">
        <is>
          <t>K020</t>
        </is>
      </c>
      <c r="B899" s="37" t="inlineStr">
        <is>
          <t>Kakao Mobility Co., Ltd.</t>
        </is>
      </c>
      <c r="C899" s="36" t="inlineStr">
        <is>
          <t>발표</t>
        </is>
      </c>
      <c r="D899" s="36" t="inlineStr">
        <is>
          <t>2018-02-13</t>
        </is>
      </c>
      <c r="E899" s="37" t="inlineStr">
        <is>
          <t>완료</t>
        </is>
      </c>
      <c r="F899" s="37"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7" t="inlineStr">
        <is>
          <t>DART 기타공시</t>
        </is>
      </c>
      <c r="H899" s="36" t="inlineStr">
        <is>
          <t>2018-02-14</t>
        </is>
      </c>
      <c r="I899" s="36" t="inlineStr">
        <is>
          <t>20180214000006</t>
        </is>
      </c>
      <c r="J899" s="39" t="inlineStr">
        <is>
          <t>https://dart.fss.or.kr/dsaf001/main.do?rcpNo=20180214000006</t>
        </is>
      </c>
      <c r="K899" s="37" t="inlineStr">
        <is>
          <t>value_chk_local,acquirer_entity,status_chk,chk_note</t>
        </is>
      </c>
    </row>
    <row r="900" ht="45" customHeight="1">
      <c r="A900" s="36" t="inlineStr">
        <is>
          <t>K020</t>
        </is>
      </c>
      <c r="B900" s="37" t="inlineStr">
        <is>
          <t>Kakao Mobility Co., Ltd.</t>
        </is>
      </c>
      <c r="C900" s="36" t="inlineStr">
        <is>
          <t>인수 전</t>
        </is>
      </c>
      <c r="D900" s="36" t="inlineStr">
        <is>
          <t>2017-06-30</t>
        </is>
      </c>
      <c r="E900" s="37" t="inlineStr">
        <is>
          <t>발표</t>
        </is>
      </c>
      <c r="F900" s="37"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7" t="inlineStr">
        <is>
          <t>KIND</t>
        </is>
      </c>
      <c r="H900" s="36" t="inlineStr">
        <is>
          <t>2017-06-30</t>
        </is>
      </c>
      <c r="I900" s="36" t="inlineStr">
        <is>
          <t>20170630900916</t>
        </is>
      </c>
      <c r="J900" s="39" t="inlineStr">
        <is>
          <t>https://dart.fss.or.kr/dsaf001/main.do?rcpNo=20170630900916</t>
        </is>
      </c>
      <c r="K900" s="37" t="inlineStr">
        <is>
          <t>announce_date_chk,purpose_quote,deal_to_equity_pct,chk_note</t>
        </is>
      </c>
    </row>
    <row r="901" ht="45" customHeight="1">
      <c r="A901" s="36" t="inlineStr">
        <is>
          <t>K020</t>
        </is>
      </c>
      <c r="B901" s="37" t="inlineStr">
        <is>
          <t>Kakao Mobility Co., Ltd.</t>
        </is>
      </c>
      <c r="C901" s="36" t="inlineStr">
        <is>
          <t>인수 전</t>
        </is>
      </c>
      <c r="D901" s="36" t="inlineStr">
        <is>
          <t>2017-09-29</t>
        </is>
      </c>
      <c r="E901" s="37" t="inlineStr">
        <is>
          <t>기타</t>
        </is>
      </c>
      <c r="F901" s="37" t="inlineStr">
        <is>
          <t>카카오 기타경영사항(자율공시): 처분금액 중 2,500억원(3,675,000주)의 처분예정일은 2017-09-29로 확정, 나머지 500억원(735,000주)은 '매수인의 자금조달상황에 맞추어 3월 이내에 처분 완료 예정'.</t>
        </is>
      </c>
      <c r="G901" s="37" t="inlineStr">
        <is>
          <t>KIND</t>
        </is>
      </c>
      <c r="H901" s="36" t="inlineStr">
        <is>
          <t>2017-09-29</t>
        </is>
      </c>
      <c r="I901" s="36" t="inlineStr">
        <is>
          <t>20170929800631</t>
        </is>
      </c>
      <c r="J901" s="39" t="inlineStr">
        <is>
          <t>https://dart.fss.or.kr/dsaf001/main.do?rcpNo=20170929800631</t>
        </is>
      </c>
      <c r="K901" s="37" t="inlineStr">
        <is>
          <t>purpose_quote,notes,first_filing_date</t>
        </is>
      </c>
    </row>
    <row r="902" ht="45" customHeight="1">
      <c r="A902" s="36" t="inlineStr">
        <is>
          <t>K020</t>
        </is>
      </c>
      <c r="B902" s="37" t="inlineStr">
        <is>
          <t>Kakao Mobility Co., Ltd.</t>
        </is>
      </c>
      <c r="C902" s="36" t="inlineStr">
        <is>
          <t>인수 후</t>
        </is>
      </c>
      <c r="D902" s="36" t="inlineStr">
        <is>
          <t>2018-03-30</t>
        </is>
      </c>
      <c r="E902" s="37" t="inlineStr">
        <is>
          <t>기타</t>
        </is>
      </c>
      <c r="F902" s="37"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7" t="inlineStr">
        <is>
          <t>DART 사업보고서</t>
        </is>
      </c>
      <c r="H902" s="36" t="inlineStr">
        <is>
          <t>2018-03-30</t>
        </is>
      </c>
      <c r="I902" s="36" t="inlineStr">
        <is>
          <t>20180330002462</t>
        </is>
      </c>
      <c r="J902" s="39" t="inlineStr">
        <is>
          <t>https://dart.fss.or.kr/dsaf001/main.do?rcpNo=20180330002462</t>
        </is>
      </c>
      <c r="K902" s="37" t="inlineStr">
        <is>
          <t>chk_note,acquirer_entity,apex_total_assets,deal_to_assets_pct,deal_to_equity_pct</t>
        </is>
      </c>
    </row>
    <row r="903" ht="45" customHeight="1">
      <c r="A903" s="36" t="inlineStr">
        <is>
          <t>K020</t>
        </is>
      </c>
      <c r="B903" s="37" t="inlineStr">
        <is>
          <t>Kakao Mobility Co., Ltd.</t>
        </is>
      </c>
      <c r="C903" s="36" t="inlineStr">
        <is>
          <t>발표</t>
        </is>
      </c>
      <c r="D903" s="36" t="inlineStr">
        <is>
          <t>2018-02-13</t>
        </is>
      </c>
      <c r="E903" s="37" t="inlineStr">
        <is>
          <t>완료</t>
        </is>
      </c>
      <c r="F903" s="37" t="inlineStr">
        <is>
          <t>카카오 기타경영사항(자율공시): 2017-06-30 처분결정의 나머지 500억원(735,000주)은 2018-02-13 처분 완료(K020).</t>
        </is>
      </c>
      <c r="G903" s="37" t="inlineStr">
        <is>
          <t>KIND</t>
        </is>
      </c>
      <c r="H903" s="36" t="inlineStr">
        <is>
          <t>2018-02-13</t>
        </is>
      </c>
      <c r="I903" s="36" t="inlineStr">
        <is>
          <t>20180213801033</t>
        </is>
      </c>
      <c r="J903" s="39" t="inlineStr">
        <is>
          <t>https://dart.fss.or.kr/dsaf001/main.do?rcpNo=20180213801033</t>
        </is>
      </c>
      <c r="K903" s="37" t="inlineStr">
        <is>
          <t>status_chk,value_chk_local,chk_note,first_filing_date</t>
        </is>
      </c>
    </row>
    <row r="904" ht="45" customHeight="1">
      <c r="A904" s="36" t="inlineStr">
        <is>
          <t>K020</t>
        </is>
      </c>
      <c r="B904" s="37" t="inlineStr">
        <is>
          <t>Kakao Mobility Co., Ltd.</t>
        </is>
      </c>
      <c r="C904" s="36" t="inlineStr">
        <is>
          <t>인수 후</t>
        </is>
      </c>
      <c r="D904" s="36" t="inlineStr">
        <is>
          <t>2019-04-08</t>
        </is>
      </c>
      <c r="E904" s="37" t="inlineStr">
        <is>
          <t>실적</t>
        </is>
      </c>
      <c r="F904" s="37"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7" t="inlineStr">
        <is>
          <t>DART 감사보고서</t>
        </is>
      </c>
      <c r="H904" s="36" t="inlineStr">
        <is>
          <t>2019-04-08</t>
        </is>
      </c>
      <c r="I904" s="36" t="inlineStr">
        <is>
          <t>20190408001591</t>
        </is>
      </c>
      <c r="J904" s="39" t="inlineStr">
        <is>
          <t>https://dart.fss.or.kr/dsaf001/main.do?rcpNo=20190408001591</t>
        </is>
      </c>
      <c r="K904" s="37" t="inlineStr">
        <is>
          <t>target_rev_pre,target_op_pre,target_rev_post,target_op_post,acquirer_entity,chk_note,acq_total_assets</t>
        </is>
      </c>
    </row>
    <row r="905" ht="45" customHeight="1">
      <c r="A905" s="36" t="inlineStr">
        <is>
          <t>K020</t>
        </is>
      </c>
      <c r="B905" s="37" t="inlineStr">
        <is>
          <t>Kakao Mobility Co., Ltd.</t>
        </is>
      </c>
      <c r="C905" s="36" t="inlineStr">
        <is>
          <t>인수 후</t>
        </is>
      </c>
      <c r="D905" s="36" t="inlineStr">
        <is>
          <t>2021-04-09</t>
        </is>
      </c>
      <c r="E905" s="37" t="inlineStr">
        <is>
          <t>손상차손</t>
        </is>
      </c>
      <c r="F905" s="37"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7" t="inlineStr">
        <is>
          <t>DART 감사보고서</t>
        </is>
      </c>
      <c r="H905" s="36" t="inlineStr">
        <is>
          <t>2021-04-09</t>
        </is>
      </c>
      <c r="I905" s="36" t="inlineStr">
        <is>
          <t>20210409001918</t>
        </is>
      </c>
      <c r="J905" s="39" t="inlineStr">
        <is>
          <t>https://dart.fss.or.kr/dsaf001/main.do?rcpNo=20210409001918</t>
        </is>
      </c>
      <c r="K905" s="37" t="inlineStr">
        <is>
          <t>impairment,post_events_summary</t>
        </is>
      </c>
    </row>
    <row r="906" ht="45" customHeight="1">
      <c r="A906" s="36" t="inlineStr">
        <is>
          <t>K020</t>
        </is>
      </c>
      <c r="B906" s="37" t="inlineStr">
        <is>
          <t>Kakao Mobility Co., Ltd.</t>
        </is>
      </c>
      <c r="C906" s="36" t="inlineStr">
        <is>
          <t>인수 후</t>
        </is>
      </c>
      <c r="D906" s="36" t="inlineStr">
        <is>
          <t>2024-03-18</t>
        </is>
      </c>
      <c r="E906" s="37" t="inlineStr">
        <is>
          <t>기타</t>
        </is>
      </c>
      <c r="F906" s="37"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7" t="inlineStr">
        <is>
          <t>DART 감사보고서</t>
        </is>
      </c>
      <c r="H906" s="36" t="inlineStr">
        <is>
          <t>2024-03-18</t>
        </is>
      </c>
      <c r="I906" s="36" t="inlineStr">
        <is>
          <t>20240318000864</t>
        </is>
      </c>
      <c r="J906" s="39" t="inlineStr">
        <is>
          <t>https://dart.fss.or.kr/dsaf001/main.do?rcpNo=20240318000864</t>
        </is>
      </c>
      <c r="K906" s="37" t="inlineStr">
        <is>
          <t>target_rev_post,perf_basis,post_events_summary</t>
        </is>
      </c>
    </row>
    <row r="907" ht="45" customHeight="1">
      <c r="A907" s="36" t="inlineStr">
        <is>
          <t>K020</t>
        </is>
      </c>
      <c r="B907" s="37" t="inlineStr">
        <is>
          <t>Kakao Mobility Co., Ltd.</t>
        </is>
      </c>
      <c r="C907" s="36" t="inlineStr">
        <is>
          <t>인수 후</t>
        </is>
      </c>
      <c r="D907" s="36" t="inlineStr">
        <is>
          <t>2024-03-19</t>
        </is>
      </c>
      <c r="E907" s="37" t="inlineStr">
        <is>
          <t>실적</t>
        </is>
      </c>
      <c r="F907" s="37"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7" t="inlineStr">
        <is>
          <t>DART 감사보고서</t>
        </is>
      </c>
      <c r="H907" s="36" t="inlineStr">
        <is>
          <t>2024-03-19</t>
        </is>
      </c>
      <c r="I907" s="36" t="inlineStr">
        <is>
          <t>20240319000002</t>
        </is>
      </c>
      <c r="J907" s="39" t="inlineStr">
        <is>
          <t>https://dart.fss.or.kr/dsaf001/main.do?rcpNo=20240319000002</t>
        </is>
      </c>
      <c r="K907" s="37" t="inlineStr">
        <is>
          <t>target_rev_post,target_op_post,post_events_summary</t>
        </is>
      </c>
    </row>
    <row r="908" ht="45" customHeight="1">
      <c r="A908" s="36" t="inlineStr">
        <is>
          <t>K020</t>
        </is>
      </c>
      <c r="B908" s="37" t="inlineStr">
        <is>
          <t>Kakao Mobility Co., Ltd.</t>
        </is>
      </c>
      <c r="C908" s="36" t="inlineStr">
        <is>
          <t>인수 후</t>
        </is>
      </c>
      <c r="D908" s="36" t="inlineStr">
        <is>
          <t>2022-08-18</t>
        </is>
      </c>
      <c r="E908" s="37" t="inlineStr">
        <is>
          <t>기타</t>
        </is>
      </c>
      <c r="F908" s="37" t="inlineStr">
        <is>
          <t>카카오 공동체얼라인먼트센터가 카카오모빌리티 '주주 구성 변경 검토를 중단'. MBK파트너스에 지분 상당 부분을 넘겨 카카오 지분을 10%대로 낮추는 방안이 검토됐었음.</t>
        </is>
      </c>
      <c r="G908" s="37" t="inlineStr">
        <is>
          <t>언론 보도</t>
        </is>
      </c>
      <c r="H908" s="36" t="inlineStr">
        <is>
          <t>2022-08-18</t>
        </is>
      </c>
      <c r="I908" s="36" t="n"/>
      <c r="J908" s="39" t="inlineStr">
        <is>
          <t>https://byline.network/2022/08/18_2939</t>
        </is>
      </c>
      <c r="K908" s="37" t="inlineStr">
        <is>
          <t>post_events_summary</t>
        </is>
      </c>
    </row>
    <row r="909" ht="45" customHeight="1">
      <c r="A909" s="36" t="inlineStr">
        <is>
          <t>K020</t>
        </is>
      </c>
      <c r="B909" s="37" t="inlineStr">
        <is>
          <t>Kakao Mobility Co., Ltd.</t>
        </is>
      </c>
      <c r="C909" s="36" t="inlineStr">
        <is>
          <t>인수 후</t>
        </is>
      </c>
      <c r="D909" s="36" t="inlineStr">
        <is>
          <t>2025-04-17</t>
        </is>
      </c>
      <c r="E909" s="37" t="inlineStr">
        <is>
          <t>기타</t>
        </is>
      </c>
      <c r="F909" s="37"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7" t="inlineStr">
        <is>
          <t>언론 보도</t>
        </is>
      </c>
      <c r="H909" s="36" t="inlineStr">
        <is>
          <t>2025-04-17</t>
        </is>
      </c>
      <c r="I909" s="36" t="n"/>
      <c r="J909" s="39" t="inlineStr">
        <is>
          <t>https://www.etoday.co.kr/news/view/2463085</t>
        </is>
      </c>
      <c r="K909" s="37" t="inlineStr">
        <is>
          <t>post_events_summary</t>
        </is>
      </c>
    </row>
    <row r="910" ht="45" customHeight="1">
      <c r="A910" s="36" t="inlineStr">
        <is>
          <t>K020</t>
        </is>
      </c>
      <c r="B910" s="37" t="inlineStr">
        <is>
          <t>Kakao Mobility Co., Ltd.</t>
        </is>
      </c>
      <c r="C910" s="36" t="inlineStr">
        <is>
          <t>인수 후</t>
        </is>
      </c>
      <c r="D910" s="36" t="inlineStr">
        <is>
          <t>2025-12-16</t>
        </is>
      </c>
      <c r="E910" s="37" t="inlineStr">
        <is>
          <t>기타</t>
        </is>
      </c>
      <c r="F910" s="37" t="inlineStr">
        <is>
          <t>한국경제 마켓인사이트: VIG 협상 결렬 뒤 카카오가 현대오토에버·배달의민족 등에 FI 지분 인수를 타진, FI 40% 지분 가치 3조원대·기업가치 7조원 이상 주장.</t>
        </is>
      </c>
      <c r="G910" s="37" t="inlineStr">
        <is>
          <t>언론 보도</t>
        </is>
      </c>
      <c r="H910" s="36" t="inlineStr">
        <is>
          <t>2025-12-18</t>
        </is>
      </c>
      <c r="I910" s="36" t="n"/>
      <c r="J910" s="39" t="inlineStr">
        <is>
          <t>https://v.daum.net/v/20251218102549539</t>
        </is>
      </c>
      <c r="K910" s="37" t="inlineStr">
        <is>
          <t>post_events_summary</t>
        </is>
      </c>
    </row>
    <row r="911" ht="45" customHeight="1">
      <c r="A911" s="36" t="inlineStr">
        <is>
          <t>K020</t>
        </is>
      </c>
      <c r="B911" s="37" t="inlineStr">
        <is>
          <t>Kakao Mobility Co., Ltd.</t>
        </is>
      </c>
      <c r="C911" s="36" t="inlineStr">
        <is>
          <t>인수 후</t>
        </is>
      </c>
      <c r="D911" s="36" t="inlineStr">
        <is>
          <t>2026-03-31</t>
        </is>
      </c>
      <c r="E911" s="37" t="inlineStr">
        <is>
          <t>실적</t>
        </is>
      </c>
      <c r="F911" s="37"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7" t="inlineStr">
        <is>
          <t>DART 사업보고서</t>
        </is>
      </c>
      <c r="H911" s="36" t="inlineStr">
        <is>
          <t>2026-03-31</t>
        </is>
      </c>
      <c r="I911" s="36" t="inlineStr">
        <is>
          <t>20260331003637</t>
        </is>
      </c>
      <c r="J911" s="39" t="inlineStr">
        <is>
          <t>https://dart.fss.or.kr/dsaf001/main.do?rcpNo=20260331003637</t>
        </is>
      </c>
      <c r="K911" s="37" t="inlineStr">
        <is>
          <t>target_rev_post,target_op_post,notes,post_events_summary</t>
        </is>
      </c>
    </row>
    <row r="912" ht="45" customHeight="1">
      <c r="A912" s="36" t="inlineStr">
        <is>
          <t>K020</t>
        </is>
      </c>
      <c r="B912" s="37" t="inlineStr">
        <is>
          <t>Kakao Mobility Co., Ltd.</t>
        </is>
      </c>
      <c r="C912" s="36" t="inlineStr">
        <is>
          <t>인수 후</t>
        </is>
      </c>
      <c r="D912" s="36" t="inlineStr">
        <is>
          <t>2026-08-14</t>
        </is>
      </c>
      <c r="E912" s="37" t="inlineStr">
        <is>
          <t>기타</t>
        </is>
      </c>
      <c r="F912" s="37"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7" t="inlineStr">
        <is>
          <t>DART 기타공시</t>
        </is>
      </c>
      <c r="H912" s="36" t="inlineStr">
        <is>
          <t>2026-08-14</t>
        </is>
      </c>
      <c r="I912" s="36" t="inlineStr">
        <is>
          <t>20260814003362</t>
        </is>
      </c>
      <c r="J912" s="39" t="inlineStr">
        <is>
          <t>https://dart.fss.or.kr/dsaf001/main.do?rcpNo=20260814003362</t>
        </is>
      </c>
      <c r="K912" s="37" t="inlineStr">
        <is>
          <t>post_events_summary</t>
        </is>
      </c>
    </row>
    <row r="913" ht="45" customHeight="1">
      <c r="A913" s="36" t="inlineStr">
        <is>
          <t>K020</t>
        </is>
      </c>
      <c r="B913" s="37" t="inlineStr">
        <is>
          <t>Kakao Mobility Co., Ltd.</t>
        </is>
      </c>
      <c r="C913" s="36" t="inlineStr">
        <is>
          <t>인수 후</t>
        </is>
      </c>
      <c r="D913" s="36" t="inlineStr">
        <is>
          <t>2026-05-14</t>
        </is>
      </c>
      <c r="E913" s="37" t="inlineStr">
        <is>
          <t>기타</t>
        </is>
      </c>
      <c r="F913" s="37" t="inlineStr">
        <is>
          <t>한국경제: 카카오모빌리티가 TPG 컨소시엄(지분 29%) 주도로 미국 ADR 연내 상장 추진, 주관사 BoA메릴린치·UBS·모건스탠리. TPG 투자액 6,400억원, 2017 투자 당시 매출 162억원·영업손실 105억원.</t>
        </is>
      </c>
      <c r="G913" s="37" t="inlineStr">
        <is>
          <t>언론 보도</t>
        </is>
      </c>
      <c r="H913" s="36" t="inlineStr">
        <is>
          <t>2026-05-14</t>
        </is>
      </c>
      <c r="I913" s="36" t="n"/>
      <c r="J913" s="39" t="inlineStr">
        <is>
          <t>https://www.hankyung.com/article/2026051472421</t>
        </is>
      </c>
      <c r="K913" s="37" t="inlineStr">
        <is>
          <t>post_events_summary</t>
        </is>
      </c>
    </row>
    <row r="914" ht="45" customHeight="1">
      <c r="A914" s="36" t="inlineStr">
        <is>
          <t>K020</t>
        </is>
      </c>
      <c r="B914" s="37" t="inlineStr">
        <is>
          <t>Kakao Mobility Co., Ltd.</t>
        </is>
      </c>
      <c r="C914" s="36" t="inlineStr">
        <is>
          <t>인수 후</t>
        </is>
      </c>
      <c r="D914" s="36" t="inlineStr">
        <is>
          <t>2019-02-14</t>
        </is>
      </c>
      <c r="E914" s="37" t="inlineStr">
        <is>
          <t>어닝콜</t>
        </is>
      </c>
      <c r="F914" s="37" t="inlineStr">
        <is>
          <t>카카오 2018년 4분기 실적 보도자료: 기타 매출 1,770억원(전년 동기 대비 48% 증가), '선물하기, 메이커스 등 커머스의 거래액 증가와 모빌리티, 페이의 매출액 성장이 주효했다'.</t>
        </is>
      </c>
      <c r="G914" s="37" t="inlineStr">
        <is>
          <t>IR 자료</t>
        </is>
      </c>
      <c r="H914" s="36" t="inlineStr">
        <is>
          <t>2019-02-14</t>
        </is>
      </c>
      <c r="I914" s="36" t="n"/>
      <c r="J914" s="39" t="inlineStr">
        <is>
          <t>https://www.kakaocorp.com/page/detail/8653</t>
        </is>
      </c>
      <c r="K914" s="37" t="inlineStr">
        <is>
          <t>earnings_call_note</t>
        </is>
      </c>
    </row>
    <row r="915" ht="45" customHeight="1">
      <c r="A915" s="36" t="inlineStr">
        <is>
          <t>K020</t>
        </is>
      </c>
      <c r="B915" s="37" t="inlineStr">
        <is>
          <t>Kakao Mobility Co., Ltd.</t>
        </is>
      </c>
      <c r="C915" s="36" t="inlineStr">
        <is>
          <t>인수 후</t>
        </is>
      </c>
      <c r="D915" s="36" t="inlineStr">
        <is>
          <t>2021-05-06</t>
        </is>
      </c>
      <c r="E915" s="37" t="inlineStr">
        <is>
          <t>어닝콜</t>
        </is>
      </c>
      <c r="F915" s="37" t="inlineStr">
        <is>
          <t>카카오 2021년 1분기 컨퍼런스콜(데일리안 보도): 여민수 공동대표 '카카오T블루가 … 2만1000여대까지 확대됐다', 모빌리티·페이 등 신사업 매출 1,898억원(전년 동기 대비 89% 증가).</t>
        </is>
      </c>
      <c r="G915" s="37" t="inlineStr">
        <is>
          <t>어닝콜</t>
        </is>
      </c>
      <c r="H915" s="36" t="inlineStr">
        <is>
          <t>2021-05-06</t>
        </is>
      </c>
      <c r="I915" s="36" t="n"/>
      <c r="J915" s="39" t="inlineStr">
        <is>
          <t>https://www.dailian.co.kr/news/view/988786/</t>
        </is>
      </c>
      <c r="K915" s="37" t="inlineStr">
        <is>
          <t>earnings_call_note</t>
        </is>
      </c>
    </row>
    <row r="916" ht="45" customHeight="1">
      <c r="A916" s="36" t="inlineStr">
        <is>
          <t>K020</t>
        </is>
      </c>
      <c r="B916" s="37" t="inlineStr">
        <is>
          <t>Kakao Mobility Co., Ltd.</t>
        </is>
      </c>
      <c r="C916" s="36" t="inlineStr">
        <is>
          <t>발표</t>
        </is>
      </c>
      <c r="D916" s="36" t="inlineStr">
        <is>
          <t>2018-02-12</t>
        </is>
      </c>
      <c r="E916" s="37" t="inlineStr">
        <is>
          <t>기타</t>
        </is>
      </c>
      <c r="F916" s="37" t="inlineStr">
        <is>
          <t>카카오 2018 1분기보고서 주식의 총수: 발행주식 76,273,522주(2018-03-31; 2017-12-31 67,908,527주에서 2018-01 해외DR 신주 등으로 증가). Yahoo Finance 035720.KS 2018-02-12 조정종가 23,600원(5:1 분할 환원 시 118,000원).</t>
        </is>
      </c>
      <c r="G916" s="37" t="inlineStr">
        <is>
          <t>DART 사업보고서</t>
        </is>
      </c>
      <c r="H916" s="36" t="inlineStr">
        <is>
          <t>2018-05-15</t>
        </is>
      </c>
      <c r="I916" s="36" t="inlineStr">
        <is>
          <t>20180515002511</t>
        </is>
      </c>
      <c r="J916" s="39" t="inlineStr">
        <is>
          <t>https://dart.fss.or.kr/dsaf001/main.do?rcpNo=20180515002511</t>
        </is>
      </c>
      <c r="K916" s="37" t="inlineStr">
        <is>
          <t>acq_mktcap,size_basis</t>
        </is>
      </c>
    </row>
    <row r="917" ht="45" customHeight="1">
      <c r="A917" s="36" t="inlineStr">
        <is>
          <t>K020</t>
        </is>
      </c>
      <c r="B917" s="37" t="inlineStr">
        <is>
          <t>Kakao Mobility Co., Ltd.</t>
        </is>
      </c>
      <c r="C917" s="36" t="inlineStr">
        <is>
          <t>인수 후</t>
        </is>
      </c>
      <c r="D917" s="36" t="inlineStr">
        <is>
          <t>2019-12-31</t>
        </is>
      </c>
      <c r="E917" s="37" t="inlineStr">
        <is>
          <t>실적</t>
        </is>
      </c>
      <c r="F917" s="37"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7" t="inlineStr">
        <is>
          <t>DART 감사보고서</t>
        </is>
      </c>
      <c r="H917" s="36" t="inlineStr">
        <is>
          <t>2020-03-31</t>
        </is>
      </c>
      <c r="I917" s="36" t="inlineStr">
        <is>
          <t>20200331002182</t>
        </is>
      </c>
      <c r="J917" s="39" t="inlineStr">
        <is>
          <t>https://dart.fss.or.kr/dsaf001/main.do?rcpNo=20200331002182</t>
        </is>
      </c>
      <c r="K917" s="37" t="inlineStr">
        <is>
          <t>chk_note,acquirer_entity,target_rev_post,target_op_post</t>
        </is>
      </c>
    </row>
    <row r="918" ht="45" customHeight="1">
      <c r="A918" s="36" t="inlineStr">
        <is>
          <t>K021</t>
        </is>
      </c>
      <c r="B918" s="37" t="inlineStr">
        <is>
          <t>LUXI Co., Ltd.</t>
        </is>
      </c>
      <c r="C918" s="36" t="inlineStr">
        <is>
          <t>발표</t>
        </is>
      </c>
      <c r="D918" s="36" t="inlineStr">
        <is>
          <t>2018-02-14</t>
        </is>
      </c>
      <c r="E918" s="37" t="inlineStr">
        <is>
          <t>발표</t>
        </is>
      </c>
      <c r="F918" s="37"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7" t="inlineStr">
        <is>
          <t>DART 기타공시</t>
        </is>
      </c>
      <c r="H918" s="36" t="inlineStr">
        <is>
          <t>2018-02-14</t>
        </is>
      </c>
      <c r="I918" s="36" t="inlineStr">
        <is>
          <t>20180214000005</t>
        </is>
      </c>
      <c r="J918" s="39" t="inlineStr">
        <is>
          <t>https://dart.fss.or.kr/dsaf001/main.do?rcpNo=20180214000005</t>
        </is>
      </c>
      <c r="K918" s="37" t="inlineStr">
        <is>
          <t>value_chk_local,announce_date_chk,purpose_quote,deal_to_equity_pct,target_rev_pre,perf_basis</t>
        </is>
      </c>
    </row>
    <row r="919" ht="45" customHeight="1">
      <c r="A919" s="36" t="inlineStr">
        <is>
          <t>K021</t>
        </is>
      </c>
      <c r="B919" s="37" t="inlineStr">
        <is>
          <t>LUXI Co., Ltd.</t>
        </is>
      </c>
      <c r="C919" s="36" t="inlineStr">
        <is>
          <t>발표</t>
        </is>
      </c>
      <c r="D919" s="36" t="inlineStr">
        <is>
          <t>2018-02-14</t>
        </is>
      </c>
      <c r="E919" s="37" t="inlineStr">
        <is>
          <t>발표</t>
        </is>
      </c>
      <c r="F919" s="37"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7" t="inlineStr">
        <is>
          <t>회사 보도자료</t>
        </is>
      </c>
      <c r="H919" s="36" t="inlineStr">
        <is>
          <t>2018-02-14</t>
        </is>
      </c>
      <c r="I919" s="36" t="n"/>
      <c r="J919" s="39" t="inlineStr">
        <is>
          <t>https://www.kakaocorp.com/page/detail/8471</t>
        </is>
      </c>
      <c r="K919" s="37" t="inlineStr">
        <is>
          <t>purpose_quote,acquirer_core,core_basis,pre_events_summary,first_filing_date</t>
        </is>
      </c>
    </row>
    <row r="920" ht="45" customHeight="1">
      <c r="A920" s="36" t="inlineStr">
        <is>
          <t>K021</t>
        </is>
      </c>
      <c r="B920" s="37" t="inlineStr">
        <is>
          <t>LUXI Co., Ltd.</t>
        </is>
      </c>
      <c r="C920" s="36" t="inlineStr">
        <is>
          <t>인수 전</t>
        </is>
      </c>
      <c r="D920" s="36" t="inlineStr">
        <is>
          <t>2017-08</t>
        </is>
      </c>
      <c r="E920" s="37" t="inlineStr">
        <is>
          <t>투자유치</t>
        </is>
      </c>
      <c r="F920" s="37" t="inlineStr">
        <is>
          <t>현대자동차 2017 사업보고서 타법인출자현황: '럭시(비상장) | '17.08 | 단순투자 | 최초취득금액 5,000백만원 | 28,638주 | 12.20% | 장부가액 5,000 | 총자산 5,824 | 당기순손익 -8,355 | 최초출자'.</t>
        </is>
      </c>
      <c r="G920" s="37" t="inlineStr">
        <is>
          <t>DART 사업보고서</t>
        </is>
      </c>
      <c r="H920" s="36" t="inlineStr">
        <is>
          <t>2018-04-02</t>
        </is>
      </c>
      <c r="I920" s="36" t="inlineStr">
        <is>
          <t>20180402004162</t>
        </is>
      </c>
      <c r="J920" s="39" t="inlineStr">
        <is>
          <t>https://dart.fss.or.kr/dsaf001/main.do?rcpNo=20180402004162</t>
        </is>
      </c>
      <c r="K920" s="37" t="inlineStr">
        <is>
          <t>chk_note,pre_events_summary</t>
        </is>
      </c>
    </row>
    <row r="921" ht="45" customHeight="1">
      <c r="A921" s="36" t="inlineStr">
        <is>
          <t>K021</t>
        </is>
      </c>
      <c r="B921" s="37" t="inlineStr">
        <is>
          <t>LUXI Co., Ltd.</t>
        </is>
      </c>
      <c r="C921" s="36" t="inlineStr">
        <is>
          <t>인수 후</t>
        </is>
      </c>
      <c r="D921" s="36" t="inlineStr">
        <is>
          <t>2018-03-27</t>
        </is>
      </c>
      <c r="E921" s="37" t="inlineStr">
        <is>
          <t>완료</t>
        </is>
      </c>
      <c r="F921" s="37"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7" t="inlineStr">
        <is>
          <t>DART 사업보고서</t>
        </is>
      </c>
      <c r="H921" s="36" t="inlineStr">
        <is>
          <t>2018-03-30</t>
        </is>
      </c>
      <c r="I921" s="36" t="inlineStr">
        <is>
          <t>20180330002462</t>
        </is>
      </c>
      <c r="J921" s="39" t="inlineStr">
        <is>
          <t>https://dart.fss.or.kr/dsaf001/main.do?rcpNo=20180330002462</t>
        </is>
      </c>
      <c r="K921" s="37" t="inlineStr">
        <is>
          <t>chk_note,status_chk,value_chk_local,apex_total_assets</t>
        </is>
      </c>
    </row>
    <row r="922" ht="45" customHeight="1">
      <c r="A922" s="36" t="inlineStr">
        <is>
          <t>K021</t>
        </is>
      </c>
      <c r="B922" s="37" t="inlineStr">
        <is>
          <t>LUXI Co., Ltd.</t>
        </is>
      </c>
      <c r="C922" s="36" t="inlineStr">
        <is>
          <t>인수 후</t>
        </is>
      </c>
      <c r="D922" s="36" t="inlineStr">
        <is>
          <t>2018-03-08</t>
        </is>
      </c>
      <c r="E922" s="37" t="inlineStr">
        <is>
          <t>매각</t>
        </is>
      </c>
      <c r="F922" s="37" t="inlineStr">
        <is>
          <t>뉴시스 '차량공유 국내선 어렵다 어려워…현대차도 사실상 손 떼': 럭시에 50억원을 투자한 현대차가 카카오모빌리티의 252억원 전량 인수에 맞춰 보유 지분 매각 쪽으로 기울었다고 보도.</t>
        </is>
      </c>
      <c r="G922" s="37" t="inlineStr">
        <is>
          <t>언론 보도</t>
        </is>
      </c>
      <c r="H922" s="36" t="inlineStr">
        <is>
          <t>2018-03-08</t>
        </is>
      </c>
      <c r="I922" s="36" t="n"/>
      <c r="J922" s="39" t="inlineStr">
        <is>
          <t>https://mobile.newsis.com/view/NISX20180308_0000246718</t>
        </is>
      </c>
      <c r="K922" s="37" t="inlineStr">
        <is>
          <t>post_events_summary</t>
        </is>
      </c>
    </row>
    <row r="923" ht="45" customHeight="1">
      <c r="A923" s="36" t="inlineStr">
        <is>
          <t>K021</t>
        </is>
      </c>
      <c r="B923" s="37" t="inlineStr">
        <is>
          <t>LUXI Co., Ltd.</t>
        </is>
      </c>
      <c r="C923" s="36" t="inlineStr">
        <is>
          <t>인수 후</t>
        </is>
      </c>
      <c r="D923" s="36" t="inlineStr">
        <is>
          <t>2018-03-31</t>
        </is>
      </c>
      <c r="E923" s="37" t="inlineStr">
        <is>
          <t>완료</t>
        </is>
      </c>
      <c r="F923" s="37"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7" t="inlineStr">
        <is>
          <t>DART 감사보고서</t>
        </is>
      </c>
      <c r="H923" s="36" t="inlineStr">
        <is>
          <t>2019-04-08</t>
        </is>
      </c>
      <c r="I923" s="36" t="inlineStr">
        <is>
          <t>20190408001591</t>
        </is>
      </c>
      <c r="J923" s="39" t="inlineStr">
        <is>
          <t>https://dart.fss.or.kr/dsaf001/main.do?rcpNo=20190408001591</t>
        </is>
      </c>
      <c r="K923" s="37" t="inlineStr">
        <is>
          <t>status_chk,value_chk_local,impairment,notes,acq_total_assets,deal_to_assets_pct,deal_to_equity_pct,target_rev_post,target_op_post</t>
        </is>
      </c>
    </row>
    <row r="924" ht="45" customHeight="1">
      <c r="A924" s="36" t="inlineStr">
        <is>
          <t>K021</t>
        </is>
      </c>
      <c r="B924" s="37" t="inlineStr">
        <is>
          <t>LUXI Co., Ltd.</t>
        </is>
      </c>
      <c r="C924" s="36" t="inlineStr">
        <is>
          <t>인수 후</t>
        </is>
      </c>
      <c r="D924" s="36" t="inlineStr">
        <is>
          <t>2018-05-01</t>
        </is>
      </c>
      <c r="E924" s="37" t="inlineStr">
        <is>
          <t>기타</t>
        </is>
      </c>
      <c r="F924" s="37"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7" t="inlineStr">
        <is>
          <t>DART 기타공시</t>
        </is>
      </c>
      <c r="H924" s="36" t="inlineStr">
        <is>
          <t>2018-05-31</t>
        </is>
      </c>
      <c r="I924" s="36" t="inlineStr">
        <is>
          <t>20180531000193</t>
        </is>
      </c>
      <c r="J924" s="39" t="inlineStr">
        <is>
          <t>https://dart.fss.or.kr/dsaf001/main.do?rcpNo=20180531000193</t>
        </is>
      </c>
      <c r="K924" s="37" t="inlineStr">
        <is>
          <t>target_rev_pre,target_op_pre,pre_incorp_chk,post_events_summary</t>
        </is>
      </c>
    </row>
    <row r="925" ht="45" customHeight="1">
      <c r="A925" s="36" t="inlineStr">
        <is>
          <t>K021</t>
        </is>
      </c>
      <c r="B925" s="37" t="inlineStr">
        <is>
          <t>LUXI Co., Ltd.</t>
        </is>
      </c>
      <c r="C925" s="36" t="inlineStr">
        <is>
          <t>인수 후</t>
        </is>
      </c>
      <c r="D925" s="36" t="inlineStr">
        <is>
          <t>2018-11-08</t>
        </is>
      </c>
      <c r="E925" s="37" t="inlineStr">
        <is>
          <t>어닝콜</t>
        </is>
      </c>
      <c r="F925" s="37"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7" t="inlineStr">
        <is>
          <t>어닝콜</t>
        </is>
      </c>
      <c r="H925" s="36" t="inlineStr">
        <is>
          <t>2018-11-08</t>
        </is>
      </c>
      <c r="I925" s="36" t="n"/>
      <c r="J925" s="39" t="inlineStr">
        <is>
          <t>https://m.dailian.co.kr/news/view/750405</t>
        </is>
      </c>
      <c r="K925" s="37" t="inlineStr">
        <is>
          <t>earnings_call_note,post_events_summary</t>
        </is>
      </c>
    </row>
    <row r="926" ht="45" customHeight="1">
      <c r="A926" s="36" t="inlineStr">
        <is>
          <t>K021</t>
        </is>
      </c>
      <c r="B926" s="37" t="inlineStr">
        <is>
          <t>LUXI Co., Ltd.</t>
        </is>
      </c>
      <c r="C926" s="36" t="inlineStr">
        <is>
          <t>인수 후</t>
        </is>
      </c>
      <c r="D926" s="36" t="inlineStr">
        <is>
          <t>2018-11-13</t>
        </is>
      </c>
      <c r="E926" s="37" t="inlineStr">
        <is>
          <t>합병</t>
        </is>
      </c>
      <c r="F926" s="37"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7" t="inlineStr">
        <is>
          <t>DART 기타공시</t>
        </is>
      </c>
      <c r="H926" s="36" t="inlineStr">
        <is>
          <t>2018-11-13</t>
        </is>
      </c>
      <c r="I926" s="36" t="inlineStr">
        <is>
          <t>20181113000288</t>
        </is>
      </c>
      <c r="J926" s="39" t="inlineStr">
        <is>
          <t>https://dart.fss.or.kr/dsaf001/main.do?rcpNo=20181113000288</t>
        </is>
      </c>
      <c r="K926" s="37" t="inlineStr">
        <is>
          <t>post_events_summary,notes</t>
        </is>
      </c>
    </row>
    <row r="927" ht="45" customHeight="1">
      <c r="A927" s="36" t="inlineStr">
        <is>
          <t>K021</t>
        </is>
      </c>
      <c r="B927" s="37" t="inlineStr">
        <is>
          <t>LUXI Co., Ltd.</t>
        </is>
      </c>
      <c r="C927" s="36" t="inlineStr">
        <is>
          <t>인수 후</t>
        </is>
      </c>
      <c r="D927" s="36" t="inlineStr">
        <is>
          <t>2018-12-07</t>
        </is>
      </c>
      <c r="E927" s="37" t="inlineStr">
        <is>
          <t>기타</t>
        </is>
      </c>
      <c r="F927" s="37" t="inlineStr">
        <is>
          <t>바이라인네트워크: 카카오모빌리티가 2018-12-07 카카오 T 카풀 베타 테스트를 시작하고 12-17 정식 서비스 예정이라고 발표.</t>
        </is>
      </c>
      <c r="G927" s="37" t="inlineStr">
        <is>
          <t>언론 보도</t>
        </is>
      </c>
      <c r="H927" s="36" t="inlineStr">
        <is>
          <t>2018-12-07</t>
        </is>
      </c>
      <c r="I927" s="36" t="n"/>
      <c r="J927" s="39" t="inlineStr">
        <is>
          <t>https://byline.network/2018/12/7-30/</t>
        </is>
      </c>
      <c r="K927" s="37" t="inlineStr">
        <is>
          <t>post_events_summary,notes</t>
        </is>
      </c>
    </row>
    <row r="928" ht="45" customHeight="1">
      <c r="A928" s="36" t="inlineStr">
        <is>
          <t>K021</t>
        </is>
      </c>
      <c r="B928" s="37" t="inlineStr">
        <is>
          <t>LUXI Co., Ltd.</t>
        </is>
      </c>
      <c r="C928" s="36" t="inlineStr">
        <is>
          <t>인수 후</t>
        </is>
      </c>
      <c r="D928" s="36" t="inlineStr">
        <is>
          <t>2019-01-15</t>
        </is>
      </c>
      <c r="E928" s="37" t="inlineStr">
        <is>
          <t>사업철수</t>
        </is>
      </c>
      <c r="F928" s="37" t="inlineStr">
        <is>
          <t>바이라인네트워크 '카카오카풀 베타 서비스 중단': 카카오모빌리티가 카풀 시범서비스를 중단, '택시 업계와의 협력과 사회적 합의를 우선으로 해 원만한 소통의 장을 만들기 위한 결정'.</t>
        </is>
      </c>
      <c r="G928" s="37" t="inlineStr">
        <is>
          <t>언론 보도</t>
        </is>
      </c>
      <c r="H928" s="36" t="inlineStr">
        <is>
          <t>2019-01-15</t>
        </is>
      </c>
      <c r="I928" s="36" t="n"/>
      <c r="J928" s="39" t="inlineStr">
        <is>
          <t>https://byline.network/2019/01/15-30</t>
        </is>
      </c>
      <c r="K928" s="37" t="inlineStr">
        <is>
          <t>post_events_summary,notes</t>
        </is>
      </c>
    </row>
    <row r="929" ht="45" customHeight="1">
      <c r="A929" s="36" t="inlineStr">
        <is>
          <t>K021</t>
        </is>
      </c>
      <c r="B929" s="37" t="inlineStr">
        <is>
          <t>LUXI Co., Ltd.</t>
        </is>
      </c>
      <c r="C929" s="36" t="inlineStr">
        <is>
          <t>인수 후</t>
        </is>
      </c>
      <c r="D929" s="36" t="inlineStr">
        <is>
          <t>2019-03-07</t>
        </is>
      </c>
      <c r="E929" s="37" t="inlineStr">
        <is>
          <t>기타</t>
        </is>
      </c>
      <c r="F929" s="37"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7" t="inlineStr">
        <is>
          <t>언론 보도</t>
        </is>
      </c>
      <c r="H929" s="36" t="inlineStr">
        <is>
          <t>2019-03-07</t>
        </is>
      </c>
      <c r="I929" s="36" t="n"/>
      <c r="J929" s="39" t="inlineStr">
        <is>
          <t>https://www.newsis.com/view/NISX20190307_0000580648</t>
        </is>
      </c>
      <c r="K929" s="37" t="inlineStr">
        <is>
          <t>post_events_summary,notes</t>
        </is>
      </c>
    </row>
    <row r="930" ht="45" customHeight="1">
      <c r="A930" s="36" t="inlineStr">
        <is>
          <t>K021</t>
        </is>
      </c>
      <c r="B930" s="37" t="inlineStr">
        <is>
          <t>LUXI Co., Ltd.</t>
        </is>
      </c>
      <c r="C930" s="36" t="inlineStr">
        <is>
          <t>인수 후</t>
        </is>
      </c>
      <c r="D930" s="36" t="inlineStr">
        <is>
          <t>2020-12-31</t>
        </is>
      </c>
      <c r="E930" s="37" t="inlineStr">
        <is>
          <t>손상차손</t>
        </is>
      </c>
      <c r="F930" s="37"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7" t="inlineStr">
        <is>
          <t>DART 감사보고서</t>
        </is>
      </c>
      <c r="H930" s="36" t="inlineStr">
        <is>
          <t>2021-04-09</t>
        </is>
      </c>
      <c r="I930" s="36" t="inlineStr">
        <is>
          <t>20210409001918</t>
        </is>
      </c>
      <c r="J930" s="39" t="inlineStr">
        <is>
          <t>https://dart.fss.or.kr/dsaf001/main.do?rcpNo=20210409001918</t>
        </is>
      </c>
      <c r="K930" s="37" t="inlineStr">
        <is>
          <t>impairment,post_events_summary</t>
        </is>
      </c>
    </row>
    <row r="931" ht="45" customHeight="1">
      <c r="A931" s="36" t="inlineStr">
        <is>
          <t>K021</t>
        </is>
      </c>
      <c r="B931" s="37" t="inlineStr">
        <is>
          <t>LUXI Co., Ltd.</t>
        </is>
      </c>
      <c r="C931" s="36" t="inlineStr">
        <is>
          <t>인수 후</t>
        </is>
      </c>
      <c r="D931" s="36" t="inlineStr">
        <is>
          <t>2021-12-31</t>
        </is>
      </c>
      <c r="E931" s="37" t="inlineStr">
        <is>
          <t>손상차손</t>
        </is>
      </c>
      <c r="F931" s="37"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7" t="inlineStr">
        <is>
          <t>DART 감사보고서</t>
        </is>
      </c>
      <c r="H931" s="36" t="inlineStr">
        <is>
          <t>2024-03-19</t>
        </is>
      </c>
      <c r="I931" s="36" t="inlineStr">
        <is>
          <t>20240319000002</t>
        </is>
      </c>
      <c r="J931" s="39" t="inlineStr">
        <is>
          <t>https://dart.fss.or.kr/dsaf001/main.do?rcpNo=20240319000002</t>
        </is>
      </c>
      <c r="K931" s="37" t="inlineStr">
        <is>
          <t>impairment</t>
        </is>
      </c>
    </row>
    <row r="932" ht="45" customHeight="1">
      <c r="A932" s="36" t="inlineStr">
        <is>
          <t>K021</t>
        </is>
      </c>
      <c r="B932" s="37" t="inlineStr">
        <is>
          <t>LUXI Co., Ltd.</t>
        </is>
      </c>
      <c r="C932" s="36" t="inlineStr">
        <is>
          <t>인수 후</t>
        </is>
      </c>
      <c r="D932" s="36" t="inlineStr">
        <is>
          <t>2019-12-31</t>
        </is>
      </c>
      <c r="E932" s="37" t="inlineStr">
        <is>
          <t>기타</t>
        </is>
      </c>
      <c r="F932" s="37"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7" t="inlineStr">
        <is>
          <t>DART 감사보고서</t>
        </is>
      </c>
      <c r="H932" s="36" t="inlineStr">
        <is>
          <t>2020-03-31</t>
        </is>
      </c>
      <c r="I932" s="36" t="inlineStr">
        <is>
          <t>20200331002182</t>
        </is>
      </c>
      <c r="J932" s="39" t="inlineStr">
        <is>
          <t>https://dart.fss.or.kr/dsaf001/main.do?rcpNo=20200331002182</t>
        </is>
      </c>
      <c r="K932" s="37" t="inlineStr">
        <is>
          <t>impairment</t>
        </is>
      </c>
    </row>
    <row r="933" ht="45" customHeight="1">
      <c r="A933" s="36" t="inlineStr">
        <is>
          <t>K021</t>
        </is>
      </c>
      <c r="B933" s="37" t="inlineStr">
        <is>
          <t>LUXI Co., Ltd.</t>
        </is>
      </c>
      <c r="C933" s="36" t="inlineStr">
        <is>
          <t>발표</t>
        </is>
      </c>
      <c r="D933" s="36" t="inlineStr">
        <is>
          <t>2018-02-13</t>
        </is>
      </c>
      <c r="E933" s="37" t="inlineStr">
        <is>
          <t>기타</t>
        </is>
      </c>
      <c r="F933" s="37" t="inlineStr">
        <is>
          <t>카카오 2018 1분기보고서 주식의 총수: 발행주식 76,273,522주(2018-03-31). Yahoo Finance 035720.KS 2018-02-13 조정종가 23,800원(5:1 분할 환원 시 119,000원).</t>
        </is>
      </c>
      <c r="G933" s="37" t="inlineStr">
        <is>
          <t>DART 사업보고서</t>
        </is>
      </c>
      <c r="H933" s="36" t="inlineStr">
        <is>
          <t>2018-05-15</t>
        </is>
      </c>
      <c r="I933" s="36" t="inlineStr">
        <is>
          <t>20180515002511</t>
        </is>
      </c>
      <c r="J933" s="39" t="inlineStr">
        <is>
          <t>https://dart.fss.or.kr/dsaf001/main.do?rcpNo=20180515002511</t>
        </is>
      </c>
      <c r="K933" s="37" t="inlineStr">
        <is>
          <t>acq_mktcap,size_basis</t>
        </is>
      </c>
    </row>
    <row r="934" ht="45" customHeight="1">
      <c r="A934" s="36" t="inlineStr">
        <is>
          <t>K021</t>
        </is>
      </c>
      <c r="B934" s="37" t="inlineStr">
        <is>
          <t>LUXI Co., Ltd.</t>
        </is>
      </c>
      <c r="C934" s="36" t="inlineStr">
        <is>
          <t>인수 후</t>
        </is>
      </c>
      <c r="D934" s="36" t="inlineStr">
        <is>
          <t>2026-03-31</t>
        </is>
      </c>
      <c r="E934" s="37" t="inlineStr">
        <is>
          <t>실적</t>
        </is>
      </c>
      <c r="F934" s="37" t="inlineStr">
        <is>
          <t>카카오모빌리티 2025 사업보고서 요약 연결재무정보: 영업수익 2025 739,311,256천원, 영업이익 115,488,825천원(승계 법인 기준).</t>
        </is>
      </c>
      <c r="G934" s="37" t="inlineStr">
        <is>
          <t>DART 사업보고서</t>
        </is>
      </c>
      <c r="H934" s="36" t="inlineStr">
        <is>
          <t>2026-03-31</t>
        </is>
      </c>
      <c r="I934" s="36" t="inlineStr">
        <is>
          <t>20260331003637</t>
        </is>
      </c>
      <c r="J934" s="39" t="inlineStr">
        <is>
          <t>https://dart.fss.or.kr/dsaf001/main.do?rcpNo=20260331003637</t>
        </is>
      </c>
      <c r="K934" s="37" t="inlineStr">
        <is>
          <t>target_rev_post,target_op_post,perf_basis</t>
        </is>
      </c>
    </row>
    <row r="935" ht="45" customHeight="1">
      <c r="A935" s="36" t="inlineStr">
        <is>
          <t>K021</t>
        </is>
      </c>
      <c r="B935" s="37" t="inlineStr">
        <is>
          <t>LUXI Co., Ltd.</t>
        </is>
      </c>
      <c r="C935" s="36" t="inlineStr">
        <is>
          <t>인수 후</t>
        </is>
      </c>
      <c r="D935" s="36" t="inlineStr">
        <is>
          <t>2018-08-09</t>
        </is>
      </c>
      <c r="E935" s="37" t="inlineStr">
        <is>
          <t>어닝콜</t>
        </is>
      </c>
      <c r="F935" s="37" t="inlineStr">
        <is>
          <t>카카오 2018년 2분기 실적 보도자료: 기타 부문 매출 1,198억원, '커머스 사업의 지속적인 성장과 카카오모빌리티, 카카오페이 등 신규 사업 매출 기여도 증가'.</t>
        </is>
      </c>
      <c r="G935" s="37" t="inlineStr">
        <is>
          <t>IR 자료</t>
        </is>
      </c>
      <c r="H935" s="36" t="inlineStr">
        <is>
          <t>2018-08-09</t>
        </is>
      </c>
      <c r="I935" s="36" t="n"/>
      <c r="J935" s="39" t="inlineStr">
        <is>
          <t>https://www.kakaocorp.com/page/detail/8531</t>
        </is>
      </c>
      <c r="K935" s="37" t="inlineStr">
        <is>
          <t>earnings_call_note</t>
        </is>
      </c>
    </row>
    <row r="936" ht="45" customHeight="1">
      <c r="A936" s="36" t="inlineStr">
        <is>
          <t>K022</t>
        </is>
      </c>
      <c r="B936" s="37" t="inlineStr">
        <is>
          <t>JOH &amp; Company</t>
        </is>
      </c>
      <c r="C936" s="36" t="inlineStr">
        <is>
          <t>발표</t>
        </is>
      </c>
      <c r="D936" s="36" t="inlineStr">
        <is>
          <t>2018-03-14</t>
        </is>
      </c>
      <c r="E936" s="37" t="inlineStr">
        <is>
          <t>발표</t>
        </is>
      </c>
      <c r="F936" s="37" t="inlineStr">
        <is>
          <t>㈜카카오가 카카오인베스트먼트로부터 JOH 400,000주를 13,334백만원(주당 33,334원)에 취득, 취득 후 880,000주·지분율 100%. 취득목적 '사업경쟁력 강화', 이사회 의결일 2018-03-14</t>
        </is>
      </c>
      <c r="G936" s="37" t="inlineStr">
        <is>
          <t>DART 기타공시</t>
        </is>
      </c>
      <c r="H936" s="36" t="inlineStr">
        <is>
          <t>2018-03-15</t>
        </is>
      </c>
      <c r="I936" s="36" t="inlineStr">
        <is>
          <t>20180315000599</t>
        </is>
      </c>
      <c r="J936" s="39" t="inlineStr">
        <is>
          <t>https://dart.fss.or.kr/dsaf001/main.do?rcpNo=20180315000599</t>
        </is>
      </c>
      <c r="K936" s="37" t="inlineStr">
        <is>
          <t>announce_date_chk,status_chk,value_chk_local,purpose_quote</t>
        </is>
      </c>
    </row>
    <row r="937" ht="45" customHeight="1">
      <c r="A937" s="36" t="inlineStr">
        <is>
          <t>K022</t>
        </is>
      </c>
      <c r="B937" s="37" t="inlineStr">
        <is>
          <t>JOH &amp; Company</t>
        </is>
      </c>
      <c r="C937" s="36" t="inlineStr">
        <is>
          <t>발표</t>
        </is>
      </c>
      <c r="D937" s="36" t="inlineStr">
        <is>
          <t>2018-03-15</t>
        </is>
      </c>
      <c r="E937" s="37" t="inlineStr">
        <is>
          <t>완료</t>
        </is>
      </c>
      <c r="F937" s="37" t="inlineStr">
        <is>
          <t>2018-03-15 카카오인베스트먼트 400,000주(45.46%) 13,333,600,000원 처분, 기타 주주 480,000주(54.54%) 16,000,320,000원 처분, ㈜카카오 880,000주(100%) 29,333,920,000원 취득</t>
        </is>
      </c>
      <c r="G937" s="37" t="inlineStr">
        <is>
          <t>DART 기타공시</t>
        </is>
      </c>
      <c r="H937" s="36" t="inlineStr">
        <is>
          <t>2018-03-16</t>
        </is>
      </c>
      <c r="I937" s="36" t="inlineStr">
        <is>
          <t>20180316000475</t>
        </is>
      </c>
      <c r="J937" s="39" t="inlineStr">
        <is>
          <t>https://dart.fss.or.kr/dsaf001/main.do?rcpNo=20180316000475</t>
        </is>
      </c>
      <c r="K937" s="37" t="inlineStr">
        <is>
          <t>value_chk_local,status_chk,notes,first_filing_date</t>
        </is>
      </c>
    </row>
    <row r="938" ht="45" customHeight="1">
      <c r="A938" s="36" t="inlineStr">
        <is>
          <t>K022</t>
        </is>
      </c>
      <c r="B938" s="37" t="inlineStr">
        <is>
          <t>JOH &amp; Company</t>
        </is>
      </c>
      <c r="C938" s="36" t="inlineStr">
        <is>
          <t>인수 전</t>
        </is>
      </c>
      <c r="D938" s="36" t="inlineStr">
        <is>
          <t>2018-03-05</t>
        </is>
      </c>
      <c r="E938" s="37" t="inlineStr">
        <is>
          <t>소유주변경</t>
        </is>
      </c>
      <c r="F938" s="37" t="inlineStr">
        <is>
          <t>조수용(임원) 2018-03-05 JOH 보통주 300,001주(34.09%) 처분, 동일인측 지분 79.55%→45.46%</t>
        </is>
      </c>
      <c r="G938" s="37" t="inlineStr">
        <is>
          <t>DART 기타공시</t>
        </is>
      </c>
      <c r="H938" s="36" t="inlineStr">
        <is>
          <t>2018-03-13</t>
        </is>
      </c>
      <c r="I938" s="36" t="inlineStr">
        <is>
          <t>20180313000038</t>
        </is>
      </c>
      <c r="J938" s="39" t="inlineStr">
        <is>
          <t>https://dart.fss.or.kr/dsaf001/main.do?rcpNo=20180313000038</t>
        </is>
      </c>
      <c r="K938" s="37" t="inlineStr">
        <is>
          <t>pre_events_summary,notes,first_filing_date</t>
        </is>
      </c>
    </row>
    <row r="939" ht="45" customHeight="1">
      <c r="A939" s="36" t="inlineStr">
        <is>
          <t>K022</t>
        </is>
      </c>
      <c r="B939" s="37" t="inlineStr">
        <is>
          <t>JOH &amp; Company</t>
        </is>
      </c>
      <c r="C939" s="36" t="inlineStr">
        <is>
          <t>인수 전</t>
        </is>
      </c>
      <c r="D939" s="36" t="inlineStr">
        <is>
          <t>2017-12-31</t>
        </is>
      </c>
      <c r="E939" s="37" t="inlineStr">
        <is>
          <t>실적</t>
        </is>
      </c>
      <c r="F939" s="37"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7" t="inlineStr">
        <is>
          <t>DART 감사보고서</t>
        </is>
      </c>
      <c r="H939" s="36" t="inlineStr">
        <is>
          <t>2018-04-06</t>
        </is>
      </c>
      <c r="I939" s="36" t="inlineStr">
        <is>
          <t>20180406001852</t>
        </is>
      </c>
      <c r="J939" s="39" t="inlineStr">
        <is>
          <t>https://dart.fss.or.kr/dsaf001/main.do?rcpNo=20180406001852</t>
        </is>
      </c>
      <c r="K939" s="37" t="inlineStr">
        <is>
          <t>target_rev_pre,target_op_pre,core_basis,pre_events_summary,notes</t>
        </is>
      </c>
    </row>
    <row r="940" ht="45" customHeight="1">
      <c r="A940" s="36" t="inlineStr">
        <is>
          <t>K022</t>
        </is>
      </c>
      <c r="B940" s="37" t="inlineStr">
        <is>
          <t>JOH &amp; Company</t>
        </is>
      </c>
      <c r="C940" s="36" t="inlineStr">
        <is>
          <t>인수 전</t>
        </is>
      </c>
      <c r="D940" s="36" t="inlineStr">
        <is>
          <t>2016</t>
        </is>
      </c>
      <c r="E940" s="37" t="inlineStr">
        <is>
          <t>지분취득</t>
        </is>
      </c>
      <c r="F940" s="37" t="inlineStr">
        <is>
          <t>관계기업 목록 '㈜제이오에이치 45.5%' 취득원가 10,000,000천원, '당기 중 신규 취득하였습니다'</t>
        </is>
      </c>
      <c r="G940" s="37" t="inlineStr">
        <is>
          <t>DART 사업보고서</t>
        </is>
      </c>
      <c r="H940" s="36" t="inlineStr">
        <is>
          <t>2017-03-31</t>
        </is>
      </c>
      <c r="I940" s="36" t="inlineStr">
        <is>
          <t>20170331005003</t>
        </is>
      </c>
      <c r="J940" s="39" t="inlineStr">
        <is>
          <t>https://dart.fss.or.kr/dsaf001/main.do?rcpNo=20170331005003</t>
        </is>
      </c>
      <c r="K940" s="37" t="inlineStr">
        <is>
          <t>pre_events_summary,chk_note</t>
        </is>
      </c>
    </row>
    <row r="941" ht="45" customHeight="1">
      <c r="A941" s="36" t="inlineStr">
        <is>
          <t>K022</t>
        </is>
      </c>
      <c r="B941" s="37" t="inlineStr">
        <is>
          <t>JOH &amp; Company</t>
        </is>
      </c>
      <c r="C941" s="36" t="inlineStr">
        <is>
          <t>발표</t>
        </is>
      </c>
      <c r="D941" s="36" t="inlineStr">
        <is>
          <t>2017-12-31</t>
        </is>
      </c>
      <c r="E941" s="37" t="inlineStr">
        <is>
          <t>기타</t>
        </is>
      </c>
      <c r="F941" s="37" t="inlineStr">
        <is>
          <t>2017년말 연결 자산총계 6,349,428,454,887원, 자본총계 4,507,819,805,367원, 발행주식 총수 67,908,527주. 매출 광고 플랫폼 30.2%, 콘텐츠 플랫폼 50.0%, 기타 19.8%. JOH는 관계기업(45.5%)</t>
        </is>
      </c>
      <c r="G941" s="37" t="inlineStr">
        <is>
          <t>DART 사업보고서</t>
        </is>
      </c>
      <c r="H941" s="36" t="inlineStr">
        <is>
          <t>2018-03-30</t>
        </is>
      </c>
      <c r="I941" s="36" t="inlineStr">
        <is>
          <t>20180330002462</t>
        </is>
      </c>
      <c r="J941" s="39" t="inlineStr">
        <is>
          <t>https://dart.fss.or.kr/dsaf001/main.do?rcpNo=20180330002462</t>
        </is>
      </c>
      <c r="K941" s="37" t="inlineStr">
        <is>
          <t>acq_total_assets,deal_to_assets_pct,deal_to_equity_pct,acq_mktcap,acquirer_core,chk_note</t>
        </is>
      </c>
    </row>
    <row r="942" ht="45" customHeight="1">
      <c r="A942" s="36" t="inlineStr">
        <is>
          <t>K022</t>
        </is>
      </c>
      <c r="B942" s="37" t="inlineStr">
        <is>
          <t>JOH &amp; Company</t>
        </is>
      </c>
      <c r="C942" s="36" t="inlineStr">
        <is>
          <t>인수 후</t>
        </is>
      </c>
      <c r="D942" s="36" t="inlineStr">
        <is>
          <t>2018-05-11</t>
        </is>
      </c>
      <c r="E942" s="37" t="inlineStr">
        <is>
          <t>합병</t>
        </is>
      </c>
      <c r="F942" s="37" t="inlineStr">
        <is>
          <t>'카카오프렌즈(주)가 (주)제이오에이치를 흡수합병', 합병목적 '경영효율성 증대', 무증자, 합병기일 2018-07-01</t>
        </is>
      </c>
      <c r="G942" s="37" t="inlineStr">
        <is>
          <t>DART 기타공시</t>
        </is>
      </c>
      <c r="H942" s="36" t="inlineStr">
        <is>
          <t>2018-05-14</t>
        </is>
      </c>
      <c r="I942" s="36" t="inlineStr">
        <is>
          <t>20180514002600</t>
        </is>
      </c>
      <c r="J942" s="39" t="inlineStr">
        <is>
          <t>https://dart.fss.or.kr/dsaf001/main.do?rcpNo=20180514002600</t>
        </is>
      </c>
      <c r="K942" s="37" t="inlineStr">
        <is>
          <t>post_events_summary</t>
        </is>
      </c>
    </row>
    <row r="943" ht="45" customHeight="1">
      <c r="A943" s="36" t="inlineStr">
        <is>
          <t>K022</t>
        </is>
      </c>
      <c r="B943" s="37" t="inlineStr">
        <is>
          <t>JOH &amp; Company</t>
        </is>
      </c>
      <c r="C943" s="36" t="inlineStr">
        <is>
          <t>인수 후</t>
        </is>
      </c>
      <c r="D943" s="36" t="inlineStr">
        <is>
          <t>2018</t>
        </is>
      </c>
      <c r="E943" s="37" t="inlineStr">
        <is>
          <t>합병</t>
        </is>
      </c>
      <c r="F943" s="37"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7" t="inlineStr">
        <is>
          <t>DART 사업보고서</t>
        </is>
      </c>
      <c r="H943" s="36" t="inlineStr">
        <is>
          <t>2019-04-01</t>
        </is>
      </c>
      <c r="I943" s="36" t="inlineStr">
        <is>
          <t>20190401005013</t>
        </is>
      </c>
      <c r="J943" s="39" t="inlineStr">
        <is>
          <t>https://dart.fss.or.kr/dsaf001/main.do?rcpNo=20190401005013</t>
        </is>
      </c>
      <c r="K943" s="37" t="inlineStr">
        <is>
          <t>chk_note,post_events_summary,target_rev_post,target_op_post,impairment</t>
        </is>
      </c>
    </row>
    <row r="944" ht="45" customHeight="1">
      <c r="A944" s="36" t="inlineStr">
        <is>
          <t>K022</t>
        </is>
      </c>
      <c r="B944" s="37" t="inlineStr">
        <is>
          <t>JOH &amp; Company</t>
        </is>
      </c>
      <c r="C944" s="36" t="inlineStr">
        <is>
          <t>인수 후</t>
        </is>
      </c>
      <c r="D944" s="36" t="inlineStr">
        <is>
          <t>2020-01-01</t>
        </is>
      </c>
      <c r="E944" s="37" t="inlineStr">
        <is>
          <t>기타</t>
        </is>
      </c>
      <c r="F944" s="37" t="inlineStr">
        <is>
          <t>카카오아이엑스 2019 매출 145,004,612천원, 순이익 2,691,758천원. '2020년 1월 1일 카카오아이엑스㈜는 그 일부를 분할하여 비미디어컴퍼니㈜를 설립함'</t>
        </is>
      </c>
      <c r="G944" s="37" t="inlineStr">
        <is>
          <t>DART 사업보고서</t>
        </is>
      </c>
      <c r="H944" s="36" t="inlineStr">
        <is>
          <t>2020-03-30</t>
        </is>
      </c>
      <c r="I944" s="36" t="inlineStr">
        <is>
          <t>20200330004659</t>
        </is>
      </c>
      <c r="J944" s="39" t="inlineStr">
        <is>
          <t>https://dart.fss.or.kr/dsaf001/main.do?rcpNo=20200330004659</t>
        </is>
      </c>
      <c r="K944" s="37" t="inlineStr">
        <is>
          <t>post_events_summary,target_rev_post,target_op_post,impairment</t>
        </is>
      </c>
    </row>
    <row r="945" ht="45" customHeight="1">
      <c r="A945" s="36" t="inlineStr">
        <is>
          <t>K022</t>
        </is>
      </c>
      <c r="B945" s="37" t="inlineStr">
        <is>
          <t>JOH &amp; Company</t>
        </is>
      </c>
      <c r="C945" s="36" t="inlineStr">
        <is>
          <t>인수 후</t>
        </is>
      </c>
      <c r="D945" s="36" t="inlineStr">
        <is>
          <t>2020-08-05</t>
        </is>
      </c>
      <c r="E945" s="37" t="inlineStr">
        <is>
          <t>통합</t>
        </is>
      </c>
      <c r="F945" s="37" t="inlineStr">
        <is>
          <t>카카오IX 리테일 부문은 카카오커머스와 합병, 라이선스 부문은 카카오가 맡음. '카카오 공동체 내 시너지를 극대화하고 커머스 사업 경쟁력 강화'</t>
        </is>
      </c>
      <c r="G945" s="37" t="inlineStr">
        <is>
          <t>회사 보도자료</t>
        </is>
      </c>
      <c r="H945" s="36" t="inlineStr">
        <is>
          <t>2020-08-05</t>
        </is>
      </c>
      <c r="I945" s="36" t="n"/>
      <c r="J945" s="39" t="inlineStr">
        <is>
          <t>https://www.kakaocorp.com/page/detail/8808</t>
        </is>
      </c>
      <c r="K945" s="37" t="inlineStr">
        <is>
          <t>post_events_summary,earnings_call_note</t>
        </is>
      </c>
    </row>
    <row r="946" ht="45" customHeight="1">
      <c r="A946" s="36" t="inlineStr">
        <is>
          <t>K022</t>
        </is>
      </c>
      <c r="B946" s="37" t="inlineStr">
        <is>
          <t>JOH &amp; Company</t>
        </is>
      </c>
      <c r="C946" s="36" t="inlineStr">
        <is>
          <t>발표</t>
        </is>
      </c>
      <c r="D946" s="36" t="inlineStr">
        <is>
          <t>2018-03-16</t>
        </is>
      </c>
      <c r="E946" s="37" t="inlineStr">
        <is>
          <t>발표</t>
        </is>
      </c>
      <c r="F946" s="37"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7" t="inlineStr">
        <is>
          <t>언론 보도</t>
        </is>
      </c>
      <c r="H946" s="36" t="inlineStr">
        <is>
          <t>2018-03-16</t>
        </is>
      </c>
      <c r="I946" s="36" t="n"/>
      <c r="J946" s="39" t="inlineStr">
        <is>
          <t>https://bizhankook.com/articles/15055.html</t>
        </is>
      </c>
      <c r="K946" s="37" t="inlineStr">
        <is>
          <t>purpose_quote,notes</t>
        </is>
      </c>
    </row>
    <row r="947" ht="45" customHeight="1">
      <c r="A947" s="36" t="inlineStr">
        <is>
          <t>K022</t>
        </is>
      </c>
      <c r="B947" s="37" t="inlineStr">
        <is>
          <t>JOH &amp; Company</t>
        </is>
      </c>
      <c r="C947" s="36" t="inlineStr">
        <is>
          <t>인수 후</t>
        </is>
      </c>
      <c r="D947" s="36" t="inlineStr">
        <is>
          <t>2026-04</t>
        </is>
      </c>
      <c r="E947" s="37" t="inlineStr">
        <is>
          <t>매각</t>
        </is>
      </c>
      <c r="F947" s="37" t="inlineStr">
        <is>
          <t>카카오가 2018년 JOH 지분 100%를 약 293억원에 매입, JOH는 카카오프렌즈에 흡수합병 후 카카오IX, 출판 부문 분리로 비미디어컴퍼니 설립, 2022-03 직후 연결 제외, 지난 4월 무신사에 매각</t>
        </is>
      </c>
      <c r="G947" s="37" t="inlineStr">
        <is>
          <t>언론 보도</t>
        </is>
      </c>
      <c r="H947" s="36" t="inlineStr">
        <is>
          <t>2026-08-05</t>
        </is>
      </c>
      <c r="I947" s="36" t="n"/>
      <c r="J947" s="39" t="inlineStr">
        <is>
          <t>https://www.sidae.com/article/2026080514533973161</t>
        </is>
      </c>
      <c r="K947" s="37" t="inlineStr">
        <is>
          <t>post_events_summary,notes</t>
        </is>
      </c>
    </row>
    <row r="948" ht="45" customHeight="1">
      <c r="A948" s="36" t="inlineStr">
        <is>
          <t>K023</t>
        </is>
      </c>
      <c r="B948" s="37" t="inlineStr">
        <is>
          <t>NGLE Corporation</t>
        </is>
      </c>
      <c r="C948" s="36" t="inlineStr">
        <is>
          <t>발표</t>
        </is>
      </c>
      <c r="D948" s="36" t="inlineStr">
        <is>
          <t>2018-03-30</t>
        </is>
      </c>
      <c r="E948" s="37" t="inlineStr">
        <is>
          <t>발표</t>
        </is>
      </c>
      <c r="F948" s="37" t="inlineStr">
        <is>
          <t>프렌즈게임즈가 카카오게임즈로부터 엔글 210,000주(취득금액 305백만원, 단가 1,450원, 취득후 지분율 51.22%) 장외취득. 이사회 2018-03-29, 거래일자(계약) 2018-03-30. 취득목적 '계열회사의 사업 경쟁력 강화'</t>
        </is>
      </c>
      <c r="G948" s="37" t="inlineStr">
        <is>
          <t>DART 기타공시</t>
        </is>
      </c>
      <c r="H948" s="36" t="inlineStr">
        <is>
          <t>2018-04-04</t>
        </is>
      </c>
      <c r="I948" s="36" t="inlineStr">
        <is>
          <t>20180404002646</t>
        </is>
      </c>
      <c r="J948" s="39" t="inlineStr">
        <is>
          <t>https://dart.fss.or.kr/dsaf001/main.do?rcpNo=20180404002646</t>
        </is>
      </c>
      <c r="K948" s="37" t="inlineStr">
        <is>
          <t>value_chk_local,status_chk,purpose_quote,announce_date_chk,acquirer_entity,first_filing_date</t>
        </is>
      </c>
    </row>
    <row r="949" ht="45" customHeight="1">
      <c r="A949" s="36" t="inlineStr">
        <is>
          <t>K023</t>
        </is>
      </c>
      <c r="B949" s="37" t="inlineStr">
        <is>
          <t>NGLE Corporation</t>
        </is>
      </c>
      <c r="C949" s="36" t="inlineStr">
        <is>
          <t>발표</t>
        </is>
      </c>
      <c r="D949" s="36" t="inlineStr">
        <is>
          <t>2018-03-30</t>
        </is>
      </c>
      <c r="E949" s="37" t="inlineStr">
        <is>
          <t>완료</t>
        </is>
      </c>
      <c r="F949" s="37" t="inlineStr">
        <is>
          <t>엔글 최대주주 변동: 카카오게임즈 -210,000주(-51.22%), 프렌즈게임즈 +210,000주(51.22%), 금액 304,500,000원. '변동일은 주식대금 지급일을 기재함'</t>
        </is>
      </c>
      <c r="G949" s="37" t="inlineStr">
        <is>
          <t>DART 기타공시</t>
        </is>
      </c>
      <c r="H949" s="36" t="inlineStr">
        <is>
          <t>2018-04-04</t>
        </is>
      </c>
      <c r="I949" s="36" t="inlineStr">
        <is>
          <t>20180404002675</t>
        </is>
      </c>
      <c r="J949" s="39" t="inlineStr">
        <is>
          <t>https://dart.fss.or.kr/dsaf001/main.do?rcpNo=20180404002675</t>
        </is>
      </c>
      <c r="K949" s="37" t="inlineStr">
        <is>
          <t>status_chk,value_chk_local</t>
        </is>
      </c>
    </row>
    <row r="950" ht="45" customHeight="1">
      <c r="A950" s="36" t="inlineStr">
        <is>
          <t>K023</t>
        </is>
      </c>
      <c r="B950" s="37" t="inlineStr">
        <is>
          <t>NGLE Corporation</t>
        </is>
      </c>
      <c r="C950" s="36" t="inlineStr">
        <is>
          <t>발표</t>
        </is>
      </c>
      <c r="D950" s="36" t="inlineStr">
        <is>
          <t>2018-03-30</t>
        </is>
      </c>
      <c r="E950" s="37" t="inlineStr">
        <is>
          <t>기타</t>
        </is>
      </c>
      <c r="F950" s="37" t="inlineStr">
        <is>
          <t>같은 날 프렌즈게임즈가 카카오게임즈로부터 손노리 252,036주(5,929백만원, 40.10%) 취득(K024 관련)</t>
        </is>
      </c>
      <c r="G950" s="37" t="inlineStr">
        <is>
          <t>DART 기타공시</t>
        </is>
      </c>
      <c r="H950" s="36" t="inlineStr">
        <is>
          <t>2018-04-04</t>
        </is>
      </c>
      <c r="I950" s="36" t="inlineStr">
        <is>
          <t>20180404002641</t>
        </is>
      </c>
      <c r="J950" s="39" t="inlineStr">
        <is>
          <t>https://dart.fss.or.kr/dsaf001/main.do?rcpNo=20180404002641</t>
        </is>
      </c>
      <c r="K950" s="37" t="inlineStr">
        <is>
          <t>notes</t>
        </is>
      </c>
    </row>
    <row r="951" ht="45" customHeight="1">
      <c r="A951" s="36" t="inlineStr">
        <is>
          <t>K023</t>
        </is>
      </c>
      <c r="B951" s="37" t="inlineStr">
        <is>
          <t>NGLE Corporation</t>
        </is>
      </c>
      <c r="C951" s="36" t="inlineStr">
        <is>
          <t>발표</t>
        </is>
      </c>
      <c r="D951" s="36" t="inlineStr">
        <is>
          <t>2018-03-30</t>
        </is>
      </c>
      <c r="E951" s="37" t="inlineStr">
        <is>
          <t>기타</t>
        </is>
      </c>
      <c r="F951" s="37" t="inlineStr">
        <is>
          <t>같은 날 프렌즈게임즈가 카카오게임즈로부터 레프트라이트 1,334주(400백만원, 40.01%) 취득</t>
        </is>
      </c>
      <c r="G951" s="37" t="inlineStr">
        <is>
          <t>DART 기타공시</t>
        </is>
      </c>
      <c r="H951" s="36" t="inlineStr">
        <is>
          <t>2018-04-04</t>
        </is>
      </c>
      <c r="I951" s="36" t="inlineStr">
        <is>
          <t>20180404002633</t>
        </is>
      </c>
      <c r="J951" s="39" t="inlineStr">
        <is>
          <t>https://dart.fss.or.kr/dsaf001/main.do?rcpNo=20180404002633</t>
        </is>
      </c>
      <c r="K951" s="37" t="inlineStr">
        <is>
          <t>notes</t>
        </is>
      </c>
    </row>
    <row r="952" ht="45" customHeight="1">
      <c r="A952" s="36" t="inlineStr">
        <is>
          <t>K023</t>
        </is>
      </c>
      <c r="B952" s="37" t="inlineStr">
        <is>
          <t>NGLE Corporation</t>
        </is>
      </c>
      <c r="C952" s="36" t="inlineStr">
        <is>
          <t>발표</t>
        </is>
      </c>
      <c r="D952" s="36" t="inlineStr">
        <is>
          <t>2018-03-29</t>
        </is>
      </c>
      <c r="E952" s="37" t="inlineStr">
        <is>
          <t>기타</t>
        </is>
      </c>
      <c r="F952" s="37" t="inlineStr">
        <is>
          <t>프렌즈게임즈 주주배정 유상증자 826,416주, 주당 14,141원; 타법인증권취득자금 6,633,210,000원</t>
        </is>
      </c>
      <c r="G952" s="37" t="inlineStr">
        <is>
          <t>DART 기타공시</t>
        </is>
      </c>
      <c r="H952" s="36" t="inlineStr">
        <is>
          <t>2018-04-04</t>
        </is>
      </c>
      <c r="I952" s="36" t="inlineStr">
        <is>
          <t>20180404002608</t>
        </is>
      </c>
      <c r="J952" s="39" t="inlineStr">
        <is>
          <t>https://dart.fss.or.kr/dsaf001/main.do?rcpNo=20180404002608</t>
        </is>
      </c>
      <c r="K952" s="37" t="inlineStr">
        <is>
          <t>notes,deal_to_equity_pct</t>
        </is>
      </c>
    </row>
    <row r="953" ht="45" customHeight="1">
      <c r="A953" s="36" t="inlineStr">
        <is>
          <t>K023</t>
        </is>
      </c>
      <c r="B953" s="37" t="inlineStr">
        <is>
          <t>NGLE Corporation</t>
        </is>
      </c>
      <c r="C953" s="36" t="inlineStr">
        <is>
          <t>발표</t>
        </is>
      </c>
      <c r="D953" s="36" t="inlineStr">
        <is>
          <t>2018-03-29</t>
        </is>
      </c>
      <c r="E953" s="37" t="inlineStr">
        <is>
          <t>기타</t>
        </is>
      </c>
      <c r="F953" s="37" t="inlineStr">
        <is>
          <t>특수관계인의 유상증자 참여: 카카오게임즈 출자금액 11,686백만원, 출자 후 지분율 100%, 전환사채 2,386백만원 출자전환 포함</t>
        </is>
      </c>
      <c r="G953" s="37" t="inlineStr">
        <is>
          <t>DART 기타공시</t>
        </is>
      </c>
      <c r="H953" s="36" t="inlineStr">
        <is>
          <t>2018-04-04</t>
        </is>
      </c>
      <c r="I953" s="36" t="inlineStr">
        <is>
          <t>20180404002621</t>
        </is>
      </c>
      <c r="J953" s="39" t="inlineStr">
        <is>
          <t>https://dart.fss.or.kr/dsaf001/main.do?rcpNo=20180404002621</t>
        </is>
      </c>
      <c r="K953" s="37" t="inlineStr">
        <is>
          <t>notes,pre_incorp_chk</t>
        </is>
      </c>
    </row>
    <row r="954" ht="45" customHeight="1">
      <c r="A954" s="36" t="inlineStr">
        <is>
          <t>K023</t>
        </is>
      </c>
      <c r="B954" s="37" t="inlineStr">
        <is>
          <t>NGLE Corporation</t>
        </is>
      </c>
      <c r="C954" s="36" t="inlineStr">
        <is>
          <t>인수 전</t>
        </is>
      </c>
      <c r="D954" s="36" t="inlineStr">
        <is>
          <t>2017-12-31</t>
        </is>
      </c>
      <c r="E954" s="37" t="inlineStr">
        <is>
          <t>실적</t>
        </is>
      </c>
      <c r="F954" s="37" t="inlineStr">
        <is>
          <t>프렌즈게임즈 FY2017 자산총계 4,221, 자본총계 (536) 자본잠식, 매출 1,625, 영업이익 (1,273), 당기순이익 (1,618) (백만원). 설립 2015.04.17, 계열편입 2015.12.04</t>
        </is>
      </c>
      <c r="G954" s="37" t="inlineStr">
        <is>
          <t>DART 기타공시</t>
        </is>
      </c>
      <c r="H954" s="36" t="inlineStr">
        <is>
          <t>2018-05-31</t>
        </is>
      </c>
      <c r="I954" s="36" t="inlineStr">
        <is>
          <t>20180531002439</t>
        </is>
      </c>
      <c r="J954" s="39" t="inlineStr">
        <is>
          <t>https://dart.fss.or.kr/dsaf001/main.do?rcpNo=20180531002439</t>
        </is>
      </c>
      <c r="K954" s="37" t="inlineStr">
        <is>
          <t>acquirer_core,acq_total_assets</t>
        </is>
      </c>
    </row>
    <row r="955" ht="45" customHeight="1">
      <c r="A955" s="36" t="inlineStr">
        <is>
          <t>K023</t>
        </is>
      </c>
      <c r="B955" s="37" t="inlineStr">
        <is>
          <t>NGLE Corporation</t>
        </is>
      </c>
      <c r="C955" s="36" t="inlineStr">
        <is>
          <t>인수 전</t>
        </is>
      </c>
      <c r="D955" s="36" t="inlineStr">
        <is>
          <t>2017-12-31</t>
        </is>
      </c>
      <c r="E955" s="37" t="inlineStr">
        <is>
          <t>실적</t>
        </is>
      </c>
      <c r="F955" s="37" t="inlineStr">
        <is>
          <t>엔글: 설립 2015.08.19, 계열편입 2015.12.15, 대표품목 QA. FY2017 자산 974, 자본 801, 매출 2,338, 영업이익 257 (백만원)</t>
        </is>
      </c>
      <c r="G955" s="37" t="inlineStr">
        <is>
          <t>DART 기타공시</t>
        </is>
      </c>
      <c r="H955" s="36" t="inlineStr">
        <is>
          <t>2018-05-30</t>
        </is>
      </c>
      <c r="I955" s="36" t="inlineStr">
        <is>
          <t>20180530000582</t>
        </is>
      </c>
      <c r="J955" s="39" t="inlineStr">
        <is>
          <t>https://dart.fss.or.kr/dsaf001/main.do?rcpNo=20180530000582</t>
        </is>
      </c>
      <c r="K955" s="37" t="inlineStr">
        <is>
          <t>target_rev_pre,target_op_pre,core_basis,pre_events_summary</t>
        </is>
      </c>
    </row>
    <row r="956" ht="45" customHeight="1">
      <c r="A956" s="36" t="inlineStr">
        <is>
          <t>K023</t>
        </is>
      </c>
      <c r="B956" s="37" t="inlineStr">
        <is>
          <t>NGLE Corporation</t>
        </is>
      </c>
      <c r="C956" s="36" t="inlineStr">
        <is>
          <t>인수 전</t>
        </is>
      </c>
      <c r="D956" s="36" t="inlineStr">
        <is>
          <t>2015-12-31</t>
        </is>
      </c>
      <c r="E956" s="37" t="inlineStr">
        <is>
          <t>실적</t>
        </is>
      </c>
      <c r="F956" s="37" t="inlineStr">
        <is>
          <t>엔글 FY2015 매출 189, 영업이익 42, 당기순이익 37 (백만원)</t>
        </is>
      </c>
      <c r="G956" s="37" t="inlineStr">
        <is>
          <t>DART 기타공시</t>
        </is>
      </c>
      <c r="H956" s="36" t="inlineStr">
        <is>
          <t>2016-05-31</t>
        </is>
      </c>
      <c r="I956" s="36" t="inlineStr">
        <is>
          <t>20160531001110</t>
        </is>
      </c>
      <c r="J956" s="39" t="inlineStr">
        <is>
          <t>https://dart.fss.or.kr/dsaf001/main.do?rcpNo=20160531001110</t>
        </is>
      </c>
      <c r="K956" s="37" t="inlineStr">
        <is>
          <t>target_rev_pre,target_op_pre</t>
        </is>
      </c>
    </row>
    <row r="957" ht="45" customHeight="1">
      <c r="A957" s="36" t="inlineStr">
        <is>
          <t>K023</t>
        </is>
      </c>
      <c r="B957" s="37" t="inlineStr">
        <is>
          <t>NGLE Corporation</t>
        </is>
      </c>
      <c r="C957" s="36" t="inlineStr">
        <is>
          <t>인수 전</t>
        </is>
      </c>
      <c r="D957" s="36" t="inlineStr">
        <is>
          <t>2016-04-01</t>
        </is>
      </c>
      <c r="E957" s="37" t="inlineStr">
        <is>
          <t>지분취득</t>
        </is>
      </c>
      <c r="F957" s="37" t="inlineStr">
        <is>
          <t>엔글 최대주주 등: ㈜엔진 210,000주 51.22%, 문소영 25.85%, 정원영 11.22% (카카오 기업집단 지정 후 최초 공시)</t>
        </is>
      </c>
      <c r="G957" s="37" t="inlineStr">
        <is>
          <t>DART 기타공시</t>
        </is>
      </c>
      <c r="H957" s="36" t="inlineStr">
        <is>
          <t>2016-04-29</t>
        </is>
      </c>
      <c r="I957" s="36" t="inlineStr">
        <is>
          <t>20160429000207</t>
        </is>
      </c>
      <c r="J957" s="39" t="inlineStr">
        <is>
          <t>https://dart.fss.or.kr/dsaf001/main.do?rcpNo=20160429000207</t>
        </is>
      </c>
      <c r="K957" s="37" t="inlineStr">
        <is>
          <t>pre_events_summary</t>
        </is>
      </c>
    </row>
    <row r="958" ht="45" customHeight="1">
      <c r="A958" s="36" t="inlineStr">
        <is>
          <t>K023</t>
        </is>
      </c>
      <c r="B958" s="37" t="inlineStr">
        <is>
          <t>NGLE Corporation</t>
        </is>
      </c>
      <c r="C958" s="36" t="inlineStr">
        <is>
          <t>인수 전</t>
        </is>
      </c>
      <c r="D958" s="36" t="inlineStr">
        <is>
          <t>2017-12-28</t>
        </is>
      </c>
      <c r="E958" s="37" t="inlineStr">
        <is>
          <t>기타</t>
        </is>
      </c>
      <c r="F958" s="37" t="inlineStr">
        <is>
          <t>엔글 최대주주 ㈜카카오게임즈 210,000주 51.22%, 문소영 25,000주 처분으로 19.76%</t>
        </is>
      </c>
      <c r="G958" s="37" t="inlineStr">
        <is>
          <t>DART 기타공시</t>
        </is>
      </c>
      <c r="H958" s="36" t="inlineStr">
        <is>
          <t>2017-12-28</t>
        </is>
      </c>
      <c r="I958" s="36" t="inlineStr">
        <is>
          <t>20171228000154</t>
        </is>
      </c>
      <c r="J958" s="39" t="inlineStr">
        <is>
          <t>https://dart.fss.or.kr/dsaf001/main.do?rcpNo=20171228000154</t>
        </is>
      </c>
      <c r="K958" s="37" t="inlineStr">
        <is>
          <t>pre_events_summary</t>
        </is>
      </c>
    </row>
    <row r="959" ht="45" customHeight="1">
      <c r="A959" s="36" t="inlineStr">
        <is>
          <t>K023</t>
        </is>
      </c>
      <c r="B959" s="37" t="inlineStr">
        <is>
          <t>NGLE Corporation</t>
        </is>
      </c>
      <c r="C959" s="36" t="inlineStr">
        <is>
          <t>인수 전</t>
        </is>
      </c>
      <c r="D959" s="36" t="inlineStr">
        <is>
          <t>2017-11-06</t>
        </is>
      </c>
      <c r="E959" s="37" t="inlineStr">
        <is>
          <t>기타</t>
        </is>
      </c>
      <c r="F959" s="37" t="inlineStr">
        <is>
          <t>㈜슈퍼노바일레븐과 ㈜카카오게임즈의 주식교환 결정</t>
        </is>
      </c>
      <c r="G959" s="37" t="inlineStr">
        <is>
          <t>DART 기타공시</t>
        </is>
      </c>
      <c r="H959" s="36" t="inlineStr">
        <is>
          <t>2017-11-06</t>
        </is>
      </c>
      <c r="I959" s="36" t="inlineStr">
        <is>
          <t>20171106000327</t>
        </is>
      </c>
      <c r="J959" s="39" t="inlineStr">
        <is>
          <t>https://dart.fss.or.kr/dsaf001/main.do?rcpNo=20171106000327</t>
        </is>
      </c>
      <c r="K959" s="37" t="inlineStr">
        <is>
          <t>pre_events_summary,notes</t>
        </is>
      </c>
    </row>
    <row r="960" ht="45" customHeight="1">
      <c r="A960" s="36" t="inlineStr">
        <is>
          <t>K023</t>
        </is>
      </c>
      <c r="B960" s="37" t="inlineStr">
        <is>
          <t>NGLE Corporation</t>
        </is>
      </c>
      <c r="C960" s="36" t="inlineStr">
        <is>
          <t>인수 전</t>
        </is>
      </c>
      <c r="D960" s="36" t="inlineStr">
        <is>
          <t>2017-12-31</t>
        </is>
      </c>
      <c r="E960" s="37" t="inlineStr">
        <is>
          <t>기타</t>
        </is>
      </c>
      <c r="F960" s="37"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7" t="inlineStr">
        <is>
          <t>DART 사업보고서</t>
        </is>
      </c>
      <c r="H960" s="36" t="inlineStr">
        <is>
          <t>2018-03-30</t>
        </is>
      </c>
      <c r="I960" s="36" t="inlineStr">
        <is>
          <t>20180330002462</t>
        </is>
      </c>
      <c r="J960" s="39" t="inlineStr">
        <is>
          <t>https://dart.fss.or.kr/dsaf001/main.do?rcpNo=20180330002462</t>
        </is>
      </c>
      <c r="K960" s="37" t="inlineStr">
        <is>
          <t>apex_total_assets,acq_mktcap,pre_incorp_chk,notes</t>
        </is>
      </c>
    </row>
    <row r="961" ht="45" customHeight="1">
      <c r="A961" s="36" t="inlineStr">
        <is>
          <t>K023</t>
        </is>
      </c>
      <c r="B961" s="37" t="inlineStr">
        <is>
          <t>NGLE Corporation</t>
        </is>
      </c>
      <c r="C961" s="36" t="inlineStr">
        <is>
          <t>인수 후</t>
        </is>
      </c>
      <c r="D961" s="36" t="inlineStr">
        <is>
          <t>2018-12-31</t>
        </is>
      </c>
      <c r="E961" s="37" t="inlineStr">
        <is>
          <t>실적</t>
        </is>
      </c>
      <c r="F961" s="37" t="inlineStr">
        <is>
          <t>엔글 FY2018 매출 6,050, 영업이익 969, 당기순이익 938 (백만원)</t>
        </is>
      </c>
      <c r="G961" s="37" t="inlineStr">
        <is>
          <t>DART 기타공시</t>
        </is>
      </c>
      <c r="H961" s="36" t="inlineStr">
        <is>
          <t>2019-05-30</t>
        </is>
      </c>
      <c r="I961" s="36" t="inlineStr">
        <is>
          <t>20190530001058</t>
        </is>
      </c>
      <c r="J961" s="39" t="inlineStr">
        <is>
          <t>https://dart.fss.or.kr/dsaf001/main.do?rcpNo=20190530001058</t>
        </is>
      </c>
      <c r="K961" s="37" t="inlineStr">
        <is>
          <t>target_rev_post,target_op_post</t>
        </is>
      </c>
    </row>
    <row r="962" ht="45" customHeight="1">
      <c r="A962" s="36" t="inlineStr">
        <is>
          <t>K023</t>
        </is>
      </c>
      <c r="B962" s="37" t="inlineStr">
        <is>
          <t>NGLE Corporation</t>
        </is>
      </c>
      <c r="C962" s="36" t="inlineStr">
        <is>
          <t>인수 후</t>
        </is>
      </c>
      <c r="D962" s="36" t="inlineStr">
        <is>
          <t>2019-03-29</t>
        </is>
      </c>
      <c r="E962" s="37" t="inlineStr">
        <is>
          <t>기타</t>
        </is>
      </c>
      <c r="F962" s="37" t="inlineStr">
        <is>
          <t>엔글 최대주주 프렌즈게임즈 51.22% 유지, 정원영 46,000주(11.22%) 처분</t>
        </is>
      </c>
      <c r="G962" s="37" t="inlineStr">
        <is>
          <t>DART 기타공시</t>
        </is>
      </c>
      <c r="H962" s="36" t="inlineStr">
        <is>
          <t>2019-04-05</t>
        </is>
      </c>
      <c r="I962" s="36" t="inlineStr">
        <is>
          <t>20190405002285</t>
        </is>
      </c>
      <c r="J962" s="39" t="inlineStr">
        <is>
          <t>https://dart.fss.or.kr/dsaf001/main.do?rcpNo=20190405002285</t>
        </is>
      </c>
      <c r="K962" s="37" t="inlineStr">
        <is>
          <t>post_events_summary</t>
        </is>
      </c>
    </row>
    <row r="963" ht="45" customHeight="1">
      <c r="A963" s="36" t="inlineStr">
        <is>
          <t>K023</t>
        </is>
      </c>
      <c r="B963" s="37" t="inlineStr">
        <is>
          <t>NGLE Corporation</t>
        </is>
      </c>
      <c r="C963" s="36" t="inlineStr">
        <is>
          <t>인수 후</t>
        </is>
      </c>
      <c r="D963" s="36" t="inlineStr">
        <is>
          <t>2019-12-31</t>
        </is>
      </c>
      <c r="E963" s="37" t="inlineStr">
        <is>
          <t>실적</t>
        </is>
      </c>
      <c r="F963" s="37" t="inlineStr">
        <is>
          <t>엔글 FY2019 매출 8,605, 영업이익 1,148, 당기순이익 1,115 (백만원)</t>
        </is>
      </c>
      <c r="G963" s="37" t="inlineStr">
        <is>
          <t>DART 기타공시</t>
        </is>
      </c>
      <c r="H963" s="36" t="inlineStr">
        <is>
          <t>2020-05-28</t>
        </is>
      </c>
      <c r="I963" s="36" t="inlineStr">
        <is>
          <t>20200528000742</t>
        </is>
      </c>
      <c r="J963" s="39" t="inlineStr">
        <is>
          <t>https://dart.fss.or.kr/dsaf001/main.do?rcpNo=20200528000742</t>
        </is>
      </c>
      <c r="K963" s="37" t="inlineStr">
        <is>
          <t>target_rev_post,target_op_post</t>
        </is>
      </c>
    </row>
    <row r="964" ht="45" customHeight="1">
      <c r="A964" s="36" t="inlineStr">
        <is>
          <t>K023</t>
        </is>
      </c>
      <c r="B964" s="37" t="inlineStr">
        <is>
          <t>NGLE Corporation</t>
        </is>
      </c>
      <c r="C964" s="36" t="inlineStr">
        <is>
          <t>인수 후</t>
        </is>
      </c>
      <c r="D964" s="36" t="inlineStr">
        <is>
          <t>2019-12-31</t>
        </is>
      </c>
      <c r="E964" s="37" t="inlineStr">
        <is>
          <t>실적</t>
        </is>
      </c>
      <c r="F964" s="37" t="inlineStr">
        <is>
          <t>프렌즈게임즈 연결 종속기업 ㈜엔글 지분율 51.22%, FY2019 매출 8,604,741천원, 당기순이익 1,094,806천원</t>
        </is>
      </c>
      <c r="G964" s="37" t="inlineStr">
        <is>
          <t>DART 감사보고서</t>
        </is>
      </c>
      <c r="H964" s="36" t="inlineStr">
        <is>
          <t>2020-04-07</t>
        </is>
      </c>
      <c r="I964" s="36" t="inlineStr">
        <is>
          <t>20200407002575</t>
        </is>
      </c>
      <c r="J964" s="39" t="inlineStr">
        <is>
          <t>https://dart.fss.or.kr/dsaf001/main.do?rcpNo=20200407002575</t>
        </is>
      </c>
      <c r="K964" s="37" t="inlineStr">
        <is>
          <t>perf_basis,impairment</t>
        </is>
      </c>
    </row>
    <row r="965" ht="45" customHeight="1">
      <c r="A965" s="36" t="inlineStr">
        <is>
          <t>K023</t>
        </is>
      </c>
      <c r="B965" s="37" t="inlineStr">
        <is>
          <t>NGLE Corporation</t>
        </is>
      </c>
      <c r="C965" s="36" t="inlineStr">
        <is>
          <t>인수 후</t>
        </is>
      </c>
      <c r="D965" s="36" t="inlineStr">
        <is>
          <t>2020-12-31</t>
        </is>
      </c>
      <c r="E965" s="37" t="inlineStr">
        <is>
          <t>실적</t>
        </is>
      </c>
      <c r="F965" s="37" t="inlineStr">
        <is>
          <t>엔글 FY2020 매출 9,147, 영업이익 219 (백만원)</t>
        </is>
      </c>
      <c r="G965" s="37" t="inlineStr">
        <is>
          <t>DART 기타공시</t>
        </is>
      </c>
      <c r="H965" s="36" t="inlineStr">
        <is>
          <t>2021-05-27</t>
        </is>
      </c>
      <c r="I965" s="36" t="inlineStr">
        <is>
          <t>20210527000399</t>
        </is>
      </c>
      <c r="J965" s="39" t="inlineStr">
        <is>
          <t>https://dart.fss.or.kr/dsaf001/main.do?rcpNo=20210527000399</t>
        </is>
      </c>
      <c r="K965" s="37" t="inlineStr">
        <is>
          <t>target_rev_post,target_op_post</t>
        </is>
      </c>
    </row>
    <row r="966" ht="45" customHeight="1">
      <c r="A966" s="36" t="inlineStr">
        <is>
          <t>K023</t>
        </is>
      </c>
      <c r="B966" s="37" t="inlineStr">
        <is>
          <t>NGLE Corporation</t>
        </is>
      </c>
      <c r="C966" s="36" t="inlineStr">
        <is>
          <t>인수 후</t>
        </is>
      </c>
      <c r="D966" s="36" t="inlineStr">
        <is>
          <t>2021-05-27</t>
        </is>
      </c>
      <c r="E966" s="37" t="inlineStr">
        <is>
          <t>합병</t>
        </is>
      </c>
      <c r="F966" s="37" t="inlineStr">
        <is>
          <t>'(주)프렌즈게임즈가 (주)웨이투빗을 흡수합병', 합병목적 '신사업 경쟁력 강화 및 사업시너지를 통한 기업가치 제고'</t>
        </is>
      </c>
      <c r="G966" s="37" t="inlineStr">
        <is>
          <t>DART 기타공시</t>
        </is>
      </c>
      <c r="H966" s="36" t="inlineStr">
        <is>
          <t>2021-05-27</t>
        </is>
      </c>
      <c r="I966" s="36" t="inlineStr">
        <is>
          <t>20210527000337</t>
        </is>
      </c>
      <c r="J966" s="39" t="inlineStr">
        <is>
          <t>https://dart.fss.or.kr/dsaf001/main.do?rcpNo=20210527000337</t>
        </is>
      </c>
      <c r="K966" s="37" t="inlineStr">
        <is>
          <t>post_events_summary</t>
        </is>
      </c>
    </row>
    <row r="967" ht="45" customHeight="1">
      <c r="A967" s="36" t="inlineStr">
        <is>
          <t>K023</t>
        </is>
      </c>
      <c r="B967" s="37" t="inlineStr">
        <is>
          <t>NGLE Corporation</t>
        </is>
      </c>
      <c r="C967" s="36" t="inlineStr">
        <is>
          <t>인수 후</t>
        </is>
      </c>
      <c r="D967" s="36" t="inlineStr">
        <is>
          <t>2021-12-31</t>
        </is>
      </c>
      <c r="E967" s="37" t="inlineStr">
        <is>
          <t>실적</t>
        </is>
      </c>
      <c r="F967" s="37" t="inlineStr">
        <is>
          <t>엔글 FY2021 매출 9,712, 영업이익 434 (백만원)</t>
        </is>
      </c>
      <c r="G967" s="37" t="inlineStr">
        <is>
          <t>DART 기타공시</t>
        </is>
      </c>
      <c r="H967" s="36" t="inlineStr">
        <is>
          <t>2022-05-30</t>
        </is>
      </c>
      <c r="I967" s="36" t="inlineStr">
        <is>
          <t>20220530000755</t>
        </is>
      </c>
      <c r="J967" s="39" t="inlineStr">
        <is>
          <t>https://dart.fss.or.kr/dsaf001/main.do?rcpNo=20220530000755</t>
        </is>
      </c>
      <c r="K967" s="37" t="inlineStr">
        <is>
          <t>target_rev_post,target_op_post</t>
        </is>
      </c>
    </row>
    <row r="968" ht="45" customHeight="1">
      <c r="A968" s="36" t="inlineStr">
        <is>
          <t>K023</t>
        </is>
      </c>
      <c r="B968" s="37" t="inlineStr">
        <is>
          <t>NGLE Corporation</t>
        </is>
      </c>
      <c r="C968" s="36" t="inlineStr">
        <is>
          <t>인수 후</t>
        </is>
      </c>
      <c r="D968" s="36" t="inlineStr">
        <is>
          <t>2022-12-31</t>
        </is>
      </c>
      <c r="E968" s="37" t="inlineStr">
        <is>
          <t>실적</t>
        </is>
      </c>
      <c r="F968" s="37" t="inlineStr">
        <is>
          <t>엔글 FY2022 매출 12,360, 영업이익 523 (백만원)</t>
        </is>
      </c>
      <c r="G968" s="37" t="inlineStr">
        <is>
          <t>DART 기타공시</t>
        </is>
      </c>
      <c r="H968" s="36" t="inlineStr">
        <is>
          <t>2023-05-30</t>
        </is>
      </c>
      <c r="I968" s="36" t="inlineStr">
        <is>
          <t>20230530000649</t>
        </is>
      </c>
      <c r="J968" s="39" t="inlineStr">
        <is>
          <t>https://dart.fss.or.kr/dsaf001/main.do?rcpNo=20230530000649</t>
        </is>
      </c>
      <c r="K968" s="37" t="inlineStr">
        <is>
          <t>target_rev_post,target_op_post</t>
        </is>
      </c>
    </row>
    <row r="969" ht="45" customHeight="1">
      <c r="A969" s="36" t="inlineStr">
        <is>
          <t>K023</t>
        </is>
      </c>
      <c r="B969" s="37" t="inlineStr">
        <is>
          <t>NGLE Corporation</t>
        </is>
      </c>
      <c r="C969" s="36" t="inlineStr">
        <is>
          <t>인수 후</t>
        </is>
      </c>
      <c r="D969" s="36" t="inlineStr">
        <is>
          <t>2023-12-31</t>
        </is>
      </c>
      <c r="E969" s="37" t="inlineStr">
        <is>
          <t>실적</t>
        </is>
      </c>
      <c r="F969" s="37" t="inlineStr">
        <is>
          <t>엔글 FY2023 매출 11,524, 영업이익 (272), 당기순이익 (101) (백만원)</t>
        </is>
      </c>
      <c r="G969" s="37" t="inlineStr">
        <is>
          <t>DART 기타공시</t>
        </is>
      </c>
      <c r="H969" s="36" t="inlineStr">
        <is>
          <t>2024-05-29</t>
        </is>
      </c>
      <c r="I969" s="36" t="inlineStr">
        <is>
          <t>20240529000568</t>
        </is>
      </c>
      <c r="J969" s="39" t="inlineStr">
        <is>
          <t>https://dart.fss.or.kr/dsaf001/main.do?rcpNo=20240529000568</t>
        </is>
      </c>
      <c r="K969" s="37" t="inlineStr">
        <is>
          <t>target_rev_post,target_op_post</t>
        </is>
      </c>
    </row>
    <row r="970" ht="45" customHeight="1">
      <c r="A970" s="36" t="inlineStr">
        <is>
          <t>K023</t>
        </is>
      </c>
      <c r="B970" s="37" t="inlineStr">
        <is>
          <t>NGLE Corporation</t>
        </is>
      </c>
      <c r="C970" s="36" t="inlineStr">
        <is>
          <t>인수 후</t>
        </is>
      </c>
      <c r="D970" s="36" t="inlineStr">
        <is>
          <t>2023-12-31</t>
        </is>
      </c>
      <c r="E970" s="37" t="inlineStr">
        <is>
          <t>기타</t>
        </is>
      </c>
      <c r="F970" s="37" t="inlineStr">
        <is>
          <t>메타보라 연결 종속기업: ㈜엔글 51.22%, 대련은격과기유한공사('㈜엔글이 지분 100%를 소유')</t>
        </is>
      </c>
      <c r="G970" s="37" t="inlineStr">
        <is>
          <t>DART 감사보고서</t>
        </is>
      </c>
      <c r="H970" s="36" t="inlineStr">
        <is>
          <t>2024-04-11</t>
        </is>
      </c>
      <c r="I970" s="36" t="inlineStr">
        <is>
          <t>20240409004133</t>
        </is>
      </c>
      <c r="J970" s="39" t="inlineStr">
        <is>
          <t>https://dart.fss.or.kr/dsaf001/main.do?rcpNo=20240409004133</t>
        </is>
      </c>
      <c r="K970" s="37" t="inlineStr">
        <is>
          <t>post_events_summary,impairment</t>
        </is>
      </c>
    </row>
    <row r="971" ht="45" customHeight="1">
      <c r="A971" s="36" t="inlineStr">
        <is>
          <t>K023</t>
        </is>
      </c>
      <c r="B971" s="37" t="inlineStr">
        <is>
          <t>NGLE Corporation</t>
        </is>
      </c>
      <c r="C971" s="36" t="inlineStr">
        <is>
          <t>인수 후</t>
        </is>
      </c>
      <c r="D971" s="36" t="inlineStr">
        <is>
          <t>2024-03-27</t>
        </is>
      </c>
      <c r="E971" s="37" t="inlineStr">
        <is>
          <t>매각</t>
        </is>
      </c>
      <c r="F971" s="37" t="inlineStr">
        <is>
          <t>메타보라가 엔글 210,000주를 카카오게임즈에 처분, 처분금액 2,003백만원, 단가 9,536원, 처분 후 지분율 0%. 처분목적 '(주)메타보라의 재무구조 개선 및 경영 효율성 제고'</t>
        </is>
      </c>
      <c r="G971" s="37" t="inlineStr">
        <is>
          <t>DART 기타공시</t>
        </is>
      </c>
      <c r="H971" s="36" t="inlineStr">
        <is>
          <t>2024-04-01</t>
        </is>
      </c>
      <c r="I971" s="36" t="inlineStr">
        <is>
          <t>20240401003628</t>
        </is>
      </c>
      <c r="J971" s="39" t="inlineStr">
        <is>
          <t>https://dart.fss.or.kr/dsaf001/main.do?rcpNo=20240401003628</t>
        </is>
      </c>
      <c r="K971" s="37" t="inlineStr">
        <is>
          <t>post_events_summary,notes</t>
        </is>
      </c>
    </row>
    <row r="972" ht="45" customHeight="1">
      <c r="A972" s="36" t="inlineStr">
        <is>
          <t>K023</t>
        </is>
      </c>
      <c r="B972" s="37" t="inlineStr">
        <is>
          <t>NGLE Corporation</t>
        </is>
      </c>
      <c r="C972" s="36" t="inlineStr">
        <is>
          <t>인수 후</t>
        </is>
      </c>
      <c r="D972" s="36" t="inlineStr">
        <is>
          <t>2024-12-31</t>
        </is>
      </c>
      <c r="E972" s="37" t="inlineStr">
        <is>
          <t>실적</t>
        </is>
      </c>
      <c r="F972" s="37" t="inlineStr">
        <is>
          <t>엔글 2024 감사보고서: 영업수익 9,350,976,205원, 당기순손실 828,646천원; 주주 ㈜카카오게임즈 51.22%; 지배기업 당기 카카오게임즈, 전기 메타보라; 카카오게임즈와 품질관리 업무대행 계약</t>
        </is>
      </c>
      <c r="G972" s="37" t="inlineStr">
        <is>
          <t>DART 감사보고서</t>
        </is>
      </c>
      <c r="H972" s="36" t="inlineStr">
        <is>
          <t>2025-04-01</t>
        </is>
      </c>
      <c r="I972" s="36" t="inlineStr">
        <is>
          <t>20250401000214</t>
        </is>
      </c>
      <c r="J972" s="39" t="inlineStr">
        <is>
          <t>https://dart.fss.or.kr/dsaf001/main.do?rcpNo=20250401000214</t>
        </is>
      </c>
      <c r="K972" s="37" t="inlineStr">
        <is>
          <t>target_rev_post,target_op_post,perf_basis,core_basis,post_events_summary</t>
        </is>
      </c>
    </row>
    <row r="973" ht="45" customHeight="1">
      <c r="A973" s="36" t="inlineStr">
        <is>
          <t>K023</t>
        </is>
      </c>
      <c r="B973" s="37" t="inlineStr">
        <is>
          <t>NGLE Corporation</t>
        </is>
      </c>
      <c r="C973" s="36" t="inlineStr">
        <is>
          <t>인수 후</t>
        </is>
      </c>
      <c r="D973" s="36" t="inlineStr">
        <is>
          <t>2024-12-31</t>
        </is>
      </c>
      <c r="E973" s="37" t="inlineStr">
        <is>
          <t>실적</t>
        </is>
      </c>
      <c r="F973" s="37" t="inlineStr">
        <is>
          <t>엔글 FY2024 매출 9,351, 영업이익 (725), 당기순이익 (829) (백만원)</t>
        </is>
      </c>
      <c r="G973" s="37" t="inlineStr">
        <is>
          <t>DART 기타공시</t>
        </is>
      </c>
      <c r="H973" s="36" t="inlineStr">
        <is>
          <t>2025-06-02</t>
        </is>
      </c>
      <c r="I973" s="36" t="inlineStr">
        <is>
          <t>20250602001207</t>
        </is>
      </c>
      <c r="J973" s="39" t="inlineStr">
        <is>
          <t>https://dart.fss.or.kr/dsaf001/main.do?rcpNo=20250602001207</t>
        </is>
      </c>
      <c r="K973" s="37" t="inlineStr">
        <is>
          <t>target_op_post</t>
        </is>
      </c>
    </row>
    <row r="974" ht="45" customHeight="1">
      <c r="A974" s="36" t="inlineStr">
        <is>
          <t>K023</t>
        </is>
      </c>
      <c r="B974" s="37" t="inlineStr">
        <is>
          <t>NGLE Corporation</t>
        </is>
      </c>
      <c r="C974" s="36" t="inlineStr">
        <is>
          <t>발표</t>
        </is>
      </c>
      <c r="D974" s="36" t="inlineStr">
        <is>
          <t>2018-04-03</t>
        </is>
      </c>
      <c r="E974" s="37" t="inlineStr">
        <is>
          <t>기타</t>
        </is>
      </c>
      <c r="F974" s="37" t="inlineStr">
        <is>
          <t>035720.KS 2018-04-03 조정종가 25,700원(2021년 5:1 분할 반영값) → 당시 실제 종가 128,500원</t>
        </is>
      </c>
      <c r="G974" s="37" t="inlineStr">
        <is>
          <t>기타</t>
        </is>
      </c>
      <c r="H974" s="36" t="inlineStr">
        <is>
          <t>2018-04-03</t>
        </is>
      </c>
      <c r="I974" s="36" t="n"/>
      <c r="J974" s="39" t="inlineStr">
        <is>
          <t>https://query1.finance.yahoo.com/v8/finance/chart/035720.KS?period1=1522540800&amp;period2=1522972800&amp;interval=1d</t>
        </is>
      </c>
      <c r="K974" s="37" t="inlineStr">
        <is>
          <t>acq_mktcap</t>
        </is>
      </c>
    </row>
    <row r="975" ht="45" customHeight="1">
      <c r="A975" s="36" t="inlineStr">
        <is>
          <t>K024</t>
        </is>
      </c>
      <c r="B975" s="37" t="inlineStr">
        <is>
          <t>Sonnori Corp.</t>
        </is>
      </c>
      <c r="C975" s="36" t="inlineStr">
        <is>
          <t>발표</t>
        </is>
      </c>
      <c r="D975" s="36" t="inlineStr">
        <is>
          <t>2018-03-30</t>
        </is>
      </c>
      <c r="E975" s="37" t="inlineStr">
        <is>
          <t>발표</t>
        </is>
      </c>
      <c r="F975" s="37" t="inlineStr">
        <is>
          <t>프렌즈게임즈가 카카오게임즈로부터 ㈜손노리 252,036주를 5,929백만원(평균단가 23,522원)에 취득, 취득후 지분율 40.10%. 취득목적 '계열회사의 사업 경쟁력 강화', 이사회 2018-03-29</t>
        </is>
      </c>
      <c r="G975" s="37" t="inlineStr">
        <is>
          <t>DART 기타공시</t>
        </is>
      </c>
      <c r="H975" s="36" t="inlineStr">
        <is>
          <t>2018-04-04</t>
        </is>
      </c>
      <c r="I975" s="36" t="inlineStr">
        <is>
          <t>20180404002641</t>
        </is>
      </c>
      <c r="J975" s="39" t="inlineStr">
        <is>
          <t>https://dart.fss.or.kr/dsaf001/main.do?rcpNo=20180404002641</t>
        </is>
      </c>
      <c r="K975" s="37" t="inlineStr">
        <is>
          <t>value_chk_local,purpose_quote,announce_date_chk,acquirer_entity,chk_note</t>
        </is>
      </c>
    </row>
    <row r="976" ht="45" customHeight="1">
      <c r="A976" s="36" t="inlineStr">
        <is>
          <t>K024</t>
        </is>
      </c>
      <c r="B976" s="37" t="inlineStr">
        <is>
          <t>Sonnori Corp.</t>
        </is>
      </c>
      <c r="C976" s="36" t="inlineStr">
        <is>
          <t>발표</t>
        </is>
      </c>
      <c r="D976" s="36" t="inlineStr">
        <is>
          <t>2018-03-30</t>
        </is>
      </c>
      <c r="E976" s="37" t="inlineStr">
        <is>
          <t>발표</t>
        </is>
      </c>
      <c r="F976" s="37" t="inlineStr">
        <is>
          <t>카카오게임즈 '특수관계인에 대한 주식의 처분': 손노리 252,036주 5,929백만원 처분, 처분후 소유주식 0주, 거래상대방 프렌즈게임즈(계열회사)</t>
        </is>
      </c>
      <c r="G976" s="37" t="inlineStr">
        <is>
          <t>DART 기타공시</t>
        </is>
      </c>
      <c r="H976" s="36" t="inlineStr">
        <is>
          <t>2018-04-04</t>
        </is>
      </c>
      <c r="I976" s="36" t="inlineStr">
        <is>
          <t>20180404002648</t>
        </is>
      </c>
      <c r="J976" s="39" t="inlineStr">
        <is>
          <t>https://dart.fss.or.kr/dsaf001/main.do?rcpNo=20180404002648</t>
        </is>
      </c>
      <c r="K976" s="37" t="inlineStr">
        <is>
          <t>status_chk,pre_incorp_chk</t>
        </is>
      </c>
    </row>
    <row r="977" ht="45" customHeight="1">
      <c r="A977" s="36" t="inlineStr">
        <is>
          <t>K024</t>
        </is>
      </c>
      <c r="B977" s="37" t="inlineStr">
        <is>
          <t>Sonnori Corp.</t>
        </is>
      </c>
      <c r="C977" s="36" t="inlineStr">
        <is>
          <t>발표</t>
        </is>
      </c>
      <c r="D977" s="36" t="inlineStr">
        <is>
          <t>2018-03-29</t>
        </is>
      </c>
      <c r="E977" s="37" t="inlineStr">
        <is>
          <t>기타</t>
        </is>
      </c>
      <c r="F977" s="37" t="inlineStr">
        <is>
          <t>카카오게임즈가 프렌즈게임즈 유상증자에 11,686백만원 출자(전환사채 2,386백만원 출자전환 포함, 실제 납입 9,300백만원)</t>
        </is>
      </c>
      <c r="G977" s="37" t="inlineStr">
        <is>
          <t>DART 기타공시</t>
        </is>
      </c>
      <c r="H977" s="36" t="inlineStr">
        <is>
          <t>2018-04-04</t>
        </is>
      </c>
      <c r="I977" s="36" t="inlineStr">
        <is>
          <t>20180404002619</t>
        </is>
      </c>
      <c r="J977" s="39" t="inlineStr">
        <is>
          <t>https://dart.fss.or.kr/dsaf001/main.do?rcpNo=20180404002619</t>
        </is>
      </c>
      <c r="K977" s="37" t="inlineStr">
        <is>
          <t>notes</t>
        </is>
      </c>
    </row>
    <row r="978" ht="45" customHeight="1">
      <c r="A978" s="36" t="inlineStr">
        <is>
          <t>K024</t>
        </is>
      </c>
      <c r="B978" s="37" t="inlineStr">
        <is>
          <t>Sonnori Corp.</t>
        </is>
      </c>
      <c r="C978" s="36" t="inlineStr">
        <is>
          <t>발표</t>
        </is>
      </c>
      <c r="D978" s="36" t="inlineStr">
        <is>
          <t>2018-03-30</t>
        </is>
      </c>
      <c r="E978" s="37" t="inlineStr">
        <is>
          <t>기타</t>
        </is>
      </c>
      <c r="F978" s="37" t="inlineStr">
        <is>
          <t>같은 날 엔글 51.22%(305백만원, K023)도 카카오게임즈에서 프렌즈게임즈로 이전. 레프트라이트 40.01%(400백만원)는 20180404002633</t>
        </is>
      </c>
      <c r="G978" s="37" t="inlineStr">
        <is>
          <t>DART 기타공시</t>
        </is>
      </c>
      <c r="H978" s="36" t="inlineStr">
        <is>
          <t>2018-04-04</t>
        </is>
      </c>
      <c r="I978" s="36" t="inlineStr">
        <is>
          <t>20180404002646</t>
        </is>
      </c>
      <c r="J978" s="39" t="inlineStr">
        <is>
          <t>https://dart.fss.or.kr/dsaf001/main.do?rcpNo=20180404002646</t>
        </is>
      </c>
      <c r="K978" s="37" t="inlineStr">
        <is>
          <t>notes</t>
        </is>
      </c>
    </row>
    <row r="979" ht="45" customHeight="1">
      <c r="A979" s="36" t="inlineStr">
        <is>
          <t>K024</t>
        </is>
      </c>
      <c r="B979" s="37" t="inlineStr">
        <is>
          <t>Sonnori Corp.</t>
        </is>
      </c>
      <c r="C979" s="36" t="inlineStr">
        <is>
          <t>인수 전</t>
        </is>
      </c>
      <c r="D979" s="36" t="inlineStr">
        <is>
          <t>2016</t>
        </is>
      </c>
      <c r="E979" s="37" t="inlineStr">
        <is>
          <t>지분취득</t>
        </is>
      </c>
      <c r="F979" s="37" t="inlineStr">
        <is>
          <t>카카오게임즈 관계기업 표: ㈜손노리(구. ㈜로이게임즈) 252,036주 40.10%, 2016 취득 5,928,510천원; 손노리 2016 매출 99,320천원·순손실 586,040천원, 2017 순손실 3,737,408천원; 슈퍼노바일레븐 2017말 자산 2,396,556천원</t>
        </is>
      </c>
      <c r="G979" s="37" t="inlineStr">
        <is>
          <t>DART 감사보고서</t>
        </is>
      </c>
      <c r="H979" s="36" t="inlineStr">
        <is>
          <t>2018-04-06</t>
        </is>
      </c>
      <c r="I979" s="36" t="inlineStr">
        <is>
          <t>20180406000861</t>
        </is>
      </c>
      <c r="J979" s="39" t="inlineStr">
        <is>
          <t>https://dart.fss.or.kr/dsaf001/main.do?rcpNo=20180406000861</t>
        </is>
      </c>
      <c r="K979" s="37" t="inlineStr">
        <is>
          <t>pre_events_summary,target_rev_pre,target_op_pre,acq_total_assets,acquirer_core,impairment</t>
        </is>
      </c>
    </row>
    <row r="980" ht="45" customHeight="1">
      <c r="A980" s="36" t="inlineStr">
        <is>
          <t>K024</t>
        </is>
      </c>
      <c r="B980" s="37" t="inlineStr">
        <is>
          <t>Sonnori Corp.</t>
        </is>
      </c>
      <c r="C980" s="36" t="inlineStr">
        <is>
          <t>인수 전</t>
        </is>
      </c>
      <c r="D980" s="36" t="inlineStr">
        <is>
          <t>2016-06</t>
        </is>
      </c>
      <c r="E980" s="37" t="inlineStr">
        <is>
          <t>지분취득</t>
        </is>
      </c>
      <c r="F980" s="37" t="inlineStr">
        <is>
          <t>'지난달말 로이게임즈 지분 25만2036주(40.1%)를 60억원에 사들이며 최대주주로' 올라섰다는 보도</t>
        </is>
      </c>
      <c r="G980" s="37" t="inlineStr">
        <is>
          <t>언론 보도</t>
        </is>
      </c>
      <c r="H980" s="36" t="inlineStr">
        <is>
          <t>2016-07-21</t>
        </is>
      </c>
      <c r="I980" s="36" t="n"/>
      <c r="J980" s="39" t="inlineStr">
        <is>
          <t>https://news.bizwatch.co.kr/article/market/2016/07/21/0017</t>
        </is>
      </c>
      <c r="K980" s="37" t="inlineStr">
        <is>
          <t>pre_events_summary</t>
        </is>
      </c>
    </row>
    <row r="981" ht="45" customHeight="1">
      <c r="A981" s="36" t="inlineStr">
        <is>
          <t>K024</t>
        </is>
      </c>
      <c r="B981" s="37" t="inlineStr">
        <is>
          <t>Sonnori Corp.</t>
        </is>
      </c>
      <c r="C981" s="36" t="inlineStr">
        <is>
          <t>발표</t>
        </is>
      </c>
      <c r="D981" s="36" t="inlineStr">
        <is>
          <t>2017-12-31</t>
        </is>
      </c>
      <c r="E981" s="37" t="inlineStr">
        <is>
          <t>실적</t>
        </is>
      </c>
      <c r="F981" s="37" t="inlineStr">
        <is>
          <t>㈜카카오 2017말 연결 자산총계 6,349,428,454,887원</t>
        </is>
      </c>
      <c r="G981" s="37" t="inlineStr">
        <is>
          <t>DART 사업보고서</t>
        </is>
      </c>
      <c r="H981" s="36" t="inlineStr">
        <is>
          <t>2018-03-30</t>
        </is>
      </c>
      <c r="I981" s="36" t="inlineStr">
        <is>
          <t>20180330002462</t>
        </is>
      </c>
      <c r="J981" s="39" t="inlineStr">
        <is>
          <t>https://dart.fss.or.kr/dsaf001/main.do?rcpNo=20180330002462</t>
        </is>
      </c>
      <c r="K981" s="37" t="inlineStr">
        <is>
          <t>apex_total_assets</t>
        </is>
      </c>
    </row>
    <row r="982" ht="45" customHeight="1">
      <c r="A982" s="36" t="inlineStr">
        <is>
          <t>K024</t>
        </is>
      </c>
      <c r="B982" s="37" t="inlineStr">
        <is>
          <t>Sonnori Corp.</t>
        </is>
      </c>
      <c r="C982" s="36" t="inlineStr">
        <is>
          <t>발표</t>
        </is>
      </c>
      <c r="D982" s="36" t="inlineStr">
        <is>
          <t>2018-03-31</t>
        </is>
      </c>
      <c r="E982" s="37" t="inlineStr">
        <is>
          <t>기타</t>
        </is>
      </c>
      <c r="F982" s="37" t="inlineStr">
        <is>
          <t>㈜카카오 2018-03-31 발행주식 총수 보통주 76,273,522주</t>
        </is>
      </c>
      <c r="G982" s="37" t="inlineStr">
        <is>
          <t>DART 사업보고서</t>
        </is>
      </c>
      <c r="H982" s="36" t="inlineStr">
        <is>
          <t>2018-05-15</t>
        </is>
      </c>
      <c r="I982" s="36" t="inlineStr">
        <is>
          <t>20180515002511</t>
        </is>
      </c>
      <c r="J982" s="39" t="inlineStr">
        <is>
          <t>https://dart.fss.or.kr/dsaf001/main.do?rcpNo=20180515002511</t>
        </is>
      </c>
      <c r="K982" s="37" t="inlineStr">
        <is>
          <t>acq_mktcap</t>
        </is>
      </c>
    </row>
    <row r="983" ht="45" customHeight="1">
      <c r="A983" s="36" t="inlineStr">
        <is>
          <t>K024</t>
        </is>
      </c>
      <c r="B983" s="37" t="inlineStr">
        <is>
          <t>Sonnori Corp.</t>
        </is>
      </c>
      <c r="C983" s="36" t="inlineStr">
        <is>
          <t>발표</t>
        </is>
      </c>
      <c r="D983" s="36" t="inlineStr">
        <is>
          <t>2018-04-03</t>
        </is>
      </c>
      <c r="E983" s="37" t="inlineStr">
        <is>
          <t>기타</t>
        </is>
      </c>
      <c r="F983" s="37" t="inlineStr">
        <is>
          <t>035720.KS 2018-04-03 조정종가 25,700원(5:1 분할 소급 반영), 실제 종가로 되돌리면 128,500원</t>
        </is>
      </c>
      <c r="G983" s="37" t="inlineStr">
        <is>
          <t>기타</t>
        </is>
      </c>
      <c r="H983" s="36" t="inlineStr">
        <is>
          <t>2018-04-03</t>
        </is>
      </c>
      <c r="I983" s="36" t="n"/>
      <c r="J983" s="39" t="inlineStr">
        <is>
          <t>https://query1.finance.yahoo.com/v8/finance/chart/035720.KS?period1=1522368000&amp;period2=1522800000&amp;interval=1d</t>
        </is>
      </c>
      <c r="K983" s="37" t="inlineStr">
        <is>
          <t>acq_mktcap</t>
        </is>
      </c>
    </row>
    <row r="984" ht="45" customHeight="1">
      <c r="A984" s="36" t="inlineStr">
        <is>
          <t>K024</t>
        </is>
      </c>
      <c r="B984" s="37" t="inlineStr">
        <is>
          <t>Sonnori Corp.</t>
        </is>
      </c>
      <c r="C984" s="36" t="inlineStr">
        <is>
          <t>인수 후</t>
        </is>
      </c>
      <c r="D984" s="36" t="inlineStr">
        <is>
          <t>2018-10</t>
        </is>
      </c>
      <c r="E984" s="37" t="inlineStr">
        <is>
          <t>추가취득</t>
        </is>
      </c>
      <c r="F984" s="37" t="inlineStr">
        <is>
          <t>손노리 114,284주(18.18%) 추가 취득으로 지배력 확보(58.28%), 이전대가 9,928,564천원, 영업권 4,321,718천원</t>
        </is>
      </c>
      <c r="G984" s="37" t="inlineStr">
        <is>
          <t>DART 감사보고서</t>
        </is>
      </c>
      <c r="H984" s="36" t="inlineStr">
        <is>
          <t>2019-04-11</t>
        </is>
      </c>
      <c r="I984" s="36" t="inlineStr">
        <is>
          <t>20190411001845</t>
        </is>
      </c>
      <c r="J984" s="39" t="inlineStr">
        <is>
          <t>https://dart.fss.or.kr/dsaf001/main.do?rcpNo=20190411001845</t>
        </is>
      </c>
      <c r="K984" s="37" t="inlineStr">
        <is>
          <t>post_events_summary,impairment</t>
        </is>
      </c>
    </row>
    <row r="985" ht="45" customHeight="1">
      <c r="A985" s="36" t="inlineStr">
        <is>
          <t>K024</t>
        </is>
      </c>
      <c r="B985" s="37" t="inlineStr">
        <is>
          <t>Sonnori Corp.</t>
        </is>
      </c>
      <c r="C985" s="36" t="inlineStr">
        <is>
          <t>인수 후</t>
        </is>
      </c>
      <c r="D985" s="36" t="inlineStr">
        <is>
          <t>2019-12-31</t>
        </is>
      </c>
      <c r="E985" s="37" t="inlineStr">
        <is>
          <t>손상차손</t>
        </is>
      </c>
      <c r="F985" s="37" t="inlineStr">
        <is>
          <t>'당기 중 인식된 영업권 손상차손은 ㈜손노리 현금창출단위와 관련한 영업권에서 발생' 4,321,752천원</t>
        </is>
      </c>
      <c r="G985" s="37" t="inlineStr">
        <is>
          <t>DART 사업보고서</t>
        </is>
      </c>
      <c r="H985" s="36" t="inlineStr">
        <is>
          <t>2020-03-30</t>
        </is>
      </c>
      <c r="I985" s="36" t="inlineStr">
        <is>
          <t>20200330004670</t>
        </is>
      </c>
      <c r="J985" s="39" t="inlineStr">
        <is>
          <t>https://dart.fss.or.kr/dsaf001/main.do?rcpNo=20200330004670</t>
        </is>
      </c>
      <c r="K985" s="37" t="inlineStr">
        <is>
          <t>impairment</t>
        </is>
      </c>
    </row>
    <row r="986" ht="45" customHeight="1">
      <c r="A986" s="36" t="inlineStr">
        <is>
          <t>K024</t>
        </is>
      </c>
      <c r="B986" s="37" t="inlineStr">
        <is>
          <t>Sonnori Corp.</t>
        </is>
      </c>
      <c r="C986" s="36" t="inlineStr">
        <is>
          <t>인수 후</t>
        </is>
      </c>
      <c r="D986" s="36" t="inlineStr">
        <is>
          <t>2019-12-31</t>
        </is>
      </c>
      <c r="E986" s="37" t="inlineStr">
        <is>
          <t>실적</t>
        </is>
      </c>
      <c r="F986" s="37" t="inlineStr">
        <is>
          <t>프렌즈게임즈 연결: 손노리 지분 66.71%, 2019 매출 1,451,958천원·순손실 1,372,723천원; 영업권 손상 4,660,680천원</t>
        </is>
      </c>
      <c r="G986" s="37" t="inlineStr">
        <is>
          <t>DART 감사보고서</t>
        </is>
      </c>
      <c r="H986" s="36" t="inlineStr">
        <is>
          <t>2020-04-07</t>
        </is>
      </c>
      <c r="I986" s="36" t="inlineStr">
        <is>
          <t>20200407002575</t>
        </is>
      </c>
      <c r="J986" s="39" t="inlineStr">
        <is>
          <t>https://dart.fss.or.kr/dsaf001/main.do?rcpNo=20200407002575</t>
        </is>
      </c>
      <c r="K986" s="37" t="inlineStr">
        <is>
          <t>target_rev_post,target_op_post,impairment</t>
        </is>
      </c>
    </row>
    <row r="987" ht="45" customHeight="1">
      <c r="A987" s="36" t="inlineStr">
        <is>
          <t>K024</t>
        </is>
      </c>
      <c r="B987" s="37" t="inlineStr">
        <is>
          <t>Sonnori Corp.</t>
        </is>
      </c>
      <c r="C987" s="36" t="inlineStr">
        <is>
          <t>인수 후</t>
        </is>
      </c>
      <c r="D987" s="36" t="inlineStr">
        <is>
          <t>2020-12-31</t>
        </is>
      </c>
      <c r="E987" s="37" t="inlineStr">
        <is>
          <t>실적</t>
        </is>
      </c>
      <c r="F987" s="37" t="inlineStr">
        <is>
          <t>손노리 2020 매출 1,415,130천원·순이익 89,866천원</t>
        </is>
      </c>
      <c r="G987" s="37" t="inlineStr">
        <is>
          <t>DART 감사보고서</t>
        </is>
      </c>
      <c r="H987" s="36" t="inlineStr">
        <is>
          <t>2021-04-07</t>
        </is>
      </c>
      <c r="I987" s="36" t="inlineStr">
        <is>
          <t>20210407002275</t>
        </is>
      </c>
      <c r="J987" s="39" t="inlineStr">
        <is>
          <t>https://dart.fss.or.kr/dsaf001/main.do?rcpNo=20210407002275</t>
        </is>
      </c>
      <c r="K987" s="37" t="inlineStr">
        <is>
          <t>target_rev_post,target_op_post</t>
        </is>
      </c>
    </row>
    <row r="988" ht="45" customHeight="1">
      <c r="A988" s="36" t="inlineStr">
        <is>
          <t>K024</t>
        </is>
      </c>
      <c r="B988" s="37" t="inlineStr">
        <is>
          <t>Sonnori Corp.</t>
        </is>
      </c>
      <c r="C988" s="36" t="inlineStr">
        <is>
          <t>인수 후</t>
        </is>
      </c>
      <c r="D988" s="36" t="inlineStr">
        <is>
          <t>2021-12-31</t>
        </is>
      </c>
      <c r="E988" s="37" t="inlineStr">
        <is>
          <t>실적</t>
        </is>
      </c>
      <c r="F988" s="37" t="inlineStr">
        <is>
          <t>손노리 지분 53.36%, 2021 매출 314,011,930원·순손실 1,113,393,650원</t>
        </is>
      </c>
      <c r="G988" s="37" t="inlineStr">
        <is>
          <t>DART 감사보고서</t>
        </is>
      </c>
      <c r="H988" s="36" t="inlineStr">
        <is>
          <t>2022-04-12</t>
        </is>
      </c>
      <c r="I988" s="36" t="inlineStr">
        <is>
          <t>20220412001773</t>
        </is>
      </c>
      <c r="J988" s="39" t="inlineStr">
        <is>
          <t>https://dart.fss.or.kr/dsaf001/main.do?rcpNo=20220412001773</t>
        </is>
      </c>
      <c r="K988" s="37" t="inlineStr">
        <is>
          <t>target_rev_post,target_op_post</t>
        </is>
      </c>
    </row>
    <row r="989" ht="45" customHeight="1">
      <c r="A989" s="36" t="inlineStr">
        <is>
          <t>K024</t>
        </is>
      </c>
      <c r="B989" s="37" t="inlineStr">
        <is>
          <t>Sonnori Corp.</t>
        </is>
      </c>
      <c r="C989" s="36" t="inlineStr">
        <is>
          <t>인수 후</t>
        </is>
      </c>
      <c r="D989" s="36" t="inlineStr">
        <is>
          <t>2022</t>
        </is>
      </c>
      <c r="E989" s="37" t="inlineStr">
        <is>
          <t>매각</t>
        </is>
      </c>
      <c r="F989" s="37" t="inlineStr">
        <is>
          <t>메타보라 2022 연결: ㈜손노리 '당기중 지분 매각'으로 연결범위 제외, 매각 전 매출 55,053천원</t>
        </is>
      </c>
      <c r="G989" s="37" t="inlineStr">
        <is>
          <t>DART 감사보고서</t>
        </is>
      </c>
      <c r="H989" s="36" t="inlineStr">
        <is>
          <t>2023-04-07</t>
        </is>
      </c>
      <c r="I989" s="36" t="inlineStr">
        <is>
          <t>20230407003508</t>
        </is>
      </c>
      <c r="J989" s="39" t="inlineStr">
        <is>
          <t>https://dart.fss.or.kr/dsaf001/main.do?rcpNo=20230407003508</t>
        </is>
      </c>
      <c r="K989" s="37" t="inlineStr">
        <is>
          <t>post_events_summary</t>
        </is>
      </c>
    </row>
    <row r="990" ht="45" customHeight="1">
      <c r="A990" s="36" t="inlineStr">
        <is>
          <t>K024</t>
        </is>
      </c>
      <c r="B990" s="37" t="inlineStr">
        <is>
          <t>Sonnori Corp.</t>
        </is>
      </c>
      <c r="C990" s="36" t="inlineStr">
        <is>
          <t>인수 후</t>
        </is>
      </c>
      <c r="D990" s="36" t="inlineStr">
        <is>
          <t>2022-09-08</t>
        </is>
      </c>
      <c r="E990" s="37" t="inlineStr">
        <is>
          <t>매각</t>
        </is>
      </c>
      <c r="F990" s="37" t="inlineStr">
        <is>
          <t>이원술 대표가 프렌즈게임즈에 팔았던 손노리 지분을 되사 약 75% 보유, 카카오게임즈 '손노리가 계열에서 제외된 것이 맞다'</t>
        </is>
      </c>
      <c r="G990" s="37" t="inlineStr">
        <is>
          <t>언론 보도</t>
        </is>
      </c>
      <c r="H990" s="36" t="inlineStr">
        <is>
          <t>2022-09-08</t>
        </is>
      </c>
      <c r="I990" s="36" t="n"/>
      <c r="J990" s="39" t="inlineStr">
        <is>
          <t>https://news.mtn.co.kr/news-detail/2022090808174396227</t>
        </is>
      </c>
      <c r="K990" s="37" t="inlineStr">
        <is>
          <t>post_events_summary</t>
        </is>
      </c>
    </row>
    <row r="991" ht="45" customHeight="1">
      <c r="A991" s="36" t="inlineStr">
        <is>
          <t>K024</t>
        </is>
      </c>
      <c r="B991" s="37" t="inlineStr">
        <is>
          <t>Sonnori Corp.</t>
        </is>
      </c>
      <c r="C991" s="36" t="inlineStr">
        <is>
          <t>인수 전</t>
        </is>
      </c>
      <c r="D991" s="36" t="inlineStr">
        <is>
          <t>2018-04</t>
        </is>
      </c>
      <c r="E991" s="37" t="inlineStr">
        <is>
          <t>기타</t>
        </is>
      </c>
      <c r="F991" s="37" t="inlineStr">
        <is>
          <t>딜사이트(2019-01-14): '프렌즈게임즈는 지난해 4월 약 59억2900만원을 투자해 카카오게임즈가 보유하고 있던 계열사 손노리의 지분 40.01%를 인수' (지분율은 공시상 40.10%)</t>
        </is>
      </c>
      <c r="G991" s="37" t="inlineStr">
        <is>
          <t>언론 보도</t>
        </is>
      </c>
      <c r="H991" s="36" t="inlineStr">
        <is>
          <t>2019-01-14</t>
        </is>
      </c>
      <c r="I991" s="36" t="n"/>
      <c r="J991" s="39" t="inlineStr">
        <is>
          <t>https://dealsite.co.kr/articles/15602</t>
        </is>
      </c>
      <c r="K991" s="37" t="inlineStr">
        <is>
          <t>pre_events_summary,acquirer_core</t>
        </is>
      </c>
    </row>
    <row r="992" ht="45" customHeight="1">
      <c r="A992" s="36" t="inlineStr">
        <is>
          <t>K025</t>
        </is>
      </c>
      <c r="B992" s="37" t="inlineStr">
        <is>
          <t>Kakaopage Business Segment of Kakao Corp.</t>
        </is>
      </c>
      <c r="C992" s="36" t="inlineStr">
        <is>
          <t>발표</t>
        </is>
      </c>
      <c r="D992" s="36" t="inlineStr">
        <is>
          <t>2018-04-18</t>
        </is>
      </c>
      <c r="E992" s="37" t="inlineStr">
        <is>
          <t>발표</t>
        </is>
      </c>
      <c r="F992" s="37"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7" t="inlineStr">
        <is>
          <t>DART 기타공시</t>
        </is>
      </c>
      <c r="H992" s="36" t="inlineStr">
        <is>
          <t>2018-04-18</t>
        </is>
      </c>
      <c r="I992" s="36" t="inlineStr">
        <is>
          <t>20180418000474</t>
        </is>
      </c>
      <c r="J992" s="39" t="inlineStr">
        <is>
          <t>https://dart.fss.or.kr/dsaf001/main.do?rcpNo=20180418000474</t>
        </is>
      </c>
      <c r="K992" s="37" t="inlineStr">
        <is>
          <t>announce_date_chk,purpose_quote,value_chk_local,acquirer_entity,first_filing_date</t>
        </is>
      </c>
    </row>
    <row r="993" ht="45" customHeight="1">
      <c r="A993" s="36" t="inlineStr">
        <is>
          <t>K025</t>
        </is>
      </c>
      <c r="B993" s="37" t="inlineStr">
        <is>
          <t>Kakaopage Business Segment of Kakao Corp.</t>
        </is>
      </c>
      <c r="C993" s="36" t="inlineStr">
        <is>
          <t>발표</t>
        </is>
      </c>
      <c r="D993" s="36" t="inlineStr">
        <is>
          <t>2018-04-18</t>
        </is>
      </c>
      <c r="E993" s="37" t="inlineStr">
        <is>
          <t>발표</t>
        </is>
      </c>
      <c r="F993" s="37"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7" t="inlineStr">
        <is>
          <t>DART 기타공시</t>
        </is>
      </c>
      <c r="H993" s="36" t="inlineStr">
        <is>
          <t>2018-04-18</t>
        </is>
      </c>
      <c r="I993" s="36" t="inlineStr">
        <is>
          <t>20180418000372</t>
        </is>
      </c>
      <c r="J993" s="39" t="inlineStr">
        <is>
          <t>https://dart.fss.or.kr/dsaf001/main.do?rcpNo=20180418000372</t>
        </is>
      </c>
      <c r="K993" s="37" t="inlineStr">
        <is>
          <t>purpose_quote,announce_date_chk,first_filing_date</t>
        </is>
      </c>
    </row>
    <row r="994" ht="45" customHeight="1">
      <c r="A994" s="36" t="inlineStr">
        <is>
          <t>K025</t>
        </is>
      </c>
      <c r="B994" s="37" t="inlineStr">
        <is>
          <t>Kakaopage Business Segment of Kakao Corp.</t>
        </is>
      </c>
      <c r="C994" s="36" t="inlineStr">
        <is>
          <t>발표</t>
        </is>
      </c>
      <c r="D994" s="36" t="inlineStr">
        <is>
          <t>2018-04-18</t>
        </is>
      </c>
      <c r="E994" s="37" t="inlineStr">
        <is>
          <t>발표</t>
        </is>
      </c>
      <c r="F994" s="37"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7" t="inlineStr">
        <is>
          <t>DART 기타공시</t>
        </is>
      </c>
      <c r="H994" s="36" t="inlineStr">
        <is>
          <t>2018-04-18</t>
        </is>
      </c>
      <c r="I994" s="36" t="inlineStr">
        <is>
          <t>20180418000370</t>
        </is>
      </c>
      <c r="J994" s="39" t="inlineStr">
        <is>
          <t>https://dart.fss.or.kr/dsaf001/main.do?rcpNo=20180418000370</t>
        </is>
      </c>
      <c r="K994" s="37" t="inlineStr">
        <is>
          <t>value_chk_local,first_filing_date</t>
        </is>
      </c>
    </row>
    <row r="995" ht="45" customHeight="1">
      <c r="A995" s="36" t="inlineStr">
        <is>
          <t>K025</t>
        </is>
      </c>
      <c r="B995" s="37" t="inlineStr">
        <is>
          <t>Kakaopage Business Segment of Kakao Corp.</t>
        </is>
      </c>
      <c r="C995" s="36" t="inlineStr">
        <is>
          <t>발표</t>
        </is>
      </c>
      <c r="D995" s="36" t="inlineStr">
        <is>
          <t>2018-04-18</t>
        </is>
      </c>
      <c r="E995" s="37" t="inlineStr">
        <is>
          <t>발표</t>
        </is>
      </c>
      <c r="F995" s="37" t="inlineStr">
        <is>
          <t>포도트리 유상증자 결정: 보통주 2,894,189주, 액면 500원, 증자전 14,862,743주, 기타자금 100,000,018,328원, 제3자배정, 발행가 34,552원, 납입일 2018.09.01, 배정 (주)카카오 2,894,189주.</t>
        </is>
      </c>
      <c r="G995" s="37" t="inlineStr">
        <is>
          <t>DART 기타공시</t>
        </is>
      </c>
      <c r="H995" s="36" t="inlineStr">
        <is>
          <t>2018-04-18</t>
        </is>
      </c>
      <c r="I995" s="36" t="inlineStr">
        <is>
          <t>20180418000449</t>
        </is>
      </c>
      <c r="J995" s="39" t="inlineStr">
        <is>
          <t>https://dart.fss.or.kr/dsaf001/main.do?rcpNo=20180418000449</t>
        </is>
      </c>
      <c r="K995" s="37" t="inlineStr">
        <is>
          <t>value_chk_local,chk_note</t>
        </is>
      </c>
    </row>
    <row r="996" ht="45" customHeight="1">
      <c r="A996" s="36" t="inlineStr">
        <is>
          <t>K025</t>
        </is>
      </c>
      <c r="B996" s="37" t="inlineStr">
        <is>
          <t>Kakaopage Business Segment of Kakao Corp.</t>
        </is>
      </c>
      <c r="C996" s="36" t="inlineStr">
        <is>
          <t>발표</t>
        </is>
      </c>
      <c r="D996" s="36" t="inlineStr">
        <is>
          <t>2018-04-18</t>
        </is>
      </c>
      <c r="E996" s="37" t="inlineStr">
        <is>
          <t>발표</t>
        </is>
      </c>
      <c r="F996" s="37"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7" t="inlineStr">
        <is>
          <t>DART 기타공시</t>
        </is>
      </c>
      <c r="H996" s="36" t="inlineStr">
        <is>
          <t>2018-04-18</t>
        </is>
      </c>
      <c r="I996" s="36" t="inlineStr">
        <is>
          <t>20180418000456</t>
        </is>
      </c>
      <c r="J996" s="39" t="inlineStr">
        <is>
          <t>https://dart.fss.or.kr/dsaf001/main.do?rcpNo=20180418000456</t>
        </is>
      </c>
      <c r="K996" s="37" t="inlineStr">
        <is>
          <t>chk_note</t>
        </is>
      </c>
    </row>
    <row r="997" ht="45" customHeight="1">
      <c r="A997" s="36" t="inlineStr">
        <is>
          <t>K025</t>
        </is>
      </c>
      <c r="B997" s="37" t="inlineStr">
        <is>
          <t>Kakaopage Business Segment of Kakao Corp.</t>
        </is>
      </c>
      <c r="C997" s="36" t="inlineStr">
        <is>
          <t>발표</t>
        </is>
      </c>
      <c r="D997" s="36" t="inlineStr">
        <is>
          <t>2018-04-18</t>
        </is>
      </c>
      <c r="E997" s="37" t="inlineStr">
        <is>
          <t>발표</t>
        </is>
      </c>
      <c r="F997" s="37" t="inlineStr">
        <is>
          <t>이투데이 '카카오, ㈜포도트리에 1000억 출자 결정'(2018-04-18 16:02, 류정훈): 카카오페이지 사업부문 현물출자를 위해 1000억 원 규모 출자 결정 공시.</t>
        </is>
      </c>
      <c r="G997" s="37" t="inlineStr">
        <is>
          <t>언론 보도</t>
        </is>
      </c>
      <c r="H997" s="36" t="inlineStr">
        <is>
          <t>2018-04-18</t>
        </is>
      </c>
      <c r="I997" s="36" t="n"/>
      <c r="J997" s="39" t="inlineStr">
        <is>
          <t>https://www.etoday.co.kr/news/view/1615039</t>
        </is>
      </c>
      <c r="K997" s="37" t="inlineStr">
        <is>
          <t>first_filing_date</t>
        </is>
      </c>
    </row>
    <row r="998" ht="45" customHeight="1">
      <c r="A998" s="36" t="inlineStr">
        <is>
          <t>K025</t>
        </is>
      </c>
      <c r="B998" s="37" t="inlineStr">
        <is>
          <t>Kakaopage Business Segment of Kakao Corp.</t>
        </is>
      </c>
      <c r="C998" s="36" t="inlineStr">
        <is>
          <t>인수 후</t>
        </is>
      </c>
      <c r="D998" s="36" t="inlineStr">
        <is>
          <t>2018-09-02</t>
        </is>
      </c>
      <c r="E998" s="37" t="inlineStr">
        <is>
          <t>완료</t>
        </is>
      </c>
      <c r="F998" s="37" t="inlineStr">
        <is>
          <t>카카오페이지 '최대주주 등의 주식보유 변동'(2018.09.06): (주)카카오 2018.09.02 8,466,404주(57.05%)→11,360,593주(63.85%), 2,894,189주, 100,000백만원, 단가 34,552원.</t>
        </is>
      </c>
      <c r="G998" s="37" t="inlineStr">
        <is>
          <t>DART 기타공시</t>
        </is>
      </c>
      <c r="H998" s="36" t="inlineStr">
        <is>
          <t>2018-09-06</t>
        </is>
      </c>
      <c r="I998" s="36" t="inlineStr">
        <is>
          <t>20180906000202</t>
        </is>
      </c>
      <c r="J998" s="39" t="inlineStr">
        <is>
          <t>https://dart.fss.or.kr/dsaf001/main.do?rcpNo=20180906000202</t>
        </is>
      </c>
      <c r="K998" s="37" t="inlineStr">
        <is>
          <t>status_chk,chk_note,acquirer_entity</t>
        </is>
      </c>
    </row>
    <row r="999" ht="45" customHeight="1">
      <c r="A999" s="36" t="inlineStr">
        <is>
          <t>K025</t>
        </is>
      </c>
      <c r="B999" s="37" t="inlineStr">
        <is>
          <t>Kakaopage Business Segment of Kakao Corp.</t>
        </is>
      </c>
      <c r="C999" s="36" t="inlineStr">
        <is>
          <t>인수 후</t>
        </is>
      </c>
      <c r="D999" s="36" t="inlineStr">
        <is>
          <t>2018-09-01</t>
        </is>
      </c>
      <c r="E999" s="37" t="inlineStr">
        <is>
          <t>완료</t>
        </is>
      </c>
      <c r="F999" s="37"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7" t="inlineStr">
        <is>
          <t>DART 감사보고서</t>
        </is>
      </c>
      <c r="H999" s="36" t="inlineStr">
        <is>
          <t>2019-04-11</t>
        </is>
      </c>
      <c r="I999" s="36" t="inlineStr">
        <is>
          <t>20190411000196</t>
        </is>
      </c>
      <c r="J999" s="39" t="inlineStr">
        <is>
          <t>https://dart.fss.or.kr/dsaf001/main.do?rcpNo=20190411000196</t>
        </is>
      </c>
      <c r="K999" s="37" t="inlineStr">
        <is>
          <t>value_chk_local,chk_note,notes,impairment,target_rev_pre,target_rev_post,target_op_post,post_events_summary,perf_basis</t>
        </is>
      </c>
    </row>
    <row r="1000" ht="45" customHeight="1">
      <c r="A1000" s="36" t="inlineStr">
        <is>
          <t>K025</t>
        </is>
      </c>
      <c r="B1000" s="37" t="inlineStr">
        <is>
          <t>Kakaopage Business Segment of Kakao Corp.</t>
        </is>
      </c>
      <c r="C1000" s="36" t="inlineStr">
        <is>
          <t>인수 후</t>
        </is>
      </c>
      <c r="D1000" s="36" t="inlineStr">
        <is>
          <t>2018-12-31</t>
        </is>
      </c>
      <c r="E1000" s="37" t="inlineStr">
        <is>
          <t>통합</t>
        </is>
      </c>
      <c r="F1000" s="37"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7" t="inlineStr">
        <is>
          <t>DART 사업보고서</t>
        </is>
      </c>
      <c r="H1000" s="36" t="inlineStr">
        <is>
          <t>2019-04-01</t>
        </is>
      </c>
      <c r="I1000" s="36" t="inlineStr">
        <is>
          <t>20190401005013</t>
        </is>
      </c>
      <c r="J1000" s="39" t="inlineStr">
        <is>
          <t>https://dart.fss.or.kr/dsaf001/main.do?rcpNo=20190401005013</t>
        </is>
      </c>
      <c r="K1000" s="37" t="inlineStr">
        <is>
          <t>notes,chk_note</t>
        </is>
      </c>
    </row>
    <row r="1001" ht="45" customHeight="1">
      <c r="A1001" s="36" t="inlineStr">
        <is>
          <t>K025</t>
        </is>
      </c>
      <c r="B1001" s="37" t="inlineStr">
        <is>
          <t>Kakaopage Business Segment of Kakao Corp.</t>
        </is>
      </c>
      <c r="C1001" s="36" t="inlineStr">
        <is>
          <t>인수 전</t>
        </is>
      </c>
      <c r="D1001" s="36" t="inlineStr">
        <is>
          <t>2017-12-31</t>
        </is>
      </c>
      <c r="E1001" s="37" t="inlineStr">
        <is>
          <t>실적</t>
        </is>
      </c>
      <c r="F1001" s="37" t="inlineStr">
        <is>
          <t>포도트리 2017 연결감사보고서(최초, 2018-04-06): 자산총계 166,617,030,506원(2016: 160,410,101,417), 자본총계 150,378,795,325원(2016: 151,744,267,361), 영업수익 131,801,068,796원(2016: 64,037,043,649), 영업이익 3,317,241,613원(2016: 502,164,541).</t>
        </is>
      </c>
      <c r="G1001" s="37" t="inlineStr">
        <is>
          <t>DART 감사보고서</t>
        </is>
      </c>
      <c r="H1001" s="36" t="inlineStr">
        <is>
          <t>2018-04-06</t>
        </is>
      </c>
      <c r="I1001" s="36" t="inlineStr">
        <is>
          <t>20180406002349</t>
        </is>
      </c>
      <c r="J1001" s="39" t="inlineStr">
        <is>
          <t>https://dart.fss.or.kr/dsaf001/main.do?rcpNo=20180406002349</t>
        </is>
      </c>
      <c r="K1001" s="37" t="inlineStr">
        <is>
          <t>acq_total_assets,deal_to_assets_pct,deal_to_equity_pct,target_rev_pre,target_op_pre,size_basis</t>
        </is>
      </c>
    </row>
    <row r="1002" ht="45" customHeight="1">
      <c r="A1002" s="36" t="inlineStr">
        <is>
          <t>K025</t>
        </is>
      </c>
      <c r="B1002" s="37" t="inlineStr">
        <is>
          <t>Kakaopage Business Segment of Kakao Corp.</t>
        </is>
      </c>
      <c r="C1002" s="36" t="inlineStr">
        <is>
          <t>인수 전</t>
        </is>
      </c>
      <c r="D1002" s="36" t="inlineStr">
        <is>
          <t>2017-12-31</t>
        </is>
      </c>
      <c r="E1002" s="37" t="inlineStr">
        <is>
          <t>실적</t>
        </is>
      </c>
      <c r="F1002" s="37"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7" t="inlineStr">
        <is>
          <t>DART 감사보고서</t>
        </is>
      </c>
      <c r="H1002" s="36" t="inlineStr">
        <is>
          <t>2019-04-10</t>
        </is>
      </c>
      <c r="I1002" s="36" t="inlineStr">
        <is>
          <t>20190410000806</t>
        </is>
      </c>
      <c r="J1002" s="39" t="inlineStr">
        <is>
          <t>https://dart.fss.or.kr/dsaf001/main.do?rcpNo=20190410000806</t>
        </is>
      </c>
      <c r="K1002" s="37" t="inlineStr">
        <is>
          <t>target_rev_pre,acq_total_assets,perf_basis,pre_events_summary</t>
        </is>
      </c>
    </row>
    <row r="1003" ht="45" customHeight="1">
      <c r="A1003" s="36" t="inlineStr">
        <is>
          <t>K025</t>
        </is>
      </c>
      <c r="B1003" s="37" t="inlineStr">
        <is>
          <t>Kakaopage Business Segment of Kakao Corp.</t>
        </is>
      </c>
      <c r="C1003" s="36" t="inlineStr">
        <is>
          <t>인수 전</t>
        </is>
      </c>
      <c r="D1003" s="36" t="inlineStr">
        <is>
          <t>2017-12-31</t>
        </is>
      </c>
      <c r="E1003" s="37" t="inlineStr">
        <is>
          <t>실적</t>
        </is>
      </c>
      <c r="F1003" s="37" t="inlineStr">
        <is>
          <t>카카오 2017 사업보고서: 요약연결재무정보 2017-12-31 자산총계 6,349,428,454,887원, 자본총계 4,507,819,805,367원; 매출 실적 2017 광고 플랫폼 595,729(30.2%)·콘텐츠 플랫폼 985,474(50.0%)·기타 391,123(19.8%)백만원.</t>
        </is>
      </c>
      <c r="G1003" s="37" t="inlineStr">
        <is>
          <t>DART 사업보고서</t>
        </is>
      </c>
      <c r="H1003" s="36" t="inlineStr">
        <is>
          <t>2018-03-30</t>
        </is>
      </c>
      <c r="I1003" s="36" t="inlineStr">
        <is>
          <t>20180330002462</t>
        </is>
      </c>
      <c r="J1003" s="39" t="inlineStr">
        <is>
          <t>https://dart.fss.or.kr/dsaf001/main.do?rcpNo=20180330002462</t>
        </is>
      </c>
      <c r="K1003" s="37" t="inlineStr">
        <is>
          <t>apex_total_assets,deal_to_assets_pct,deal_to_equity_pct,core_basis</t>
        </is>
      </c>
    </row>
    <row r="1004" ht="45" customHeight="1">
      <c r="A1004" s="36" t="inlineStr">
        <is>
          <t>K025</t>
        </is>
      </c>
      <c r="B1004" s="37" t="inlineStr">
        <is>
          <t>Kakaopage Business Segment of Kakao Corp.</t>
        </is>
      </c>
      <c r="C1004" s="36" t="inlineStr">
        <is>
          <t>인수 전</t>
        </is>
      </c>
      <c r="D1004" s="36" t="inlineStr">
        <is>
          <t>2015-12-16</t>
        </is>
      </c>
      <c r="E1004" s="37" t="inlineStr">
        <is>
          <t>소유주변경</t>
        </is>
      </c>
      <c r="F1004" s="37"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7" t="inlineStr">
        <is>
          <t>회사 보도자료</t>
        </is>
      </c>
      <c r="H1004" s="36" t="inlineStr">
        <is>
          <t>2015-12-16</t>
        </is>
      </c>
      <c r="I1004" s="36" t="n"/>
      <c r="J1004" s="39" t="inlineStr">
        <is>
          <t>https://www.kakaocorp.com/page/detail/7879</t>
        </is>
      </c>
      <c r="K1004" s="37" t="inlineStr">
        <is>
          <t>pre_events_summary,pre_incorp_chk</t>
        </is>
      </c>
    </row>
    <row r="1005" ht="45" customHeight="1">
      <c r="A1005" s="36" t="inlineStr">
        <is>
          <t>K025</t>
        </is>
      </c>
      <c r="B1005" s="37" t="inlineStr">
        <is>
          <t>Kakaopage Business Segment of Kakao Corp.</t>
        </is>
      </c>
      <c r="C1005" s="36" t="inlineStr">
        <is>
          <t>인수 전</t>
        </is>
      </c>
      <c r="D1005" s="36" t="inlineStr">
        <is>
          <t>2015-12-31</t>
        </is>
      </c>
      <c r="E1005" s="37" t="inlineStr">
        <is>
          <t>지분취득</t>
        </is>
      </c>
      <c r="F1005" s="37" t="inlineStr">
        <is>
          <t>카카오 2015 사업보고서 연결주석 36 사업결합: '㈜포도트리 | 65.6 | 44,130,449 | 42,199,152'(취득한 지분율·이전대가·영업권, 천원).</t>
        </is>
      </c>
      <c r="G1005" s="37" t="inlineStr">
        <is>
          <t>DART 사업보고서</t>
        </is>
      </c>
      <c r="H1005" s="36" t="inlineStr">
        <is>
          <t>2016-03-30</t>
        </is>
      </c>
      <c r="I1005" s="36" t="inlineStr">
        <is>
          <t>20160330002170</t>
        </is>
      </c>
      <c r="J1005" s="39" t="inlineStr">
        <is>
          <t>https://dart.fss.or.kr/dsaf001/main.do?rcpNo=20160330002170</t>
        </is>
      </c>
      <c r="K1005" s="37" t="inlineStr">
        <is>
          <t>pre_events_summary,pre_incorp_chk</t>
        </is>
      </c>
    </row>
    <row r="1006" ht="45" customHeight="1">
      <c r="A1006" s="36" t="inlineStr">
        <is>
          <t>K025</t>
        </is>
      </c>
      <c r="B1006" s="37" t="inlineStr">
        <is>
          <t>Kakaopage Business Segment of Kakao Corp.</t>
        </is>
      </c>
      <c r="C1006" s="36" t="inlineStr">
        <is>
          <t>인수 전</t>
        </is>
      </c>
      <c r="D1006" s="36" t="inlineStr">
        <is>
          <t>2016-05-16</t>
        </is>
      </c>
      <c r="E1006" s="37" t="inlineStr">
        <is>
          <t>통합</t>
        </is>
      </c>
      <c r="F1006" s="37" t="inlineStr">
        <is>
          <t>카카오 보도자료 '다음웹툰, 포도트리의 사내독립기업으로 전환'(2016-05-16): '3분기 중, 다음웹툰 서비스 영역을 포도트리의 사내독립기업(CIC ...)으로 전환'.</t>
        </is>
      </c>
      <c r="G1006" s="37" t="inlineStr">
        <is>
          <t>회사 보도자료</t>
        </is>
      </c>
      <c r="H1006" s="36" t="inlineStr">
        <is>
          <t>2016-05-16</t>
        </is>
      </c>
      <c r="I1006" s="36" t="n"/>
      <c r="J1006" s="39" t="inlineStr">
        <is>
          <t>https://www.kakaocorp.com/page/detail/8046</t>
        </is>
      </c>
      <c r="K1006" s="37" t="inlineStr">
        <is>
          <t>pre_events_summary</t>
        </is>
      </c>
    </row>
    <row r="1007" ht="45" customHeight="1">
      <c r="A1007" s="36" t="inlineStr">
        <is>
          <t>K025</t>
        </is>
      </c>
      <c r="B1007" s="37" t="inlineStr">
        <is>
          <t>Kakaopage Business Segment of Kakao Corp.</t>
        </is>
      </c>
      <c r="C1007" s="36" t="inlineStr">
        <is>
          <t>인수 전</t>
        </is>
      </c>
      <c r="D1007" s="36" t="inlineStr">
        <is>
          <t>2017-11-22</t>
        </is>
      </c>
      <c r="E1007" s="37" t="inlineStr">
        <is>
          <t>어닝콜</t>
        </is>
      </c>
      <c r="F1007" s="37" t="inlineStr">
        <is>
          <t>더벨(2017-11-22) 재인용: 카카오 3분기 컨퍼런스콜 '카카오페이지의 하루 평균 거래액은 5억 원을 웃돌고 있다'.</t>
        </is>
      </c>
      <c r="G1007" s="37" t="inlineStr">
        <is>
          <t>언론 보도</t>
        </is>
      </c>
      <c r="H1007" s="36" t="inlineStr">
        <is>
          <t>2017-11-22</t>
        </is>
      </c>
      <c r="I1007" s="36" t="n"/>
      <c r="J1007" s="39" t="inlineStr">
        <is>
          <t>https://www.thebell.co.kr/front/newsview.asp?click=F&amp;key=201711220100040360002488</t>
        </is>
      </c>
      <c r="K1007" s="37" t="inlineStr">
        <is>
          <t>pre_events_summary</t>
        </is>
      </c>
    </row>
    <row r="1008" ht="45" customHeight="1">
      <c r="A1008" s="36" t="inlineStr">
        <is>
          <t>K025</t>
        </is>
      </c>
      <c r="B1008" s="37" t="inlineStr">
        <is>
          <t>Kakaopage Business Segment of Kakao Corp.</t>
        </is>
      </c>
      <c r="C1008" s="36" t="inlineStr">
        <is>
          <t>인수 전</t>
        </is>
      </c>
      <c r="D1008" s="36" t="inlineStr">
        <is>
          <t>2016-12-05</t>
        </is>
      </c>
      <c r="E1008" s="37" t="inlineStr">
        <is>
          <t>투자유치</t>
        </is>
      </c>
      <c r="F1008" s="37" t="inlineStr">
        <is>
          <t>카카오 보도자료(2016-12-05): 포도트리가 앵커에퀴티파트너스로부터 1,250억 원 투자 유치(GIC 컨소시엄 참여), '기업가치를 5,000억 원대로 평가'.</t>
        </is>
      </c>
      <c r="G1008" s="37" t="inlineStr">
        <is>
          <t>회사 보도자료</t>
        </is>
      </c>
      <c r="H1008" s="36" t="inlineStr">
        <is>
          <t>2016-12-05</t>
        </is>
      </c>
      <c r="I1008" s="36" t="n"/>
      <c r="J1008" s="39" t="inlineStr">
        <is>
          <t>https://www.kakaocorp.com/page/detail/8194</t>
        </is>
      </c>
      <c r="K1008" s="37" t="inlineStr">
        <is>
          <t>pre_events_summary</t>
        </is>
      </c>
    </row>
    <row r="1009" ht="45" customHeight="1">
      <c r="A1009" s="36" t="inlineStr">
        <is>
          <t>K025</t>
        </is>
      </c>
      <c r="B1009" s="37" t="inlineStr">
        <is>
          <t>Kakaopage Business Segment of Kakao Corp.</t>
        </is>
      </c>
      <c r="C1009" s="36" t="inlineStr">
        <is>
          <t>인수 후</t>
        </is>
      </c>
      <c r="D1009" s="36" t="inlineStr">
        <is>
          <t>2018-06-04</t>
        </is>
      </c>
      <c r="E1009" s="37" t="inlineStr">
        <is>
          <t>기타</t>
        </is>
      </c>
      <c r="F1009" s="37"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7" t="inlineStr">
        <is>
          <t>언론 보도</t>
        </is>
      </c>
      <c r="H1009" s="36" t="inlineStr">
        <is>
          <t>2018-06-04</t>
        </is>
      </c>
      <c r="I1009" s="36" t="n"/>
      <c r="J1009" s="39" t="inlineStr">
        <is>
          <t>https://www.thebell.co.kr/free/content/ArticleView.asp?key=201806040100004620000286</t>
        </is>
      </c>
      <c r="K1009" s="37" t="inlineStr">
        <is>
          <t>notes,acq_mktcap,earnings_call_note</t>
        </is>
      </c>
    </row>
    <row r="1010" ht="45" customHeight="1">
      <c r="A1010" s="36" t="inlineStr">
        <is>
          <t>K025</t>
        </is>
      </c>
      <c r="B1010" s="37" t="inlineStr">
        <is>
          <t>Kakaopage Business Segment of Kakao Corp.</t>
        </is>
      </c>
      <c r="C1010" s="36" t="inlineStr">
        <is>
          <t>인수 후</t>
        </is>
      </c>
      <c r="D1010" s="36" t="inlineStr">
        <is>
          <t>2018-08-01</t>
        </is>
      </c>
      <c r="E1010" s="37" t="inlineStr">
        <is>
          <t>사명변경</t>
        </is>
      </c>
      <c r="F1010" s="37" t="inlineStr">
        <is>
          <t>카카오 보도자료(2018-08-01): '포도트리가 (주)카카오페이지로 사명을 변경한다고 1일 밝혔다'; 이진수 대표 '웹소설, 웹툰, 영상으로 이어지는 새로운 비즈니스 모델'.</t>
        </is>
      </c>
      <c r="G1010" s="37" t="inlineStr">
        <is>
          <t>회사 보도자료</t>
        </is>
      </c>
      <c r="H1010" s="36" t="inlineStr">
        <is>
          <t>2018-08-01</t>
        </is>
      </c>
      <c r="I1010" s="36" t="n"/>
      <c r="J1010" s="39" t="inlineStr">
        <is>
          <t>https://www.kakaocorp.com/page/detail/8526</t>
        </is>
      </c>
      <c r="K1010" s="37" t="inlineStr">
        <is>
          <t>post_events_summary,acquirer_entity,earnings_call_note</t>
        </is>
      </c>
    </row>
    <row r="1011" ht="45" customHeight="1">
      <c r="A1011" s="36" t="inlineStr">
        <is>
          <t>K025</t>
        </is>
      </c>
      <c r="B1011" s="37" t="inlineStr">
        <is>
          <t>Kakaopage Business Segment of Kakao Corp.</t>
        </is>
      </c>
      <c r="C1011" s="36" t="inlineStr">
        <is>
          <t>인수 후</t>
        </is>
      </c>
      <c r="D1011" s="36" t="inlineStr">
        <is>
          <t>2018-05-10</t>
        </is>
      </c>
      <c r="E1011" s="37" t="inlineStr">
        <is>
          <t>어닝콜</t>
        </is>
      </c>
      <c r="F1011" s="37" t="inlineStr">
        <is>
          <t>카카오 2018년 1분기 실적 발표 보도자료: 기타 콘텐츠 매출이 '카카오재팬의 픽코마와 카카오페이지의 유료 가입자 증가'로 전년 동기 대비 62% 증가한 538억원.</t>
        </is>
      </c>
      <c r="G1011" s="37" t="inlineStr">
        <is>
          <t>IR 자료</t>
        </is>
      </c>
      <c r="H1011" s="36" t="inlineStr">
        <is>
          <t>2018-05-10</t>
        </is>
      </c>
      <c r="I1011" s="36" t="n"/>
      <c r="J1011" s="39" t="inlineStr">
        <is>
          <t>https://www.kakaocorp.com/page/detail/8506</t>
        </is>
      </c>
      <c r="K1011" s="37" t="inlineStr">
        <is>
          <t>earnings_call_note</t>
        </is>
      </c>
    </row>
    <row r="1012" ht="45" customHeight="1">
      <c r="A1012" s="36" t="inlineStr">
        <is>
          <t>K025</t>
        </is>
      </c>
      <c r="B1012" s="37" t="inlineStr">
        <is>
          <t>Kakaopage Business Segment of Kakao Corp.</t>
        </is>
      </c>
      <c r="C1012" s="36" t="inlineStr">
        <is>
          <t>인수 후</t>
        </is>
      </c>
      <c r="D1012" s="36" t="inlineStr">
        <is>
          <t>2019-12-31</t>
        </is>
      </c>
      <c r="E1012" s="37" t="inlineStr">
        <is>
          <t>실적</t>
        </is>
      </c>
      <c r="F1012" s="37" t="inlineStr">
        <is>
          <t>카카오페이지 2019 연결감사보고서: 영업수익 257,062,165,134원, 영업이익 30,564,869,666원; 영업권 CGU '카카오페이지사업부 | 51,920,334 | - | - | - | 51,920,334'(당기초·취득·손상·재측정·당기말).</t>
        </is>
      </c>
      <c r="G1012" s="37" t="inlineStr">
        <is>
          <t>DART 감사보고서</t>
        </is>
      </c>
      <c r="H1012" s="36" t="inlineStr">
        <is>
          <t>2020-03-31</t>
        </is>
      </c>
      <c r="I1012" s="36" t="inlineStr">
        <is>
          <t>20200331000581</t>
        </is>
      </c>
      <c r="J1012" s="39" t="inlineStr">
        <is>
          <t>https://dart.fss.or.kr/dsaf001/main.do?rcpNo=20200331000581</t>
        </is>
      </c>
      <c r="K1012" s="37" t="inlineStr">
        <is>
          <t>target_rev_post,target_op_post,impairment</t>
        </is>
      </c>
    </row>
    <row r="1013" ht="45" customHeight="1">
      <c r="A1013" s="36" t="inlineStr">
        <is>
          <t>K025</t>
        </is>
      </c>
      <c r="B1013" s="37" t="inlineStr">
        <is>
          <t>Kakaopage Business Segment of Kakao Corp.</t>
        </is>
      </c>
      <c r="C1013" s="36" t="inlineStr">
        <is>
          <t>인수 후</t>
        </is>
      </c>
      <c r="D1013" s="36" t="inlineStr">
        <is>
          <t>2020-12-31</t>
        </is>
      </c>
      <c r="E1013" s="37" t="inlineStr">
        <is>
          <t>실적</t>
        </is>
      </c>
      <c r="F1013" s="37"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7" t="inlineStr">
        <is>
          <t>DART 감사보고서</t>
        </is>
      </c>
      <c r="H1013" s="36" t="inlineStr">
        <is>
          <t>2021-04-01</t>
        </is>
      </c>
      <c r="I1013" s="36" t="inlineStr">
        <is>
          <t>20210401000639</t>
        </is>
      </c>
      <c r="J1013" s="39" t="inlineStr">
        <is>
          <t>https://dart.fss.or.kr/dsaf001/main.do?rcpNo=20210401000639</t>
        </is>
      </c>
      <c r="K1013" s="37" t="inlineStr">
        <is>
          <t>target_rev_post,target_op_post,impairment</t>
        </is>
      </c>
    </row>
    <row r="1014" ht="45" customHeight="1">
      <c r="A1014" s="36" t="inlineStr">
        <is>
          <t>K025</t>
        </is>
      </c>
      <c r="B1014" s="37" t="inlineStr">
        <is>
          <t>Kakaopage Business Segment of Kakao Corp.</t>
        </is>
      </c>
      <c r="C1014" s="36" t="inlineStr">
        <is>
          <t>인수 후</t>
        </is>
      </c>
      <c r="D1014" s="36" t="inlineStr">
        <is>
          <t>2021-12-31</t>
        </is>
      </c>
      <c r="E1014" s="37" t="inlineStr">
        <is>
          <t>합병</t>
        </is>
      </c>
      <c r="F1014" s="37" t="inlineStr">
        <is>
          <t>카카오엔터테인먼트 2021 연결감사보고서: 영업권 CGU '스토리 | 51,920,334 | - | - | - | 51,920,334', 당기 증가 Tapas Media Inc 472,675,537·Radish Media Inc 419,218,461천원; 영업수익 Story 484,796,064·Music 481,671,904·Media 280,411,457천원.</t>
        </is>
      </c>
      <c r="G1014" s="37" t="inlineStr">
        <is>
          <t>DART 감사보고서</t>
        </is>
      </c>
      <c r="H1014" s="36" t="inlineStr">
        <is>
          <t>2022-03-31</t>
        </is>
      </c>
      <c r="I1014" s="36" t="inlineStr">
        <is>
          <t>20220331003217</t>
        </is>
      </c>
      <c r="J1014" s="39" t="inlineStr">
        <is>
          <t>https://dart.fss.or.kr/dsaf001/main.do?rcpNo=20220331003217</t>
        </is>
      </c>
      <c r="K1014" s="37" t="inlineStr">
        <is>
          <t>post_events_summary,impairment,perf_basis</t>
        </is>
      </c>
    </row>
    <row r="1015" ht="45" customHeight="1">
      <c r="A1015" s="36" t="inlineStr">
        <is>
          <t>K025</t>
        </is>
      </c>
      <c r="B1015" s="37" t="inlineStr">
        <is>
          <t>Kakaopage Business Segment of Kakao Corp.</t>
        </is>
      </c>
      <c r="C1015" s="36" t="inlineStr">
        <is>
          <t>인수 후</t>
        </is>
      </c>
      <c r="D1015" s="36" t="inlineStr">
        <is>
          <t>2023-12-31</t>
        </is>
      </c>
      <c r="E1015" s="37" t="inlineStr">
        <is>
          <t>손상차손</t>
        </is>
      </c>
      <c r="F1015" s="37" t="inlineStr">
        <is>
          <t>카카오엔터테인먼트 2023 연결감사보고서 영업권 CGU: '스토리 | 51,920,334 | - | (43,335,047) | - | 8,585,287'(당기초·감소·손상·기타조정·당기말); Story 매출 530,724,078천원(2022 558,891,441).</t>
        </is>
      </c>
      <c r="G1015" s="37" t="inlineStr">
        <is>
          <t>DART 감사보고서</t>
        </is>
      </c>
      <c r="H1015" s="36" t="inlineStr">
        <is>
          <t>2024-03-29</t>
        </is>
      </c>
      <c r="I1015" s="36" t="inlineStr">
        <is>
          <t>20240329003124</t>
        </is>
      </c>
      <c r="J1015" s="39" t="inlineStr">
        <is>
          <t>https://dart.fss.or.kr/dsaf001/main.do?rcpNo=20240329003124</t>
        </is>
      </c>
      <c r="K1015" s="37" t="inlineStr">
        <is>
          <t>impairment,post_events_summary</t>
        </is>
      </c>
    </row>
    <row r="1016" ht="45" customHeight="1">
      <c r="A1016" s="36" t="inlineStr">
        <is>
          <t>K025</t>
        </is>
      </c>
      <c r="B1016" s="37" t="inlineStr">
        <is>
          <t>Kakaopage Business Segment of Kakao Corp.</t>
        </is>
      </c>
      <c r="C1016" s="36" t="inlineStr">
        <is>
          <t>인수 후</t>
        </is>
      </c>
      <c r="D1016" s="36" t="inlineStr">
        <is>
          <t>2025-12-31</t>
        </is>
      </c>
      <c r="E1016" s="37" t="inlineStr">
        <is>
          <t>실적</t>
        </is>
      </c>
      <c r="F1016" s="37" t="inlineStr">
        <is>
          <t>카카오엔터테인먼트 2025 연결감사보고서: 영업수익 1,738,384,672,902원, 영업이익 61,952,211,276원; Story 440,176,550천원(2024 497,138,335); 영업권 '스토리 | 8,585,287 | - | - | 8,585,287'(2024 감사보고서 20250328002113도 손상 없음).</t>
        </is>
      </c>
      <c r="G1016" s="37" t="inlineStr">
        <is>
          <t>DART 감사보고서</t>
        </is>
      </c>
      <c r="H1016" s="36" t="inlineStr">
        <is>
          <t>2026-03-27</t>
        </is>
      </c>
      <c r="I1016" s="36" t="inlineStr">
        <is>
          <t>20260327001465</t>
        </is>
      </c>
      <c r="J1016" s="39" t="inlineStr">
        <is>
          <t>https://dart.fss.or.kr/dsaf001/main.do?rcpNo=20260327001465</t>
        </is>
      </c>
      <c r="K1016" s="37" t="inlineStr">
        <is>
          <t>impairment,target_rev_post,target_op_post,post_events_summary</t>
        </is>
      </c>
    </row>
    <row r="1017" ht="45" customHeight="1">
      <c r="A1017" s="36" t="inlineStr">
        <is>
          <t>K025</t>
        </is>
      </c>
      <c r="B1017" s="37" t="inlineStr">
        <is>
          <t>Kakaopage Business Segment of Kakao Corp.</t>
        </is>
      </c>
      <c r="C1017" s="36" t="inlineStr">
        <is>
          <t>인수 후</t>
        </is>
      </c>
      <c r="D1017" s="36" t="inlineStr">
        <is>
          <t>2023-12-31</t>
        </is>
      </c>
      <c r="E1017" s="37" t="inlineStr">
        <is>
          <t>손상차손</t>
        </is>
      </c>
      <c r="F1017" s="37"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7" t="inlineStr">
        <is>
          <t>DART 사업보고서</t>
        </is>
      </c>
      <c r="H1017" s="36" t="inlineStr">
        <is>
          <t>2024-04-18</t>
        </is>
      </c>
      <c r="I1017" s="36" t="inlineStr">
        <is>
          <t>20240418000375</t>
        </is>
      </c>
      <c r="J1017" s="39" t="inlineStr">
        <is>
          <t>https://dart.fss.or.kr/dsaf001/main.do?rcpNo=20240418000375</t>
        </is>
      </c>
      <c r="K1017" s="37" t="inlineStr">
        <is>
          <t>impairment</t>
        </is>
      </c>
    </row>
    <row r="1018" ht="45" customHeight="1">
      <c r="A1018" s="36" t="inlineStr">
        <is>
          <t>K025</t>
        </is>
      </c>
      <c r="B1018" s="37" t="inlineStr">
        <is>
          <t>Kakaopage Business Segment of Kakao Corp.</t>
        </is>
      </c>
      <c r="C1018" s="36" t="inlineStr">
        <is>
          <t>발표</t>
        </is>
      </c>
      <c r="D1018" s="36" t="inlineStr">
        <is>
          <t>2018-03-31</t>
        </is>
      </c>
      <c r="E1018" s="37" t="inlineStr">
        <is>
          <t>기타</t>
        </is>
      </c>
      <c r="F1018" s="37" t="inlineStr">
        <is>
          <t>카카오 2018 1분기보고서 '주식의 총수 등': Ⅳ. 발행주식의 총수 76,273,522주.</t>
        </is>
      </c>
      <c r="G1018" s="37" t="inlineStr">
        <is>
          <t>DART 사업보고서</t>
        </is>
      </c>
      <c r="H1018" s="36" t="inlineStr">
        <is>
          <t>2018-05-15</t>
        </is>
      </c>
      <c r="I1018" s="36" t="inlineStr">
        <is>
          <t>20180515002511</t>
        </is>
      </c>
      <c r="J1018" s="39" t="inlineStr">
        <is>
          <t>https://dart.fss.or.kr/dsaf001/main.do?rcpNo=20180515002511</t>
        </is>
      </c>
      <c r="K1018" s="37" t="inlineStr">
        <is>
          <t>acq_mktcap,size_basis</t>
        </is>
      </c>
    </row>
    <row r="1019" ht="45" customHeight="1">
      <c r="A1019" s="36" t="inlineStr">
        <is>
          <t>K025</t>
        </is>
      </c>
      <c r="B1019" s="37" t="inlineStr">
        <is>
          <t>Kakaopage Business Segment of Kakao Corp.</t>
        </is>
      </c>
      <c r="C1019" s="36" t="inlineStr">
        <is>
          <t>발표</t>
        </is>
      </c>
      <c r="D1019" s="36" t="inlineStr">
        <is>
          <t>2018-04-17</t>
        </is>
      </c>
      <c r="E1019" s="37" t="inlineStr">
        <is>
          <t>기타</t>
        </is>
      </c>
      <c r="F1019" s="37" t="inlineStr">
        <is>
          <t>Yahoo Finance 차트 API: 035720.KS 2018-04-17 조정종가 23,600원(당시 실제 118,000원), 2018-04-18 23,900원; KRW=X 2018-04-17 1,066.09, 2018-04-18 1,064.07.</t>
        </is>
      </c>
      <c r="G1019" s="37" t="inlineStr">
        <is>
          <t>기타</t>
        </is>
      </c>
      <c r="H1019" s="36" t="inlineStr">
        <is>
          <t>2026-10-26</t>
        </is>
      </c>
      <c r="I1019" s="36" t="n"/>
      <c r="J1019" s="39" t="inlineStr">
        <is>
          <t>https://query1.finance.yahoo.com/v8/finance/chart/035720.KS?period1=1523545200&amp;period2=1524150000&amp;interval=1d</t>
        </is>
      </c>
      <c r="K1019" s="37" t="inlineStr">
        <is>
          <t>acq_mktcap,value_chk_usdmm</t>
        </is>
      </c>
    </row>
    <row r="1020" ht="45" customHeight="1">
      <c r="A1020" s="36" t="inlineStr">
        <is>
          <t>K026</t>
        </is>
      </c>
      <c r="B1020" s="37" t="inlineStr">
        <is>
          <t>Play M Entertainment Corp.</t>
        </is>
      </c>
      <c r="C1020" s="36" t="inlineStr">
        <is>
          <t>인수 전</t>
        </is>
      </c>
      <c r="D1020" s="36" t="inlineStr">
        <is>
          <t>2017-12-31</t>
        </is>
      </c>
      <c r="E1020" s="37" t="inlineStr">
        <is>
          <t>기타</t>
        </is>
      </c>
      <c r="F1020" s="37" t="inlineStr">
        <is>
          <t>카카오 2017 사업보고서 연결주석 종속기업 표: '플랜에이엔터테인먼트 ... 7,000 | 70.0'. 연결 자산총계 6,349,428,454,887원</t>
        </is>
      </c>
      <c r="G1020" s="37" t="inlineStr">
        <is>
          <t>DART 사업보고서</t>
        </is>
      </c>
      <c r="H1020" s="36" t="inlineStr">
        <is>
          <t>2018-03-30</t>
        </is>
      </c>
      <c r="I1020" s="36" t="inlineStr">
        <is>
          <t>20180330002462</t>
        </is>
      </c>
      <c r="J1020" s="39" t="inlineStr">
        <is>
          <t>https://dart.fss.or.kr/dsaf001/main.do?rcpNo=20180330002462</t>
        </is>
      </c>
      <c r="K1020" s="37" t="inlineStr">
        <is>
          <t>pre_incorp_chk,apex_total_assets</t>
        </is>
      </c>
    </row>
    <row r="1021" ht="45" customHeight="1">
      <c r="A1021" s="36" t="inlineStr">
        <is>
          <t>K026</t>
        </is>
      </c>
      <c r="B1021" s="37" t="inlineStr">
        <is>
          <t>Play M Entertainment Corp.</t>
        </is>
      </c>
      <c r="C1021" s="36" t="inlineStr">
        <is>
          <t>인수 전</t>
        </is>
      </c>
      <c r="D1021" s="36" t="inlineStr">
        <is>
          <t>2017-12-31</t>
        </is>
      </c>
      <c r="E1021" s="37" t="inlineStr">
        <is>
          <t>손상차손</t>
        </is>
      </c>
      <c r="F1021" s="37"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7" t="inlineStr">
        <is>
          <t>DART 사업보고서</t>
        </is>
      </c>
      <c r="H1021" s="36" t="inlineStr">
        <is>
          <t>2018-03-30</t>
        </is>
      </c>
      <c r="I1021" s="36" t="inlineStr">
        <is>
          <t>20180330003970</t>
        </is>
      </c>
      <c r="J1021" s="39" t="inlineStr">
        <is>
          <t>https://dart.fss.or.kr/dsaf001/main.do?rcpNo=20180330003970</t>
        </is>
      </c>
      <c r="K1021" s="37" t="inlineStr">
        <is>
          <t>target_rev_pre,target_op_pre,impairment,acq_total_assets,deal_to_assets_pct,deal_to_equity_pct,acquirer_core</t>
        </is>
      </c>
    </row>
    <row r="1022" ht="45" customHeight="1">
      <c r="A1022" s="36" t="inlineStr">
        <is>
          <t>K026</t>
        </is>
      </c>
      <c r="B1022" s="37" t="inlineStr">
        <is>
          <t>Play M Entertainment Corp.</t>
        </is>
      </c>
      <c r="C1022" s="36" t="inlineStr">
        <is>
          <t>인수 전</t>
        </is>
      </c>
      <c r="D1022" s="36" t="inlineStr">
        <is>
          <t>2018-01-31</t>
        </is>
      </c>
      <c r="E1022" s="37" t="inlineStr">
        <is>
          <t>경영진변경</t>
        </is>
      </c>
      <c r="F1022" s="37" t="inlineStr">
        <is>
          <t>플랜에이 최대주주등의주식보유변동: 최진호(임원) 3,000주 30%가 '최진호 사내이사 사임에 따른 최대주주 보유주식비율 변동'으로 동일인측에서 빠짐. 카카오엠 7,000주 70%</t>
        </is>
      </c>
      <c r="G1022" s="37" t="inlineStr">
        <is>
          <t>DART 기타공시</t>
        </is>
      </c>
      <c r="H1022" s="36" t="inlineStr">
        <is>
          <t>2018-05-08</t>
        </is>
      </c>
      <c r="I1022" s="36" t="inlineStr">
        <is>
          <t>20180508002957</t>
        </is>
      </c>
      <c r="J1022" s="39" t="inlineStr">
        <is>
          <t>https://dart.fss.or.kr/dsaf001/main.do?rcpNo=20180508002957</t>
        </is>
      </c>
      <c r="K1022" s="37" t="inlineStr">
        <is>
          <t>chk_note,pre_events_summary</t>
        </is>
      </c>
    </row>
    <row r="1023" ht="45" customHeight="1">
      <c r="A1023" s="36" t="inlineStr">
        <is>
          <t>K026</t>
        </is>
      </c>
      <c r="B1023" s="37" t="inlineStr">
        <is>
          <t>Play M Entertainment Corp.</t>
        </is>
      </c>
      <c r="C1023" s="36" t="inlineStr">
        <is>
          <t>발표</t>
        </is>
      </c>
      <c r="D1023" s="36" t="inlineStr">
        <is>
          <t>2018-05-02</t>
        </is>
      </c>
      <c r="E1023" s="37" t="inlineStr">
        <is>
          <t>완료</t>
        </is>
      </c>
      <c r="F1023" s="37" t="inlineStr">
        <is>
          <t>플랜에이 최대주주등의주식보유변동: (주)카카오엠 변동일 2018.05.02, 7,000주 70.00% + 3,000주 → 10,000주 100.00%, 금액 3,513,000,000원, 단가 1,171,000원. '상기 변동일은 주식대금 납입기일을 기재함'</t>
        </is>
      </c>
      <c r="G1023" s="37" t="inlineStr">
        <is>
          <t>DART 기타공시</t>
        </is>
      </c>
      <c r="H1023" s="36" t="inlineStr">
        <is>
          <t>2018-05-08</t>
        </is>
      </c>
      <c r="I1023" s="36" t="inlineStr">
        <is>
          <t>20180508002147</t>
        </is>
      </c>
      <c r="J1023" s="39" t="inlineStr">
        <is>
          <t>https://dart.fss.or.kr/dsaf001/main.do?rcpNo=20180508002147</t>
        </is>
      </c>
      <c r="K1023" s="37" t="inlineStr">
        <is>
          <t>value_chk_local,status_chk,announce_date_chk,first_filing_date</t>
        </is>
      </c>
    </row>
    <row r="1024" ht="45" customHeight="1">
      <c r="A1024" s="36" t="inlineStr">
        <is>
          <t>K026</t>
        </is>
      </c>
      <c r="B1024" s="37" t="inlineStr">
        <is>
          <t>Play M Entertainment Corp.</t>
        </is>
      </c>
      <c r="C1024" s="36" t="inlineStr">
        <is>
          <t>인수 전</t>
        </is>
      </c>
      <c r="D1024" s="36" t="inlineStr">
        <is>
          <t>2018-03-31</t>
        </is>
      </c>
      <c r="E1024" s="37" t="inlineStr">
        <is>
          <t>기타</t>
        </is>
      </c>
      <c r="F1024" s="37" t="inlineStr">
        <is>
          <t>카카오엠 2018.1Q 분기보고서: 발행주식 25,291,705주; 5개 독립 Label(페이브·크래커·스타쉽·플랜에이·문화인) 운영</t>
        </is>
      </c>
      <c r="G1024" s="37" t="inlineStr">
        <is>
          <t>DART 사업보고서</t>
        </is>
      </c>
      <c r="H1024" s="36" t="inlineStr">
        <is>
          <t>2018-05-15</t>
        </is>
      </c>
      <c r="I1024" s="36" t="inlineStr">
        <is>
          <t>20180515001466</t>
        </is>
      </c>
      <c r="J1024" s="39" t="inlineStr">
        <is>
          <t>https://dart.fss.or.kr/dsaf001/main.do?rcpNo=20180515001466</t>
        </is>
      </c>
      <c r="K1024" s="37" t="inlineStr">
        <is>
          <t>core_basis,acq_mktcap</t>
        </is>
      </c>
    </row>
    <row r="1025" ht="45" customHeight="1">
      <c r="A1025" s="36" t="inlineStr">
        <is>
          <t>K026</t>
        </is>
      </c>
      <c r="B1025" s="37" t="inlineStr">
        <is>
          <t>Play M Entertainment Corp.</t>
        </is>
      </c>
      <c r="C1025" s="36" t="inlineStr">
        <is>
          <t>인수 후</t>
        </is>
      </c>
      <c r="D1025" s="36" t="inlineStr">
        <is>
          <t>2018-05-17</t>
        </is>
      </c>
      <c r="E1025" s="37" t="inlineStr">
        <is>
          <t>합병</t>
        </is>
      </c>
      <c r="F1025" s="37" t="inlineStr">
        <is>
          <t>카카오–카카오엠 회사합병결정: 카카오엠 1개월 가중평균주가(2018-04-17~05-16) 90,344원, 1주일 92,508원, 최근일(05-16) 종가 95,900원</t>
        </is>
      </c>
      <c r="G1025" s="37" t="inlineStr">
        <is>
          <t>DART 주요사항보고서</t>
        </is>
      </c>
      <c r="H1025" s="36" t="inlineStr">
        <is>
          <t>2018-05-17</t>
        </is>
      </c>
      <c r="I1025" s="36" t="inlineStr">
        <is>
          <t>20180517000211</t>
        </is>
      </c>
      <c r="J1025" s="39" t="inlineStr">
        <is>
          <t>https://dart.fss.or.kr/dsaf001/main.do?rcpNo=20180517000211</t>
        </is>
      </c>
      <c r="K1025" s="37" t="inlineStr">
        <is>
          <t>acq_mktcap,post_events_summary</t>
        </is>
      </c>
    </row>
    <row r="1026" ht="45" customHeight="1">
      <c r="A1026" s="36" t="inlineStr">
        <is>
          <t>K026</t>
        </is>
      </c>
      <c r="B1026" s="37" t="inlineStr">
        <is>
          <t>Play M Entertainment Corp.</t>
        </is>
      </c>
      <c r="C1026" s="36" t="inlineStr">
        <is>
          <t>인수 후</t>
        </is>
      </c>
      <c r="D1026" s="36" t="inlineStr">
        <is>
          <t>2018-12-31</t>
        </is>
      </c>
      <c r="E1026" s="37" t="inlineStr">
        <is>
          <t>통합</t>
        </is>
      </c>
      <c r="F1026" s="37"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7" t="inlineStr">
        <is>
          <t>DART 사업보고서</t>
        </is>
      </c>
      <c r="H1026" s="36" t="inlineStr">
        <is>
          <t>2019-04-01</t>
        </is>
      </c>
      <c r="I1026" s="36" t="inlineStr">
        <is>
          <t>20190401005013</t>
        </is>
      </c>
      <c r="J1026" s="39" t="inlineStr">
        <is>
          <t>https://dart.fss.or.kr/dsaf001/main.do?rcpNo=20190401005013</t>
        </is>
      </c>
      <c r="K1026" s="37" t="inlineStr">
        <is>
          <t>post_events_summary,target_rev_post</t>
        </is>
      </c>
    </row>
    <row r="1027" ht="45" customHeight="1">
      <c r="A1027" s="36" t="inlineStr">
        <is>
          <t>K026</t>
        </is>
      </c>
      <c r="B1027" s="37" t="inlineStr">
        <is>
          <t>Play M Entertainment Corp.</t>
        </is>
      </c>
      <c r="C1027" s="36" t="inlineStr">
        <is>
          <t>인수 후</t>
        </is>
      </c>
      <c r="D1027" s="36" t="inlineStr">
        <is>
          <t>2019-02-08</t>
        </is>
      </c>
      <c r="E1027" s="37" t="inlineStr">
        <is>
          <t>합병</t>
        </is>
      </c>
      <c r="F1027" s="37" t="inlineStr">
        <is>
          <t>플랜에이엔터테인먼트 회사합병결정: 페이브엔터테인먼트를 흡수합병(합병비율 1:0)</t>
        </is>
      </c>
      <c r="G1027" s="37" t="inlineStr">
        <is>
          <t>DART 기타공시</t>
        </is>
      </c>
      <c r="H1027" s="36" t="inlineStr">
        <is>
          <t>2019-02-13</t>
        </is>
      </c>
      <c r="I1027" s="36" t="inlineStr">
        <is>
          <t>20190213000176</t>
        </is>
      </c>
      <c r="J1027" s="39" t="inlineStr">
        <is>
          <t>https://dart.fss.or.kr/dsaf001/main.do?rcpNo=20190213000176</t>
        </is>
      </c>
      <c r="K1027" s="37" t="inlineStr">
        <is>
          <t>post_events_summary</t>
        </is>
      </c>
    </row>
    <row r="1028" ht="45" customHeight="1">
      <c r="A1028" s="36" t="inlineStr">
        <is>
          <t>K026</t>
        </is>
      </c>
      <c r="B1028" s="37" t="inlineStr">
        <is>
          <t>Play M Entertainment Corp.</t>
        </is>
      </c>
      <c r="C1028" s="36" t="inlineStr">
        <is>
          <t>인수 후</t>
        </is>
      </c>
      <c r="D1028" s="36" t="inlineStr">
        <is>
          <t>2019-12-31</t>
        </is>
      </c>
      <c r="E1028" s="37" t="inlineStr">
        <is>
          <t>사명변경</t>
        </is>
      </c>
      <c r="F1028" s="37" t="inlineStr">
        <is>
          <t>카카오엠 2019 연결감사보고서: '플랜에이엔터테인먼트는 당기 중 상호를 (주)플레이엠엔터테인먼트로 ... 변경하였습니다'. 영업권 표에 플랜에이 별도 항목 없음</t>
        </is>
      </c>
      <c r="G1028" s="37" t="inlineStr">
        <is>
          <t>DART 감사보고서</t>
        </is>
      </c>
      <c r="H1028" s="36" t="inlineStr">
        <is>
          <t>2020-03-20</t>
        </is>
      </c>
      <c r="I1028" s="36" t="inlineStr">
        <is>
          <t>20200320001206</t>
        </is>
      </c>
      <c r="J1028" s="39" t="inlineStr">
        <is>
          <t>https://dart.fss.or.kr/dsaf001/main.do?rcpNo=20200320001206</t>
        </is>
      </c>
      <c r="K1028" s="37" t="inlineStr">
        <is>
          <t>post_events_summary,impairment</t>
        </is>
      </c>
    </row>
    <row r="1029" ht="45" customHeight="1">
      <c r="A1029" s="36" t="inlineStr">
        <is>
          <t>K026</t>
        </is>
      </c>
      <c r="B1029" s="37" t="inlineStr">
        <is>
          <t>Play M Entertainment Corp.</t>
        </is>
      </c>
      <c r="C1029" s="36" t="inlineStr">
        <is>
          <t>인수 전</t>
        </is>
      </c>
      <c r="D1029" s="36" t="inlineStr">
        <is>
          <t>2011-01</t>
        </is>
      </c>
      <c r="E1029" s="37" t="inlineStr">
        <is>
          <t>설립</t>
        </is>
      </c>
      <c r="F1029" s="37" t="inlineStr">
        <is>
          <t>카카오 2019 사업보고서 종속회사 표: (구 플랜에이엔터테인먼트) 설립 2011.01, 음반제작 및 매니지먼트 사업</t>
        </is>
      </c>
      <c r="G1029" s="37" t="inlineStr">
        <is>
          <t>DART 사업보고서</t>
        </is>
      </c>
      <c r="H1029" s="36" t="inlineStr">
        <is>
          <t>2020-03-30</t>
        </is>
      </c>
      <c r="I1029" s="36" t="inlineStr">
        <is>
          <t>20200330004659</t>
        </is>
      </c>
      <c r="J1029" s="39" t="inlineStr">
        <is>
          <t>https://dart.fss.or.kr/dsaf001/main.do?rcpNo=20200330004659</t>
        </is>
      </c>
      <c r="K1029" s="37" t="inlineStr">
        <is>
          <t>pre_events_summary</t>
        </is>
      </c>
    </row>
    <row r="1030" ht="45" customHeight="1">
      <c r="A1030" s="36" t="inlineStr">
        <is>
          <t>K026</t>
        </is>
      </c>
      <c r="B1030" s="37" t="inlineStr">
        <is>
          <t>Play M Entertainment Corp.</t>
        </is>
      </c>
      <c r="C1030" s="36" t="inlineStr">
        <is>
          <t>인수 후</t>
        </is>
      </c>
      <c r="D1030" s="36" t="inlineStr">
        <is>
          <t>2021-03-02</t>
        </is>
      </c>
      <c r="E1030" s="37" t="inlineStr">
        <is>
          <t>소유주변경</t>
        </is>
      </c>
      <c r="F1030" s="37" t="inlineStr">
        <is>
          <t>플레이엠엔터테인먼트 10,000주 100%가 (주)카카오엠에서 계열회사로 이전(변동일 2021.03.02)</t>
        </is>
      </c>
      <c r="G1030" s="37" t="inlineStr">
        <is>
          <t>DART 기타공시</t>
        </is>
      </c>
      <c r="H1030" s="36" t="inlineStr">
        <is>
          <t>2021-03-05</t>
        </is>
      </c>
      <c r="I1030" s="36" t="inlineStr">
        <is>
          <t>20210305000107</t>
        </is>
      </c>
      <c r="J1030" s="39" t="inlineStr">
        <is>
          <t>https://dart.fss.or.kr/dsaf001/main.do?rcpNo=20210305000107</t>
        </is>
      </c>
      <c r="K1030" s="37" t="inlineStr">
        <is>
          <t>post_events_summary</t>
        </is>
      </c>
    </row>
    <row r="1031" ht="45" customHeight="1">
      <c r="A1031" s="36" t="inlineStr">
        <is>
          <t>K026</t>
        </is>
      </c>
      <c r="B1031" s="37" t="inlineStr">
        <is>
          <t>Play M Entertainment Corp.</t>
        </is>
      </c>
      <c r="C1031" s="36" t="inlineStr">
        <is>
          <t>인수 후</t>
        </is>
      </c>
      <c r="D1031" s="36" t="inlineStr">
        <is>
          <t>2021-09-16</t>
        </is>
      </c>
      <c r="E1031" s="37" t="inlineStr">
        <is>
          <t>합병</t>
        </is>
      </c>
      <c r="F1031" s="37" t="inlineStr">
        <is>
          <t>(주)플레이엠엔터테인먼트가 (주)크래커엔터테인먼트를 흡수합병, 합병목적 '경영효율성 증대 및 사업경쟁력 강화', 두 회사 100%를 카카오엔터테인먼트가 소유</t>
        </is>
      </c>
      <c r="G1031" s="37" t="inlineStr">
        <is>
          <t>DART 기타공시</t>
        </is>
      </c>
      <c r="H1031" s="36" t="inlineStr">
        <is>
          <t>2021-09-16</t>
        </is>
      </c>
      <c r="I1031" s="36" t="inlineStr">
        <is>
          <t>20210916000421</t>
        </is>
      </c>
      <c r="J1031" s="39" t="inlineStr">
        <is>
          <t>https://dart.fss.or.kr/dsaf001/main.do?rcpNo=20210916000421</t>
        </is>
      </c>
      <c r="K1031" s="37" t="inlineStr">
        <is>
          <t>post_events_summary</t>
        </is>
      </c>
    </row>
    <row r="1032" ht="45" customHeight="1">
      <c r="A1032" s="36" t="inlineStr">
        <is>
          <t>K026</t>
        </is>
      </c>
      <c r="B1032" s="37" t="inlineStr">
        <is>
          <t>Play M Entertainment Corp.</t>
        </is>
      </c>
      <c r="C1032" s="36" t="inlineStr">
        <is>
          <t>인수 후</t>
        </is>
      </c>
      <c r="D1032" s="36" t="inlineStr">
        <is>
          <t>2020-12-31</t>
        </is>
      </c>
      <c r="E1032" s="37" t="inlineStr">
        <is>
          <t>실적</t>
        </is>
      </c>
      <c r="F1032" s="37" t="inlineStr">
        <is>
          <t>아이에스티엔터테인먼트(구 플랜에이) 2020 감사보고서: 영업수익 2020 16,124,173,262원 / 2019 11,683,172,002원; 영업이익 (1,402,950,418) / 409,785,075원 (K019 기록의 확인값 재사용)</t>
        </is>
      </c>
      <c r="G1032" s="37" t="inlineStr">
        <is>
          <t>DART 감사보고서</t>
        </is>
      </c>
      <c r="H1032" s="36" t="inlineStr">
        <is>
          <t>2021-03-30</t>
        </is>
      </c>
      <c r="I1032" s="36" t="inlineStr">
        <is>
          <t>20210330000166</t>
        </is>
      </c>
      <c r="J1032" s="39" t="inlineStr">
        <is>
          <t>https://dart.fss.or.kr/dsaf001/main.do?rcpNo=20210330000166</t>
        </is>
      </c>
      <c r="K1032" s="37" t="inlineStr">
        <is>
          <t>target_rev_post,target_op_post</t>
        </is>
      </c>
    </row>
    <row r="1033" ht="45" customHeight="1">
      <c r="A1033" s="36" t="inlineStr">
        <is>
          <t>K026</t>
        </is>
      </c>
      <c r="B1033" s="37" t="inlineStr">
        <is>
          <t>Play M Entertainment Corp.</t>
        </is>
      </c>
      <c r="C1033" s="36" t="inlineStr">
        <is>
          <t>인수 후</t>
        </is>
      </c>
      <c r="D1033" s="36" t="inlineStr">
        <is>
          <t>2025-02-04</t>
        </is>
      </c>
      <c r="E1033" s="37" t="inlineStr">
        <is>
          <t>매각</t>
        </is>
      </c>
      <c r="F1033" s="37" t="inlineStr">
        <is>
          <t>아이에스티엔터테인먼트 최대주주등의주식보유변동: (주)카카오엔터테인먼트 500,000주 100% 처분, (주)비욘드뮤직 취득, 26,700,000천원, 단가 53,400원</t>
        </is>
      </c>
      <c r="G1033" s="37" t="inlineStr">
        <is>
          <t>DART 기타공시</t>
        </is>
      </c>
      <c r="H1033" s="36" t="inlineStr">
        <is>
          <t>2025-02-05</t>
        </is>
      </c>
      <c r="I1033" s="36" t="inlineStr">
        <is>
          <t>20250205000361</t>
        </is>
      </c>
      <c r="J1033" s="39" t="inlineStr">
        <is>
          <t>https://dart.fss.or.kr/dsaf001/main.do?rcpNo=20250205000361</t>
        </is>
      </c>
      <c r="K1033" s="37" t="inlineStr">
        <is>
          <t>post_events_summary</t>
        </is>
      </c>
    </row>
    <row r="1034" ht="45" customHeight="1">
      <c r="A1034" s="36" t="inlineStr">
        <is>
          <t>K026</t>
        </is>
      </c>
      <c r="B1034" s="37" t="inlineStr">
        <is>
          <t>Play M Entertainment Corp.</t>
        </is>
      </c>
      <c r="C1034" s="36" t="inlineStr">
        <is>
          <t>인수 후</t>
        </is>
      </c>
      <c r="D1034" s="36" t="inlineStr">
        <is>
          <t>2025-12-31</t>
        </is>
      </c>
      <c r="E1034" s="37" t="inlineStr">
        <is>
          <t>실적</t>
        </is>
      </c>
      <c r="F1034" s="37" t="inlineStr">
        <is>
          <t>아이에스티엔터테인먼트 2025 감사보고서: 매출액 2025 3,946,491,923원 / 2024 26,264,809,529원; 영업손실 (3,389,411,069) / (4,650,826,658)원 (K019 기록의 확인값 재사용)</t>
        </is>
      </c>
      <c r="G1034" s="37" t="inlineStr">
        <is>
          <t>DART 감사보고서</t>
        </is>
      </c>
      <c r="H1034" s="36" t="inlineStr">
        <is>
          <t>2026-04-02</t>
        </is>
      </c>
      <c r="I1034" s="36" t="inlineStr">
        <is>
          <t>20260402001051</t>
        </is>
      </c>
      <c r="J1034" s="39" t="inlineStr">
        <is>
          <t>https://dart.fss.or.kr/dsaf001/main.do?rcpNo=20260402001051</t>
        </is>
      </c>
      <c r="K1034" s="37" t="inlineStr">
        <is>
          <t>target_rev_post,target_op_post</t>
        </is>
      </c>
    </row>
    <row r="1035" ht="45" customHeight="1">
      <c r="A1035" s="36" t="inlineStr">
        <is>
          <t>K027</t>
        </is>
      </c>
      <c r="B1035" s="37" t="inlineStr">
        <is>
          <t>Kakao M Corp.</t>
        </is>
      </c>
      <c r="C1035" s="36" t="inlineStr">
        <is>
          <t>발표</t>
        </is>
      </c>
      <c r="D1035" s="36" t="inlineStr">
        <is>
          <t>2018-05-17</t>
        </is>
      </c>
      <c r="E1035" s="37" t="inlineStr">
        <is>
          <t>발표</t>
        </is>
      </c>
      <c r="F1035" s="37"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7" t="inlineStr">
        <is>
          <t>DART 주요사항보고서</t>
        </is>
      </c>
      <c r="H1035" s="36" t="inlineStr">
        <is>
          <t>2018-05-17</t>
        </is>
      </c>
      <c r="I1035" s="36" t="inlineStr">
        <is>
          <t>20180517000209</t>
        </is>
      </c>
      <c r="J1035" s="39" t="inlineStr">
        <is>
          <t>https://dart.fss.or.kr/dsaf001/main.do?rcpNo=20180517000209</t>
        </is>
      </c>
      <c r="K1035" s="37" t="inlineStr">
        <is>
          <t>purpose_quote,announce_date_chk,value_chk_local,acq_mktcap</t>
        </is>
      </c>
    </row>
    <row r="1036" ht="45" customHeight="1">
      <c r="A1036" s="36" t="inlineStr">
        <is>
          <t>K027</t>
        </is>
      </c>
      <c r="B1036" s="37" t="inlineStr">
        <is>
          <t>Kakao M Corp.</t>
        </is>
      </c>
      <c r="C1036" s="36" t="inlineStr">
        <is>
          <t>발표</t>
        </is>
      </c>
      <c r="D1036" s="36" t="inlineStr">
        <is>
          <t>2018-05-31</t>
        </is>
      </c>
      <c r="E1036" s="37" t="inlineStr">
        <is>
          <t>발표</t>
        </is>
      </c>
      <c r="F1036" s="37"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7" t="inlineStr">
        <is>
          <t>DART 기타공시</t>
        </is>
      </c>
      <c r="H1036" s="36" t="inlineStr">
        <is>
          <t>2018-05-31</t>
        </is>
      </c>
      <c r="I1036" s="36" t="inlineStr">
        <is>
          <t>20180531001702</t>
        </is>
      </c>
      <c r="J1036" s="39" t="inlineStr">
        <is>
          <t>https://dart.fss.or.kr/dsaf001/main.do?rcpNo=20180531001702</t>
        </is>
      </c>
      <c r="K1036" s="37" t="inlineStr">
        <is>
          <t>value_chk_local,chk_note,notes,earnings_call_note,acq_mktcap</t>
        </is>
      </c>
    </row>
    <row r="1037" ht="45" customHeight="1">
      <c r="A1037" s="36" t="inlineStr">
        <is>
          <t>K027</t>
        </is>
      </c>
      <c r="B1037" s="37" t="inlineStr">
        <is>
          <t>Kakao M Corp.</t>
        </is>
      </c>
      <c r="C1037" s="36" t="inlineStr">
        <is>
          <t>인수 후</t>
        </is>
      </c>
      <c r="D1037" s="36" t="inlineStr">
        <is>
          <t>2018-07-05</t>
        </is>
      </c>
      <c r="E1037" s="37" t="inlineStr">
        <is>
          <t>기타</t>
        </is>
      </c>
      <c r="F1037" s="37" t="inlineStr">
        <is>
          <t>카카오엠 임시주주총회 결과: '합병계약 승인의 건' 원안대로 가결(2018-07-05).</t>
        </is>
      </c>
      <c r="G1037" s="37" t="inlineStr">
        <is>
          <t>DART 기타공시</t>
        </is>
      </c>
      <c r="H1037" s="36" t="inlineStr">
        <is>
          <t>2018-07-05</t>
        </is>
      </c>
      <c r="I1037" s="36" t="inlineStr">
        <is>
          <t>20180705900175</t>
        </is>
      </c>
      <c r="J1037" s="39" t="inlineStr">
        <is>
          <t>https://dart.fss.or.kr/dsaf001/main.do?rcpNo=20180705900175</t>
        </is>
      </c>
      <c r="K1037" s="37" t="inlineStr">
        <is>
          <t>status_chk</t>
        </is>
      </c>
    </row>
    <row r="1038" ht="45" customHeight="1">
      <c r="A1038" s="36" t="inlineStr">
        <is>
          <t>K027</t>
        </is>
      </c>
      <c r="B1038" s="37" t="inlineStr">
        <is>
          <t>Kakao M Corp.</t>
        </is>
      </c>
      <c r="C1038" s="36" t="inlineStr">
        <is>
          <t>인수 후</t>
        </is>
      </c>
      <c r="D1038" s="36" t="inlineStr">
        <is>
          <t>2018-07-26</t>
        </is>
      </c>
      <c r="E1038" s="37" t="inlineStr">
        <is>
          <t>기타</t>
        </is>
      </c>
      <c r="F1038" s="37"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7" t="inlineStr">
        <is>
          <t>DART 기타공시</t>
        </is>
      </c>
      <c r="H1038" s="36" t="inlineStr">
        <is>
          <t>2018-07-26</t>
        </is>
      </c>
      <c r="I1038" s="36" t="inlineStr">
        <is>
          <t>20180726800518</t>
        </is>
      </c>
      <c r="J1038" s="39" t="inlineStr">
        <is>
          <t>https://dart.fss.or.kr/dsaf001/main.do?rcpNo=20180726800518</t>
        </is>
      </c>
      <c r="K1038" s="37" t="inlineStr">
        <is>
          <t>value_chk_local,notes</t>
        </is>
      </c>
    </row>
    <row r="1039" ht="45" customHeight="1">
      <c r="A1039" s="36" t="inlineStr">
        <is>
          <t>K027</t>
        </is>
      </c>
      <c r="B1039" s="37" t="inlineStr">
        <is>
          <t>Kakao M Corp.</t>
        </is>
      </c>
      <c r="C1039" s="36" t="inlineStr">
        <is>
          <t>인수 후</t>
        </is>
      </c>
      <c r="D1039" s="36" t="inlineStr">
        <is>
          <t>2018-09-01</t>
        </is>
      </c>
      <c r="E1039" s="37" t="inlineStr">
        <is>
          <t>합병</t>
        </is>
      </c>
      <c r="F1039" s="37" t="inlineStr">
        <is>
          <t>증권발행실적보고서(합병등): 합병기일 2018-09-01·합병등기 2018-09-03; 주식매수청구 359명·2,396,622주·222,672,546,642원, 2018-08-24 카카오엠 자체 현금으로 매수 완료; 김범수 외 특수관계인 31.95% → 29.23%.</t>
        </is>
      </c>
      <c r="G1039" s="37" t="inlineStr">
        <is>
          <t>DART 기타공시</t>
        </is>
      </c>
      <c r="H1039" s="36" t="inlineStr">
        <is>
          <t>2018-09-03</t>
        </is>
      </c>
      <c r="I1039" s="36" t="inlineStr">
        <is>
          <t>20180903000176</t>
        </is>
      </c>
      <c r="J1039" s="39" t="inlineStr">
        <is>
          <t>https://dart.fss.or.kr/dsaf001/main.do?rcpNo=20180903000176</t>
        </is>
      </c>
      <c r="K1039" s="37" t="inlineStr">
        <is>
          <t>status_chk,value_chk_local</t>
        </is>
      </c>
    </row>
    <row r="1040" ht="45" customHeight="1">
      <c r="A1040" s="36" t="inlineStr">
        <is>
          <t>K027</t>
        </is>
      </c>
      <c r="B1040" s="37" t="inlineStr">
        <is>
          <t>Kakao M Corp.</t>
        </is>
      </c>
      <c r="C1040" s="36" t="inlineStr">
        <is>
          <t>인수 후</t>
        </is>
      </c>
      <c r="D1040" s="36" t="inlineStr">
        <is>
          <t>2019-09-30</t>
        </is>
      </c>
      <c r="E1040" s="37" t="inlineStr">
        <is>
          <t>합병</t>
        </is>
      </c>
      <c r="F1040" s="37" t="inlineStr">
        <is>
          <t>카카오 2019년 3분기보고서 주석: '㈜카카오엠을 합병하면서, 회사가 보유하던 일부 포합주식 및 ㈜카카오엠이 보유하던 자기주식에 대해 합병신주를 총 4,228,304주 발행', 자기주식 5,188주 → 4,233,492주.</t>
        </is>
      </c>
      <c r="G1040" s="37" t="inlineStr">
        <is>
          <t>DART 기타공시</t>
        </is>
      </c>
      <c r="H1040" s="36" t="inlineStr">
        <is>
          <t>2019-11-14</t>
        </is>
      </c>
      <c r="I1040" s="36" t="inlineStr">
        <is>
          <t>20191114002583</t>
        </is>
      </c>
      <c r="J1040" s="39" t="inlineStr">
        <is>
          <t>https://dart.fss.or.kr/dsaf001/main.do?rcpNo=20191114002583</t>
        </is>
      </c>
      <c r="K1040" s="37" t="inlineStr">
        <is>
          <t>value_chk_local</t>
        </is>
      </c>
    </row>
    <row r="1041" ht="45" customHeight="1">
      <c r="A1041" s="36" t="inlineStr">
        <is>
          <t>K027</t>
        </is>
      </c>
      <c r="B1041" s="37" t="inlineStr">
        <is>
          <t>Kakao M Corp.</t>
        </is>
      </c>
      <c r="C1041" s="36" t="inlineStr">
        <is>
          <t>인수 전</t>
        </is>
      </c>
      <c r="D1041" s="36" t="inlineStr">
        <is>
          <t>2017-12-31</t>
        </is>
      </c>
      <c r="E1041" s="37" t="inlineStr">
        <is>
          <t>실적</t>
        </is>
      </c>
      <c r="F1041" s="37" t="inlineStr">
        <is>
          <t>카카오 2017 사업보고서 요약연결재무정보: 자산총계 6,349,428,454,887원, 자본총계 4,507,819,805,367원, 매출액 1,972,326,479,100원; 매출 광고 플랫폼 30.2%·콘텐츠 플랫폼 50.0%·기타 19.8%.</t>
        </is>
      </c>
      <c r="G1041" s="37" t="inlineStr">
        <is>
          <t>DART 사업보고서</t>
        </is>
      </c>
      <c r="H1041" s="36" t="inlineStr">
        <is>
          <t>2018-03-30</t>
        </is>
      </c>
      <c r="I1041" s="36" t="inlineStr">
        <is>
          <t>20180330002462</t>
        </is>
      </c>
      <c r="J1041" s="39" t="inlineStr">
        <is>
          <t>https://dart.fss.or.kr/dsaf001/main.do?rcpNo=20180330002462</t>
        </is>
      </c>
      <c r="K1041" s="37" t="inlineStr">
        <is>
          <t>acquirer_core,acq_total_assets,deal_to_assets_pct,deal_to_equity_pct</t>
        </is>
      </c>
    </row>
    <row r="1042" ht="45" customHeight="1">
      <c r="A1042" s="36" t="inlineStr">
        <is>
          <t>K027</t>
        </is>
      </c>
      <c r="B1042" s="37" t="inlineStr">
        <is>
          <t>Kakao M Corp.</t>
        </is>
      </c>
      <c r="C1042" s="36" t="inlineStr">
        <is>
          <t>발표</t>
        </is>
      </c>
      <c r="D1042" s="36" t="inlineStr">
        <is>
          <t>2018-05-17</t>
        </is>
      </c>
      <c r="E1042" s="37" t="inlineStr">
        <is>
          <t>발표</t>
        </is>
      </c>
      <c r="F1042" s="37"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7" t="inlineStr">
        <is>
          <t>회사 보도자료</t>
        </is>
      </c>
      <c r="H1042" s="36" t="inlineStr">
        <is>
          <t>2018-05-17</t>
        </is>
      </c>
      <c r="I1042" s="36" t="n"/>
      <c r="J1042" s="39" t="inlineStr">
        <is>
          <t>https://www.kakaocorp.com/page/detail/8509</t>
        </is>
      </c>
      <c r="K1042" s="37" t="inlineStr">
        <is>
          <t>purpose_quote,earnings_call_note,pre_events_summary</t>
        </is>
      </c>
    </row>
    <row r="1043" ht="45" customHeight="1">
      <c r="A1043" s="36" t="inlineStr">
        <is>
          <t>K027</t>
        </is>
      </c>
      <c r="B1043" s="37" t="inlineStr">
        <is>
          <t>Kakao M Corp.</t>
        </is>
      </c>
      <c r="C1043" s="36" t="inlineStr">
        <is>
          <t>인수 후</t>
        </is>
      </c>
      <c r="D1043" s="36" t="inlineStr">
        <is>
          <t>2018-09-11</t>
        </is>
      </c>
      <c r="E1043" s="37" t="inlineStr">
        <is>
          <t>통합</t>
        </is>
      </c>
      <c r="F1043" s="37"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7" t="inlineStr">
        <is>
          <t>DART 기타공시</t>
        </is>
      </c>
      <c r="H1043" s="36" t="inlineStr">
        <is>
          <t>2018-09-11</t>
        </is>
      </c>
      <c r="I1043" s="36" t="inlineStr">
        <is>
          <t>20180911800493</t>
        </is>
      </c>
      <c r="J1043" s="39" t="inlineStr">
        <is>
          <t>https://dart.fss.or.kr/dsaf001/main.do?rcpNo=20180911800493</t>
        </is>
      </c>
      <c r="K1043" s="37" t="inlineStr">
        <is>
          <t>notes,post_events_summary</t>
        </is>
      </c>
    </row>
    <row r="1044" ht="45" customHeight="1">
      <c r="A1044" s="36" t="inlineStr">
        <is>
          <t>K027</t>
        </is>
      </c>
      <c r="B1044" s="37" t="inlineStr">
        <is>
          <t>Kakao M Corp.</t>
        </is>
      </c>
      <c r="C1044" s="36" t="inlineStr">
        <is>
          <t>인수 전</t>
        </is>
      </c>
      <c r="D1044" s="36" t="inlineStr">
        <is>
          <t>2018-04-18</t>
        </is>
      </c>
      <c r="E1044" s="37" t="inlineStr">
        <is>
          <t>기타</t>
        </is>
      </c>
      <c r="F1044" s="37"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7" t="inlineStr">
        <is>
          <t>DART 기타공시</t>
        </is>
      </c>
      <c r="H1044" s="36" t="inlineStr">
        <is>
          <t>2018-04-18</t>
        </is>
      </c>
      <c r="I1044" s="36" t="inlineStr">
        <is>
          <t>20180418000372</t>
        </is>
      </c>
      <c r="J1044" s="39" t="inlineStr">
        <is>
          <t>https://dart.fss.or.kr/dsaf001/main.do?rcpNo=20180418000372</t>
        </is>
      </c>
      <c r="K1044" s="37" t="inlineStr">
        <is>
          <t>pre_events_summary</t>
        </is>
      </c>
    </row>
    <row r="1045" ht="45" customHeight="1">
      <c r="A1045" s="36" t="inlineStr">
        <is>
          <t>K027</t>
        </is>
      </c>
      <c r="B1045" s="37" t="inlineStr">
        <is>
          <t>Kakao M Corp.</t>
        </is>
      </c>
      <c r="C1045" s="36" t="inlineStr">
        <is>
          <t>인수 전</t>
        </is>
      </c>
      <c r="D1045" s="36" t="inlineStr">
        <is>
          <t>2018-06-27</t>
        </is>
      </c>
      <c r="E1045" s="37" t="inlineStr">
        <is>
          <t>지분취득</t>
        </is>
      </c>
      <c r="F1045" s="37" t="inlineStr">
        <is>
          <t>카카오엠 풍문 해명: BH엔터테인먼트와 일부 지분 인수 계약, 숲 엔터테인먼트와 전략적 협업, 제이와이드 컴퍼니·레디 엔터테인먼트 일부 지분 인수 계약(의무공시 기준 미해당).</t>
        </is>
      </c>
      <c r="G1045" s="37" t="inlineStr">
        <is>
          <t>DART 기타공시</t>
        </is>
      </c>
      <c r="H1045" s="36" t="inlineStr">
        <is>
          <t>2018-06-27</t>
        </is>
      </c>
      <c r="I1045" s="36" t="inlineStr">
        <is>
          <t>20180627900355</t>
        </is>
      </c>
      <c r="J1045" s="39" t="inlineStr">
        <is>
          <t>https://dart.fss.or.kr/dsaf001/main.do?rcpNo=20180627900355</t>
        </is>
      </c>
      <c r="K1045" s="37" t="inlineStr">
        <is>
          <t>pre_events_summary</t>
        </is>
      </c>
    </row>
    <row r="1046" ht="45" customHeight="1">
      <c r="A1046" s="36" t="inlineStr">
        <is>
          <t>K027</t>
        </is>
      </c>
      <c r="B1046" s="37" t="inlineStr">
        <is>
          <t>Kakao M Corp.</t>
        </is>
      </c>
      <c r="C1046" s="36" t="inlineStr">
        <is>
          <t>인수 후</t>
        </is>
      </c>
      <c r="D1046" s="36" t="inlineStr">
        <is>
          <t>2020-02-13</t>
        </is>
      </c>
      <c r="E1046" s="37" t="inlineStr">
        <is>
          <t>어닝콜</t>
        </is>
      </c>
      <c r="F1046" s="37" t="inlineStr">
        <is>
          <t>카카오 2019년 4분기 실적 보도자료: '뮤직 콘텐츠 부문은 서비스의 질적 향상 노력에 힘입어 … 전년 동기 대비 9% 증가한 1,533억원'; 카카오M 신규 매니지먼트 회사 편입 효과.</t>
        </is>
      </c>
      <c r="G1046" s="37" t="inlineStr">
        <is>
          <t>IR 자료</t>
        </is>
      </c>
      <c r="H1046" s="36" t="inlineStr">
        <is>
          <t>2020-02-13</t>
        </is>
      </c>
      <c r="I1046" s="36" t="n"/>
      <c r="J1046" s="39" t="inlineStr">
        <is>
          <t>https://www.kakaocorp.com/page/detail/8764</t>
        </is>
      </c>
      <c r="K1046" s="37" t="inlineStr">
        <is>
          <t>earnings_call_note</t>
        </is>
      </c>
    </row>
    <row r="1047" ht="45" customHeight="1">
      <c r="A1047" s="36" t="inlineStr">
        <is>
          <t>K027</t>
        </is>
      </c>
      <c r="B1047" s="37" t="inlineStr">
        <is>
          <t>Kakao M Corp.</t>
        </is>
      </c>
      <c r="C1047" s="36" t="inlineStr">
        <is>
          <t>인수 전</t>
        </is>
      </c>
      <c r="D1047" s="36" t="inlineStr">
        <is>
          <t>2017-12-31</t>
        </is>
      </c>
      <c r="E1047" s="37" t="inlineStr">
        <is>
          <t>실적</t>
        </is>
      </c>
      <c r="F1047" s="37" t="inlineStr">
        <is>
          <t>카카오엠 2017 사업보고서 요약연결재무정보(천원): 영업수익 2016 450,645,544 / 2017 580,332,777, 영업이익 79,910,288 / 102,737,129.</t>
        </is>
      </c>
      <c r="G1047" s="37" t="inlineStr">
        <is>
          <t>DART 사업보고서</t>
        </is>
      </c>
      <c r="H1047" s="36" t="inlineStr">
        <is>
          <t>2018-03-30</t>
        </is>
      </c>
      <c r="I1047" s="36" t="inlineStr">
        <is>
          <t>20180330003970</t>
        </is>
      </c>
      <c r="J1047" s="39" t="inlineStr">
        <is>
          <t>https://dart.fss.or.kr/dsaf001/main.do?rcpNo=20180330003970</t>
        </is>
      </c>
      <c r="K1047" s="37" t="inlineStr">
        <is>
          <t>target_rev_pre,target_op_pre</t>
        </is>
      </c>
    </row>
    <row r="1048" ht="45" customHeight="1">
      <c r="A1048" s="36" t="inlineStr">
        <is>
          <t>K027</t>
        </is>
      </c>
      <c r="B1048" s="37" t="inlineStr">
        <is>
          <t>Kakao M Corp.</t>
        </is>
      </c>
      <c r="C1048" s="36" t="inlineStr">
        <is>
          <t>인수 후</t>
        </is>
      </c>
      <c r="D1048" s="36" t="inlineStr">
        <is>
          <t>2018-06-30</t>
        </is>
      </c>
      <c r="E1048" s="37" t="inlineStr">
        <is>
          <t>실적</t>
        </is>
      </c>
      <c r="F1048" s="37" t="inlineStr">
        <is>
          <t>카카오엠 2018 반기보고서 요약연결재무정보(천원): 2018 상반기 영업수익 300,777,956, 영업이익 48,531,115.</t>
        </is>
      </c>
      <c r="G1048" s="37" t="inlineStr">
        <is>
          <t>DART 기타공시</t>
        </is>
      </c>
      <c r="H1048" s="36" t="inlineStr">
        <is>
          <t>2018-08-14</t>
        </is>
      </c>
      <c r="I1048" s="36" t="inlineStr">
        <is>
          <t>20180814002928</t>
        </is>
      </c>
      <c r="J1048" s="39" t="inlineStr">
        <is>
          <t>https://dart.fss.or.kr/dsaf001/main.do?rcpNo=20180814002928</t>
        </is>
      </c>
      <c r="K1048" s="37" t="inlineStr">
        <is>
          <t>target_rev_post,target_op_post</t>
        </is>
      </c>
    </row>
    <row r="1049" ht="45" customHeight="1">
      <c r="A1049" s="36" t="inlineStr">
        <is>
          <t>K027</t>
        </is>
      </c>
      <c r="B1049" s="37" t="inlineStr">
        <is>
          <t>Kakao M Corp.</t>
        </is>
      </c>
      <c r="C1049" s="36" t="inlineStr">
        <is>
          <t>인수 후</t>
        </is>
      </c>
      <c r="D1049" s="36" t="inlineStr">
        <is>
          <t>2019-12-31</t>
        </is>
      </c>
      <c r="E1049" s="37" t="inlineStr">
        <is>
          <t>실적</t>
        </is>
      </c>
      <c r="F1049" s="37" t="inlineStr">
        <is>
          <t>신설 카카오엠 2019 연결감사보고서: 영업수익 2019 353,008,010,223원(2018-08-08~12-31 53,987,231,787원), 영업이익 21,150,150,460원(2,821,500,779원).</t>
        </is>
      </c>
      <c r="G1049" s="37" t="inlineStr">
        <is>
          <t>DART 감사보고서</t>
        </is>
      </c>
      <c r="H1049" s="36" t="inlineStr">
        <is>
          <t>2020-03-20</t>
        </is>
      </c>
      <c r="I1049" s="36" t="inlineStr">
        <is>
          <t>20200320001206</t>
        </is>
      </c>
      <c r="J1049" s="39" t="inlineStr">
        <is>
          <t>https://dart.fss.or.kr/dsaf001/main.do?rcpNo=20200320001206</t>
        </is>
      </c>
      <c r="K1049" s="37" t="inlineStr">
        <is>
          <t>target_rev_post,target_op_post</t>
        </is>
      </c>
    </row>
    <row r="1050" ht="45" customHeight="1">
      <c r="A1050" s="36" t="inlineStr">
        <is>
          <t>K027</t>
        </is>
      </c>
      <c r="B1050" s="37" t="inlineStr">
        <is>
          <t>Kakao M Corp.</t>
        </is>
      </c>
      <c r="C1050" s="36" t="inlineStr">
        <is>
          <t>인수 후</t>
        </is>
      </c>
      <c r="D1050" s="36" t="inlineStr">
        <is>
          <t>2020-12-31</t>
        </is>
      </c>
      <c r="E1050" s="37" t="inlineStr">
        <is>
          <t>실적</t>
        </is>
      </c>
      <c r="F1050" s="37" t="inlineStr">
        <is>
          <t>신설 카카오엠 2020 연결감사보고서: 영업수익 464,713,577,181원, 영업이익 15,976,956,669원, 자산총계 1,083,761,946,075원; 보고기간후 사건 '2021년 3월 2일자로 (주)카카오페이지에 흡수합병'.</t>
        </is>
      </c>
      <c r="G1050" s="37" t="inlineStr">
        <is>
          <t>DART 감사보고서</t>
        </is>
      </c>
      <c r="H1050" s="36" t="inlineStr">
        <is>
          <t>2021-03-29</t>
        </is>
      </c>
      <c r="I1050" s="36" t="inlineStr">
        <is>
          <t>20210329000924</t>
        </is>
      </c>
      <c r="J1050" s="39" t="inlineStr">
        <is>
          <t>https://dart.fss.or.kr/dsaf001/main.do?rcpNo=20210329000924</t>
        </is>
      </c>
      <c r="K1050" s="37" t="inlineStr">
        <is>
          <t>target_rev_post,target_op_post</t>
        </is>
      </c>
    </row>
    <row r="1051" ht="45" customHeight="1">
      <c r="A1051" s="36" t="inlineStr">
        <is>
          <t>K027</t>
        </is>
      </c>
      <c r="B1051" s="37" t="inlineStr">
        <is>
          <t>Kakao M Corp.</t>
        </is>
      </c>
      <c r="C1051" s="36" t="inlineStr">
        <is>
          <t>발표</t>
        </is>
      </c>
      <c r="D1051" s="36" t="inlineStr">
        <is>
          <t>2018-05-16</t>
        </is>
      </c>
      <c r="E1051" s="37" t="inlineStr">
        <is>
          <t>기타</t>
        </is>
      </c>
      <c r="F1051" s="37" t="inlineStr">
        <is>
          <t>카카오엠(016170) 일별 시세: 2018-05-16 종가 95,900원, 05-17 98,100원, 05-18 93,100원; 2018-08-29 마지막 거래 99,900원.</t>
        </is>
      </c>
      <c r="G1051" s="37" t="inlineStr">
        <is>
          <t>기타</t>
        </is>
      </c>
      <c r="H1051" s="36" t="inlineStr">
        <is>
          <t>2026-10-25</t>
        </is>
      </c>
      <c r="I1051" s="36" t="n"/>
      <c r="J1051" s="39" t="inlineStr">
        <is>
          <t>https://fchart.stock.naver.com/sise.nhn?symbol=016170&amp;timeframe=day&amp;count=5000&amp;requestType=0</t>
        </is>
      </c>
      <c r="K1051" s="37" t="inlineStr">
        <is>
          <t>event_ticker_basis</t>
        </is>
      </c>
    </row>
    <row r="1052" ht="45" customHeight="1">
      <c r="A1052" s="36" t="inlineStr">
        <is>
          <t>K027</t>
        </is>
      </c>
      <c r="B1052" s="37" t="inlineStr">
        <is>
          <t>Kakao M Corp.</t>
        </is>
      </c>
      <c r="C1052" s="36" t="inlineStr">
        <is>
          <t>인수 후</t>
        </is>
      </c>
      <c r="D1052" s="36" t="inlineStr">
        <is>
          <t>2016-12-31</t>
        </is>
      </c>
      <c r="E1052" s="37" t="inlineStr">
        <is>
          <t>기타</t>
        </is>
      </c>
      <c r="F1052" s="37" t="inlineStr">
        <is>
          <t>카카오 2016 사업보고서 주석 17: 2016-12-31 영업권 현금창출단위 배분 — 음악서비스 1,463,653,020천원; 손상평가 결과 음악서비스 장부가액이 회수가능액을 초과하지 않음.</t>
        </is>
      </c>
      <c r="G1052" s="37" t="inlineStr">
        <is>
          <t>DART 사업보고서</t>
        </is>
      </c>
      <c r="H1052" s="36" t="inlineStr">
        <is>
          <t>2017-03-31</t>
        </is>
      </c>
      <c r="I1052" s="36" t="inlineStr">
        <is>
          <t>20170331005003</t>
        </is>
      </c>
      <c r="J1052" s="39" t="inlineStr">
        <is>
          <t>https://dart.fss.or.kr/dsaf001/main.do?rcpNo=20170331005003</t>
        </is>
      </c>
      <c r="K1052" s="37" t="inlineStr">
        <is>
          <t>impairment</t>
        </is>
      </c>
    </row>
    <row r="1053" ht="45" customHeight="1">
      <c r="A1053" s="36" t="inlineStr">
        <is>
          <t>K027</t>
        </is>
      </c>
      <c r="B1053" s="37" t="inlineStr">
        <is>
          <t>Kakao M Corp.</t>
        </is>
      </c>
      <c r="C1053" s="36" t="inlineStr">
        <is>
          <t>인수 후</t>
        </is>
      </c>
      <c r="D1053" s="36" t="inlineStr">
        <is>
          <t>2018-12-31</t>
        </is>
      </c>
      <c r="E1053" s="37" t="inlineStr">
        <is>
          <t>통합</t>
        </is>
      </c>
      <c r="F1053" s="37"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7" t="inlineStr">
        <is>
          <t>DART 사업보고서</t>
        </is>
      </c>
      <c r="H1053" s="36" t="inlineStr">
        <is>
          <t>2020-03-30</t>
        </is>
      </c>
      <c r="I1053" s="36" t="inlineStr">
        <is>
          <t>20200330004659</t>
        </is>
      </c>
      <c r="J1053" s="39" t="inlineStr">
        <is>
          <t>https://dart.fss.or.kr/dsaf001/main.do?rcpNo=20200330004659</t>
        </is>
      </c>
      <c r="K1053" s="37" t="inlineStr">
        <is>
          <t>impairment,post_events_summary</t>
        </is>
      </c>
    </row>
    <row r="1054" ht="45" customHeight="1">
      <c r="A1054" s="36" t="inlineStr">
        <is>
          <t>K027</t>
        </is>
      </c>
      <c r="B1054" s="37" t="inlineStr">
        <is>
          <t>Kakao M Corp.</t>
        </is>
      </c>
      <c r="C1054" s="36" t="inlineStr">
        <is>
          <t>인수 후</t>
        </is>
      </c>
      <c r="D1054" s="36" t="inlineStr">
        <is>
          <t>2019-12-31</t>
        </is>
      </c>
      <c r="E1054" s="37" t="inlineStr">
        <is>
          <t>손상차손</t>
        </is>
      </c>
      <c r="F1054" s="37"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7" t="inlineStr">
        <is>
          <t>DART 사업보고서</t>
        </is>
      </c>
      <c r="H1054" s="36" t="inlineStr">
        <is>
          <t>2020-03-30</t>
        </is>
      </c>
      <c r="I1054" s="36" t="inlineStr">
        <is>
          <t>20200330004659</t>
        </is>
      </c>
      <c r="J1054" s="39" t="inlineStr">
        <is>
          <t>https://dart.fss.or.kr/dsaf001/main.do?rcpNo=20200330004659</t>
        </is>
      </c>
      <c r="K1054" s="37" t="inlineStr">
        <is>
          <t>impairment</t>
        </is>
      </c>
    </row>
    <row r="1055" ht="45" customHeight="1">
      <c r="A1055" s="36" t="inlineStr">
        <is>
          <t>K027</t>
        </is>
      </c>
      <c r="B1055" s="37" t="inlineStr">
        <is>
          <t>Kakao M Corp.</t>
        </is>
      </c>
      <c r="C1055" s="36" t="inlineStr">
        <is>
          <t>인수 후</t>
        </is>
      </c>
      <c r="D1055" s="36" t="inlineStr">
        <is>
          <t>2020-12-31</t>
        </is>
      </c>
      <c r="E1055" s="37" t="inlineStr">
        <is>
          <t>손상차손</t>
        </is>
      </c>
      <c r="F1055" s="37"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7" t="inlineStr">
        <is>
          <t>DART 사업보고서</t>
        </is>
      </c>
      <c r="H1055" s="36" t="inlineStr">
        <is>
          <t>2024-03-20</t>
        </is>
      </c>
      <c r="I1055" s="36" t="inlineStr">
        <is>
          <t>20240320000376</t>
        </is>
      </c>
      <c r="J1055" s="39" t="inlineStr">
        <is>
          <t>https://dart.fss.or.kr/dsaf001/main.do?rcpNo=20240320000376</t>
        </is>
      </c>
      <c r="K1055" s="37" t="inlineStr">
        <is>
          <t>impairment</t>
        </is>
      </c>
    </row>
    <row r="1056" ht="45" customHeight="1">
      <c r="A1056" s="36" t="inlineStr">
        <is>
          <t>K027</t>
        </is>
      </c>
      <c r="B1056" s="37" t="inlineStr">
        <is>
          <t>Kakao M Corp.</t>
        </is>
      </c>
      <c r="C1056" s="36" t="inlineStr">
        <is>
          <t>인수 후</t>
        </is>
      </c>
      <c r="D1056" s="36" t="inlineStr">
        <is>
          <t>2022-12-31</t>
        </is>
      </c>
      <c r="E1056" s="37" t="inlineStr">
        <is>
          <t>손상차손</t>
        </is>
      </c>
      <c r="F1056" s="37" t="inlineStr">
        <is>
          <t>카카오 2022 사업보고서(정정본) 주석 영업권 배분표: 음악서비스 2021 기초 500,574,795 → 손상 198,496,072 → 302,078,723천원; 2022 손상 70,717,921 → 231,360,802천원.</t>
        </is>
      </c>
      <c r="G1056" s="37" t="inlineStr">
        <is>
          <t>DART 사업보고서</t>
        </is>
      </c>
      <c r="H1056" s="36" t="inlineStr">
        <is>
          <t>2024-03-20</t>
        </is>
      </c>
      <c r="I1056" s="36" t="inlineStr">
        <is>
          <t>20240320000393</t>
        </is>
      </c>
      <c r="J1056" s="39" t="inlineStr">
        <is>
          <t>https://dart.fss.or.kr/dsaf001/main.do?rcpNo=20240320000393</t>
        </is>
      </c>
      <c r="K1056" s="37" t="inlineStr">
        <is>
          <t>impairment</t>
        </is>
      </c>
    </row>
    <row r="1057" ht="45" customHeight="1">
      <c r="A1057" s="36" t="inlineStr">
        <is>
          <t>K027</t>
        </is>
      </c>
      <c r="B1057" s="37" t="inlineStr">
        <is>
          <t>Kakao M Corp.</t>
        </is>
      </c>
      <c r="C1057" s="36" t="inlineStr">
        <is>
          <t>인수 후</t>
        </is>
      </c>
      <c r="D1057" s="36" t="inlineStr">
        <is>
          <t>2023-12-31</t>
        </is>
      </c>
      <c r="E1057" s="37" t="inlineStr">
        <is>
          <t>손상차손</t>
        </is>
      </c>
      <c r="F1057" s="37" t="inlineStr">
        <is>
          <t>카카오 2023 사업보고서(정정본) 주석: 음악서비스 영업권 231,360,802천원 전액 손상(231,360,801천원), 설명 '… 멜론사업부 등의 손상이 반영'.</t>
        </is>
      </c>
      <c r="G1057" s="37" t="inlineStr">
        <is>
          <t>DART 사업보고서</t>
        </is>
      </c>
      <c r="H1057" s="36" t="inlineStr">
        <is>
          <t>2024-04-18</t>
        </is>
      </c>
      <c r="I1057" s="36" t="inlineStr">
        <is>
          <t>20240418000375</t>
        </is>
      </c>
      <c r="J1057" s="39" t="inlineStr">
        <is>
          <t>https://dart.fss.or.kr/dsaf001/main.do?rcpNo=20240418000375</t>
        </is>
      </c>
      <c r="K1057" s="37" t="inlineStr">
        <is>
          <t>impairment</t>
        </is>
      </c>
    </row>
    <row r="1058" ht="45" customHeight="1">
      <c r="A1058" s="36" t="inlineStr">
        <is>
          <t>K027</t>
        </is>
      </c>
      <c r="B1058" s="37" t="inlineStr">
        <is>
          <t>Kakao M Corp.</t>
        </is>
      </c>
      <c r="C1058" s="36" t="inlineStr">
        <is>
          <t>인수 후</t>
        </is>
      </c>
      <c r="D1058" s="36" t="inlineStr">
        <is>
          <t>2023-12-31</t>
        </is>
      </c>
      <c r="E1058" s="37" t="inlineStr">
        <is>
          <t>손상차손</t>
        </is>
      </c>
      <c r="F1058" s="37" t="inlineStr">
        <is>
          <t>카카오 2024 사업보고서(정정본) 주석: 전기(2023) 손상에 '멜론 사업부 231,361백만원' 포함; 2024 기초 음악서비스 영업권 0.</t>
        </is>
      </c>
      <c r="G1058" s="37" t="inlineStr">
        <is>
          <t>DART 사업보고서</t>
        </is>
      </c>
      <c r="H1058" s="36" t="inlineStr">
        <is>
          <t>2025-03-24</t>
        </is>
      </c>
      <c r="I1058" s="36" t="inlineStr">
        <is>
          <t>20250324000901</t>
        </is>
      </c>
      <c r="J1058" s="39" t="inlineStr">
        <is>
          <t>https://dart.fss.or.kr/dsaf001/main.do?rcpNo=20250324000901</t>
        </is>
      </c>
      <c r="K1058" s="37" t="inlineStr">
        <is>
          <t>impairment</t>
        </is>
      </c>
    </row>
    <row r="1059" ht="45" customHeight="1">
      <c r="A1059" s="36" t="inlineStr">
        <is>
          <t>K027</t>
        </is>
      </c>
      <c r="B1059" s="37" t="inlineStr">
        <is>
          <t>Kakao M Corp.</t>
        </is>
      </c>
      <c r="C1059" s="36" t="inlineStr">
        <is>
          <t>인수 후</t>
        </is>
      </c>
      <c r="D1059" s="36" t="inlineStr">
        <is>
          <t>2016-12-31</t>
        </is>
      </c>
      <c r="E1059" s="37" t="inlineStr">
        <is>
          <t>실적</t>
        </is>
      </c>
      <c r="F1059" s="37" t="inlineStr">
        <is>
          <t>카카오 4Q16 Fact Sheet(연결, 백만원): 뮤직 콘텐츠 2015 15,397, 2016 296,338(1Q16 3,378 / 2Q16 90,501 / 3Q16 95,519 / 4Q16 106,940).</t>
        </is>
      </c>
      <c r="G1059" s="37" t="inlineStr">
        <is>
          <t>IR 자료</t>
        </is>
      </c>
      <c r="H1059" s="36" t="inlineStr">
        <is>
          <t>2017-02-09</t>
        </is>
      </c>
      <c r="I1059" s="36" t="n"/>
      <c r="J1059" s="39" t="inlineStr">
        <is>
          <t>https://t1.kakaocdn.net/kakaocorp/operating/ir/results-announcement/2452.pdf</t>
        </is>
      </c>
      <c r="K1059" s="37" t="inlineStr">
        <is>
          <t>target_rev_post,acquirer_core</t>
        </is>
      </c>
    </row>
    <row r="1060" ht="45" customHeight="1">
      <c r="A1060" s="36" t="inlineStr">
        <is>
          <t>K027</t>
        </is>
      </c>
      <c r="B1060" s="37" t="inlineStr">
        <is>
          <t>Kakao M Corp.</t>
        </is>
      </c>
      <c r="C1060" s="36" t="inlineStr">
        <is>
          <t>인수 후</t>
        </is>
      </c>
      <c r="D1060" s="36" t="inlineStr">
        <is>
          <t>2018-12-31</t>
        </is>
      </c>
      <c r="E1060" s="37" t="inlineStr">
        <is>
          <t>실적</t>
        </is>
      </c>
      <c r="F1060" s="37" t="inlineStr">
        <is>
          <t>카카오 4Q18 Fact Sheet(연결, 백만원): 2017 매출 1,972,326, 콘텐츠플랫폼 985,474(게임 342,037·뮤직 478,540·기타 164,896); 2018 뮤직 콘텐츠 532,852.</t>
        </is>
      </c>
      <c r="G1060" s="37" t="inlineStr">
        <is>
          <t>IR 자료</t>
        </is>
      </c>
      <c r="H1060" s="36" t="inlineStr">
        <is>
          <t>2019-02-14</t>
        </is>
      </c>
      <c r="I1060" s="36" t="n"/>
      <c r="J1060" s="39" t="inlineStr">
        <is>
          <t>https://t1.kakaocdn.net/kakaocorp/admin/ir/results-announcement/3851.pdf</t>
        </is>
      </c>
      <c r="K1060" s="37" t="inlineStr">
        <is>
          <t>target_rev_post,acquirer_core,core_basis</t>
        </is>
      </c>
    </row>
    <row r="1061" ht="45" customHeight="1">
      <c r="A1061" s="36" t="inlineStr">
        <is>
          <t>K027</t>
        </is>
      </c>
      <c r="B1061" s="37" t="inlineStr">
        <is>
          <t>Kakao M Corp.</t>
        </is>
      </c>
      <c r="C1061" s="36" t="inlineStr">
        <is>
          <t>인수 후</t>
        </is>
      </c>
      <c r="D1061" s="36" t="inlineStr">
        <is>
          <t>2020-12-31</t>
        </is>
      </c>
      <c r="E1061" s="37" t="inlineStr">
        <is>
          <t>실적</t>
        </is>
      </c>
      <c r="F1061" s="37" t="inlineStr">
        <is>
          <t>카카오 4Q20 Fact Sheet(연결, 백만원): 뮤직 콘텐츠 2018 532,850, 2019 586,592, 2020 612,634.</t>
        </is>
      </c>
      <c r="G1061" s="37" t="inlineStr">
        <is>
          <t>IR 자료</t>
        </is>
      </c>
      <c r="H1061" s="36" t="inlineStr">
        <is>
          <t>2021-02</t>
        </is>
      </c>
      <c r="I1061" s="36" t="n"/>
      <c r="J1061" s="39" t="inlineStr">
        <is>
          <t>https://t1.kakaocdn.net/kakaocorp/admin/ir/results-announcement/4981.pdf</t>
        </is>
      </c>
      <c r="K1061" s="37" t="inlineStr">
        <is>
          <t>target_rev_post</t>
        </is>
      </c>
    </row>
    <row r="1062" ht="45" customHeight="1">
      <c r="A1062" s="36" t="inlineStr">
        <is>
          <t>K027</t>
        </is>
      </c>
      <c r="B1062" s="37" t="inlineStr">
        <is>
          <t>Kakao M Corp.</t>
        </is>
      </c>
      <c r="C1062" s="36" t="inlineStr">
        <is>
          <t>인수 후</t>
        </is>
      </c>
      <c r="D1062" s="36" t="inlineStr">
        <is>
          <t>2022-12-31</t>
        </is>
      </c>
      <c r="E1062" s="37" t="inlineStr">
        <is>
          <t>실적</t>
        </is>
      </c>
      <c r="F1062" s="37" t="inlineStr">
        <is>
          <t>카카오 4Q22 Fact Sheet(연결, 백만원; 2021년 분류 변경 기준): 뮤직 2020 705,324, 2021 772,516, 2022 894,397.</t>
        </is>
      </c>
      <c r="G1062" s="37" t="inlineStr">
        <is>
          <t>IR 자료</t>
        </is>
      </c>
      <c r="H1062" s="36" t="inlineStr">
        <is>
          <t>2023-02</t>
        </is>
      </c>
      <c r="I1062" s="36" t="n"/>
      <c r="J1062" s="39" t="inlineStr">
        <is>
          <t>https://t1.kakaocdn.net/kakaocorp/admin/ir/results-announcement/5413.pdf</t>
        </is>
      </c>
      <c r="K1062" s="37" t="inlineStr">
        <is>
          <t>target_rev_post</t>
        </is>
      </c>
    </row>
    <row r="1063" ht="45" customHeight="1">
      <c r="A1063" s="36" t="inlineStr">
        <is>
          <t>K027</t>
        </is>
      </c>
      <c r="B1063" s="37" t="inlineStr">
        <is>
          <t>Kakao M Corp.</t>
        </is>
      </c>
      <c r="C1063" s="36" t="inlineStr">
        <is>
          <t>인수 후</t>
        </is>
      </c>
      <c r="D1063" s="36" t="inlineStr">
        <is>
          <t>2024-12-31</t>
        </is>
      </c>
      <c r="E1063" s="37" t="inlineStr">
        <is>
          <t>실적</t>
        </is>
      </c>
      <c r="F1063" s="37" t="inlineStr">
        <is>
          <t>카카오 4Q24 Fact Sheet(연결, 백만원): 뮤직 2023 1,723,949(1Q23 231,977 → 2Q23 480,712, SM 연결 효과), 2024 1,920,047; 2023 4분기 기타비용 2,164,001.</t>
        </is>
      </c>
      <c r="G1063" s="37" t="inlineStr">
        <is>
          <t>IR 자료</t>
        </is>
      </c>
      <c r="H1063" s="36" t="inlineStr">
        <is>
          <t>2025-02</t>
        </is>
      </c>
      <c r="I1063" s="36" t="n"/>
      <c r="J1063" s="39" t="inlineStr">
        <is>
          <t>https://t1.kakaocdn.net/kakaocorp/admin/ir/results-announcement/5789.pdf</t>
        </is>
      </c>
      <c r="K1063" s="37" t="inlineStr">
        <is>
          <t>target_rev_post</t>
        </is>
      </c>
    </row>
    <row r="1064" ht="45" customHeight="1">
      <c r="A1064" s="36" t="inlineStr">
        <is>
          <t>K027</t>
        </is>
      </c>
      <c r="B1064" s="37" t="inlineStr">
        <is>
          <t>Kakao M Corp.</t>
        </is>
      </c>
      <c r="C1064" s="36" t="inlineStr">
        <is>
          <t>인수 후</t>
        </is>
      </c>
      <c r="D1064" s="36" t="inlineStr">
        <is>
          <t>2021-07-15</t>
        </is>
      </c>
      <c r="E1064" s="37" t="inlineStr">
        <is>
          <t>합병</t>
        </is>
      </c>
      <c r="F1064" s="37"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7" t="inlineStr">
        <is>
          <t>DART 기타공시</t>
        </is>
      </c>
      <c r="H1064" s="36" t="inlineStr">
        <is>
          <t>2021-07-15</t>
        </is>
      </c>
      <c r="I1064" s="36" t="inlineStr">
        <is>
          <t>20210715000334</t>
        </is>
      </c>
      <c r="J1064" s="39" t="inlineStr">
        <is>
          <t>https://dart.fss.or.kr/dsaf001/main.do?rcpNo=20210715000334</t>
        </is>
      </c>
      <c r="K1064" s="37" t="inlineStr">
        <is>
          <t>post_events_summary</t>
        </is>
      </c>
    </row>
    <row r="1065" ht="45" customHeight="1">
      <c r="A1065" s="36" t="inlineStr">
        <is>
          <t>K028</t>
        </is>
      </c>
      <c r="B1065" s="37" t="inlineStr">
        <is>
          <t>Sonnori Corp.</t>
        </is>
      </c>
      <c r="C1065" s="36" t="inlineStr">
        <is>
          <t>인수 전</t>
        </is>
      </c>
      <c r="D1065" s="36" t="inlineStr">
        <is>
          <t>2018-04-04</t>
        </is>
      </c>
      <c r="E1065" s="37" t="inlineStr">
        <is>
          <t>매각</t>
        </is>
      </c>
      <c r="F1065" s="37" t="inlineStr">
        <is>
          <t>카카오게임즈가 ㈜손노리 보통주 252,036주를 처분금액 5,929백만원, 처분단가 23,522원에 프렌즈게임즈로 처분, '처분후 소유주식수(주) | 0'</t>
        </is>
      </c>
      <c r="G1065" s="37" t="inlineStr">
        <is>
          <t>DART 기타공시</t>
        </is>
      </c>
      <c r="H1065" s="36" t="inlineStr">
        <is>
          <t>2018-04-04</t>
        </is>
      </c>
      <c r="I1065" s="36" t="inlineStr">
        <is>
          <t>20180404002648</t>
        </is>
      </c>
      <c r="J1065" s="39" t="inlineStr">
        <is>
          <t>https://dart.fss.or.kr/dsaf001/main.do?rcpNo=20180404002648</t>
        </is>
      </c>
      <c r="K1065" s="37" t="inlineStr">
        <is>
          <t>chk_note,pre_events_summary</t>
        </is>
      </c>
    </row>
    <row r="1066" ht="45" customHeight="1">
      <c r="A1066" s="36" t="inlineStr">
        <is>
          <t>K028</t>
        </is>
      </c>
      <c r="B1066" s="37" t="inlineStr">
        <is>
          <t>Sonnori Corp.</t>
        </is>
      </c>
      <c r="C1066" s="36" t="inlineStr">
        <is>
          <t>발표</t>
        </is>
      </c>
      <c r="D1066" s="36" t="inlineStr">
        <is>
          <t>2018-06-30</t>
        </is>
      </c>
      <c r="E1066" s="37" t="inlineStr">
        <is>
          <t>기타</t>
        </is>
      </c>
      <c r="F1066" s="37"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7" t="inlineStr">
        <is>
          <t>DART 기타공시</t>
        </is>
      </c>
      <c r="H1066" s="36" t="inlineStr">
        <is>
          <t>2018-08-31</t>
        </is>
      </c>
      <c r="I1066" s="36" t="inlineStr">
        <is>
          <t>20180831000077</t>
        </is>
      </c>
      <c r="J1066" s="39" t="inlineStr">
        <is>
          <t>https://dart.fss.or.kr/dsaf001/main.do?rcpNo=20180831000077</t>
        </is>
      </c>
      <c r="K1066" s="37" t="inlineStr">
        <is>
          <t>subtype_chk,chk_note</t>
        </is>
      </c>
    </row>
    <row r="1067" ht="45" customHeight="1">
      <c r="A1067" s="36" t="inlineStr">
        <is>
          <t>K028</t>
        </is>
      </c>
      <c r="B1067" s="37" t="inlineStr">
        <is>
          <t>Sonnori Corp.</t>
        </is>
      </c>
      <c r="C1067" s="36" t="inlineStr">
        <is>
          <t>인수 전</t>
        </is>
      </c>
      <c r="D1067" s="36" t="inlineStr">
        <is>
          <t>2017-12-31</t>
        </is>
      </c>
      <c r="E1067" s="37" t="inlineStr">
        <is>
          <t>실적</t>
        </is>
      </c>
      <c r="F1067" s="37" t="inlineStr">
        <is>
          <t>㈜손노리(구. ㈜로이게임즈) 252,036주 40.10% 관계기업, 2016년 취득 5,928,510천원. 요약재무 2017 자산 1,201,479·부채 2,015,099·순손익 (3,737,408); 2016 매출 99,320·순손익 (586,040)(천원)</t>
        </is>
      </c>
      <c r="G1067" s="37" t="inlineStr">
        <is>
          <t>DART 감사보고서</t>
        </is>
      </c>
      <c r="H1067" s="36" t="inlineStr">
        <is>
          <t>2018-11-02</t>
        </is>
      </c>
      <c r="I1067" s="36" t="inlineStr">
        <is>
          <t>20181102000493</t>
        </is>
      </c>
      <c r="J1067" s="39" t="inlineStr">
        <is>
          <t>https://dart.fss.or.kr/dsaf001/main.do?rcpNo=20181102000493</t>
        </is>
      </c>
      <c r="K1067" s="37" t="inlineStr">
        <is>
          <t>pre_events_summary,target_rev_pre,target_op_pre</t>
        </is>
      </c>
    </row>
    <row r="1068" ht="45" customHeight="1">
      <c r="A1068" s="36" t="inlineStr">
        <is>
          <t>K028</t>
        </is>
      </c>
      <c r="B1068" s="37" t="inlineStr">
        <is>
          <t>Sonnori Corp.</t>
        </is>
      </c>
      <c r="C1068" s="36" t="inlineStr">
        <is>
          <t>인수 후</t>
        </is>
      </c>
      <c r="D1068" s="36" t="inlineStr">
        <is>
          <t>2018-12-31</t>
        </is>
      </c>
      <c r="E1068" s="37" t="inlineStr">
        <is>
          <t>추가취득</t>
        </is>
      </c>
      <c r="F1068" s="37" t="inlineStr">
        <is>
          <t>'주식회사 손노리 지분 114,284주(지분율 18.18%)를 추가로 취득하여 지배력을 확보하였습니다(지분율 58.28%)', 대표이사 이원술, 이전대가 9,928,564천원, 영업권 4,321,718천원</t>
        </is>
      </c>
      <c r="G1068" s="37" t="inlineStr">
        <is>
          <t>DART 감사보고서</t>
        </is>
      </c>
      <c r="H1068" s="36" t="inlineStr">
        <is>
          <t>2019-04-11</t>
        </is>
      </c>
      <c r="I1068" s="36" t="inlineStr">
        <is>
          <t>20190411001845</t>
        </is>
      </c>
      <c r="J1068" s="39" t="inlineStr">
        <is>
          <t>https://dart.fss.or.kr/dsaf001/main.do?rcpNo=20190411001845</t>
        </is>
      </c>
      <c r="K1068" s="37" t="inlineStr">
        <is>
          <t>pre_incorp_chk,acquirer_entity,post_events_summary</t>
        </is>
      </c>
    </row>
    <row r="1069" ht="45" customHeight="1">
      <c r="A1069" s="36" t="inlineStr">
        <is>
          <t>K028</t>
        </is>
      </c>
      <c r="B1069" s="37" t="inlineStr">
        <is>
          <t>Sonnori Corp.</t>
        </is>
      </c>
      <c r="C1069" s="36" t="inlineStr">
        <is>
          <t>인수 후</t>
        </is>
      </c>
      <c r="D1069" s="36" t="inlineStr">
        <is>
          <t>2019-02-21</t>
        </is>
      </c>
      <c r="E1069" s="37" t="inlineStr">
        <is>
          <t>추가취득</t>
        </is>
      </c>
      <c r="F1069" s="37" t="inlineStr">
        <is>
          <t>프렌즈게임즈가 손노리 유상증자 참여, 보통주 90,909주, 2,000백만원</t>
        </is>
      </c>
      <c r="G1069" s="37" t="inlineStr">
        <is>
          <t>DART 기타공시</t>
        </is>
      </c>
      <c r="H1069" s="36" t="inlineStr">
        <is>
          <t>2019-02-27</t>
        </is>
      </c>
      <c r="I1069" s="36" t="inlineStr">
        <is>
          <t>20190227004197</t>
        </is>
      </c>
      <c r="J1069" s="39" t="inlineStr">
        <is>
          <t>https://dart.fss.or.kr/dsaf001/main.do?rcpNo=20190227004197</t>
        </is>
      </c>
      <c r="K1069" s="37" t="inlineStr">
        <is>
          <t>post_events_summary</t>
        </is>
      </c>
    </row>
    <row r="1070" ht="45" customHeight="1">
      <c r="A1070" s="36" t="inlineStr">
        <is>
          <t>K028</t>
        </is>
      </c>
      <c r="B1070" s="37" t="inlineStr">
        <is>
          <t>Sonnori Corp.</t>
        </is>
      </c>
      <c r="C1070" s="36" t="inlineStr">
        <is>
          <t>인수 후</t>
        </is>
      </c>
      <c r="D1070" s="36" t="inlineStr">
        <is>
          <t>2019-12-31</t>
        </is>
      </c>
      <c r="E1070" s="37" t="inlineStr">
        <is>
          <t>실적</t>
        </is>
      </c>
      <c r="F1070" s="37" t="inlineStr">
        <is>
          <t>㈜손노리 지분율 66.71%, 매출액 1,451,958천원, 당기순손실 (1,372,723)천원</t>
        </is>
      </c>
      <c r="G1070" s="37" t="inlineStr">
        <is>
          <t>DART 감사보고서</t>
        </is>
      </c>
      <c r="H1070" s="36" t="inlineStr">
        <is>
          <t>2020-04-07</t>
        </is>
      </c>
      <c r="I1070" s="36" t="inlineStr">
        <is>
          <t>20200407002575</t>
        </is>
      </c>
      <c r="J1070" s="39" t="inlineStr">
        <is>
          <t>https://dart.fss.or.kr/dsaf001/main.do?rcpNo=20200407002575</t>
        </is>
      </c>
      <c r="K1070" s="37" t="inlineStr">
        <is>
          <t>target_rev_post,target_op_post,post_events_summary</t>
        </is>
      </c>
    </row>
    <row r="1071" ht="45" customHeight="1">
      <c r="A1071" s="36" t="inlineStr">
        <is>
          <t>K028</t>
        </is>
      </c>
      <c r="B1071" s="37" t="inlineStr">
        <is>
          <t>Sonnori Corp.</t>
        </is>
      </c>
      <c r="C1071" s="36" t="inlineStr">
        <is>
          <t>인수 후</t>
        </is>
      </c>
      <c r="D1071" s="36" t="inlineStr">
        <is>
          <t>2020-12-31</t>
        </is>
      </c>
      <c r="E1071" s="37" t="inlineStr">
        <is>
          <t>실적</t>
        </is>
      </c>
      <c r="F1071" s="37" t="inlineStr">
        <is>
          <t>㈜손노리 66.71%, 매출액 1,415,130천원, 당기순이익 89,866천원</t>
        </is>
      </c>
      <c r="G1071" s="37" t="inlineStr">
        <is>
          <t>DART 감사보고서</t>
        </is>
      </c>
      <c r="H1071" s="36" t="inlineStr">
        <is>
          <t>2021-04-07</t>
        </is>
      </c>
      <c r="I1071" s="36" t="inlineStr">
        <is>
          <t>20210407002275</t>
        </is>
      </c>
      <c r="J1071" s="39" t="inlineStr">
        <is>
          <t>https://dart.fss.or.kr/dsaf001/main.do?rcpNo=20210407002275</t>
        </is>
      </c>
      <c r="K1071" s="37" t="inlineStr">
        <is>
          <t>target_rev_post,target_op_post</t>
        </is>
      </c>
    </row>
    <row r="1072" ht="45" customHeight="1">
      <c r="A1072" s="36" t="inlineStr">
        <is>
          <t>K028</t>
        </is>
      </c>
      <c r="B1072" s="37" t="inlineStr">
        <is>
          <t>Sonnori Corp.</t>
        </is>
      </c>
      <c r="C1072" s="36" t="inlineStr">
        <is>
          <t>인수 후</t>
        </is>
      </c>
      <c r="D1072" s="36" t="inlineStr">
        <is>
          <t>2021-12-31</t>
        </is>
      </c>
      <c r="E1072" s="37" t="inlineStr">
        <is>
          <t>실적</t>
        </is>
      </c>
      <c r="F1072" s="37" t="inlineStr">
        <is>
          <t>㈜손노리 자본금 378,009,000원, 지분율 53.36%, 매출 314,011,930원, 당기순손실 (1,113,393,650)원</t>
        </is>
      </c>
      <c r="G1072" s="37" t="inlineStr">
        <is>
          <t>DART 감사보고서</t>
        </is>
      </c>
      <c r="H1072" s="36" t="inlineStr">
        <is>
          <t>2022-04-12</t>
        </is>
      </c>
      <c r="I1072" s="36" t="inlineStr">
        <is>
          <t>20220412001773</t>
        </is>
      </c>
      <c r="J1072" s="39" t="inlineStr">
        <is>
          <t>https://dart.fss.or.kr/dsaf001/main.do?rcpNo=20220412001773</t>
        </is>
      </c>
      <c r="K1072" s="37" t="inlineStr">
        <is>
          <t>target_rev_post,target_op_post,post_events_summary</t>
        </is>
      </c>
    </row>
    <row r="1073" ht="45" customHeight="1">
      <c r="A1073" s="36" t="inlineStr">
        <is>
          <t>K028</t>
        </is>
      </c>
      <c r="B1073" s="37" t="inlineStr">
        <is>
          <t>Sonnori Corp.</t>
        </is>
      </c>
      <c r="C1073" s="36" t="inlineStr">
        <is>
          <t>인수 후</t>
        </is>
      </c>
      <c r="D1073" s="36" t="inlineStr">
        <is>
          <t>2022</t>
        </is>
      </c>
      <c r="E1073" s="37" t="inlineStr">
        <is>
          <t>매각</t>
        </is>
      </c>
      <c r="F1073" s="37" t="inlineStr">
        <is>
          <t>'㈜손노리 | 당기중 지분 매각'으로 연결범위 제외, 제외 전 매출 55,053천원·순손실 (29,275)천원</t>
        </is>
      </c>
      <c r="G1073" s="37" t="inlineStr">
        <is>
          <t>DART 감사보고서</t>
        </is>
      </c>
      <c r="H1073" s="36" t="inlineStr">
        <is>
          <t>2023-04-07</t>
        </is>
      </c>
      <c r="I1073" s="36" t="inlineStr">
        <is>
          <t>20230407003508</t>
        </is>
      </c>
      <c r="J1073" s="39" t="inlineStr">
        <is>
          <t>https://dart.fss.or.kr/dsaf001/main.do?rcpNo=20230407003508</t>
        </is>
      </c>
      <c r="K1073" s="37" t="inlineStr">
        <is>
          <t>post_events_summary,target_rev_post</t>
        </is>
      </c>
    </row>
    <row r="1074" ht="45" customHeight="1">
      <c r="A1074" s="36" t="inlineStr">
        <is>
          <t>K028</t>
        </is>
      </c>
      <c r="B1074" s="37" t="inlineStr">
        <is>
          <t>Sonnori Corp.</t>
        </is>
      </c>
      <c r="C1074" s="36" t="inlineStr">
        <is>
          <t>인수 후</t>
        </is>
      </c>
      <c r="D1074" s="36" t="inlineStr">
        <is>
          <t>2022-09-08</t>
        </is>
      </c>
      <c r="E1074" s="37" t="inlineStr">
        <is>
          <t>매각</t>
        </is>
      </c>
      <c r="F1074" s="37" t="inlineStr">
        <is>
          <t>'이원술 대표가 프렌즈게임즈에 매각했던 손노리 지분 중 상당량을 재매입', 이 대표 보유 지분 75% 규모, 계열 제외</t>
        </is>
      </c>
      <c r="G1074" s="37" t="inlineStr">
        <is>
          <t>언론 보도</t>
        </is>
      </c>
      <c r="H1074" s="36" t="inlineStr">
        <is>
          <t>2022-09-08</t>
        </is>
      </c>
      <c r="I1074" s="36" t="n"/>
      <c r="J1074" s="39" t="inlineStr">
        <is>
          <t>https://news.mtn.co.kr/news-detail/2022090808174396227</t>
        </is>
      </c>
      <c r="K1074" s="37" t="inlineStr">
        <is>
          <t>post_events_summary,notes</t>
        </is>
      </c>
    </row>
    <row r="1075" ht="45" customHeight="1">
      <c r="A1075" s="36" t="inlineStr">
        <is>
          <t>K029</t>
        </is>
      </c>
      <c r="B1075" s="37" t="inlineStr">
        <is>
          <t>Sonnori Corp.</t>
        </is>
      </c>
      <c r="C1075" s="36" t="inlineStr">
        <is>
          <t>발표</t>
        </is>
      </c>
      <c r="D1075" s="36" t="inlineStr">
        <is>
          <t>2018-10-24</t>
        </is>
      </c>
      <c r="E1075" s="37" t="inlineStr">
        <is>
          <t>완료</t>
        </is>
      </c>
      <c r="F1075" s="37" t="inlineStr">
        <is>
          <t>손노리 주주 변동: 프렌즈게임즈 252,036주(40.10%)+114,284주(18.18%)=366,320주(58.28%), 금액 4,000,054,284원, 단가 35,001원. '기타' 주주 145,784주→31,500주. '변동일은 주식대금 지급일을 기재함'</t>
        </is>
      </c>
      <c r="G1075" s="37" t="inlineStr">
        <is>
          <t>DART 기타공시</t>
        </is>
      </c>
      <c r="H1075" s="36" t="inlineStr">
        <is>
          <t>2018-10-25</t>
        </is>
      </c>
      <c r="I1075" s="36" t="inlineStr">
        <is>
          <t>20181025000398</t>
        </is>
      </c>
      <c r="J1075" s="39" t="inlineStr">
        <is>
          <t>https://dart.fss.or.kr/dsaf001/main.do?rcpNo=20181025000398</t>
        </is>
      </c>
      <c r="K1075" s="37" t="inlineStr">
        <is>
          <t>status_chk,value_chk_local,announce_date_chk,first_filing_date,chk_note</t>
        </is>
      </c>
    </row>
    <row r="1076" ht="45" customHeight="1">
      <c r="A1076" s="36" t="inlineStr">
        <is>
          <t>K029</t>
        </is>
      </c>
      <c r="B1076" s="37" t="inlineStr">
        <is>
          <t>Sonnori Corp.</t>
        </is>
      </c>
      <c r="C1076" s="36" t="inlineStr">
        <is>
          <t>인수 후</t>
        </is>
      </c>
      <c r="D1076" s="36" t="inlineStr">
        <is>
          <t>2018-10-24</t>
        </is>
      </c>
      <c r="E1076" s="37" t="inlineStr">
        <is>
          <t>기타</t>
        </is>
      </c>
      <c r="F1076" s="37" t="inlineStr">
        <is>
          <t>프렌즈게임즈가 계열회사 손노리에 운영자금 600백만원 대여(이자율 4.6%, 이사회 2018-10-23)</t>
        </is>
      </c>
      <c r="G1076" s="37" t="inlineStr">
        <is>
          <t>DART 기타공시</t>
        </is>
      </c>
      <c r="H1076" s="36" t="inlineStr">
        <is>
          <t>2018-10-25</t>
        </is>
      </c>
      <c r="I1076" s="36" t="inlineStr">
        <is>
          <t>20181025000382</t>
        </is>
      </c>
      <c r="J1076" s="39" t="inlineStr">
        <is>
          <t>https://dart.fss.or.kr/dsaf001/main.do?rcpNo=20181025000382</t>
        </is>
      </c>
      <c r="K1076" s="37" t="inlineStr">
        <is>
          <t>post_events_summary</t>
        </is>
      </c>
    </row>
    <row r="1077" ht="45" customHeight="1">
      <c r="A1077" s="36" t="inlineStr">
        <is>
          <t>K029</t>
        </is>
      </c>
      <c r="B1077" s="37" t="inlineStr">
        <is>
          <t>Sonnori Corp.</t>
        </is>
      </c>
      <c r="C1077" s="36" t="inlineStr">
        <is>
          <t>인수 후</t>
        </is>
      </c>
      <c r="D1077" s="36" t="inlineStr">
        <is>
          <t>2018-12-31</t>
        </is>
      </c>
      <c r="E1077" s="37" t="inlineStr">
        <is>
          <t>기타</t>
        </is>
      </c>
      <c r="F1077" s="37"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7" t="inlineStr">
        <is>
          <t>DART 감사보고서</t>
        </is>
      </c>
      <c r="H1077" s="36" t="inlineStr">
        <is>
          <t>2019-04-11</t>
        </is>
      </c>
      <c r="I1077" s="36" t="inlineStr">
        <is>
          <t>20190411001845</t>
        </is>
      </c>
      <c r="J1077" s="39" t="inlineStr">
        <is>
          <t>https://dart.fss.or.kr/dsaf001/main.do?rcpNo=20190411001845</t>
        </is>
      </c>
      <c r="K1077" s="37" t="inlineStr">
        <is>
          <t>subtype_chk,chk_note,post_events_summary,impairment</t>
        </is>
      </c>
    </row>
    <row r="1078" ht="45" customHeight="1">
      <c r="A1078" s="36" t="inlineStr">
        <is>
          <t>K029</t>
        </is>
      </c>
      <c r="B1078" s="37" t="inlineStr">
        <is>
          <t>Sonnori Corp.</t>
        </is>
      </c>
      <c r="C1078" s="36" t="inlineStr">
        <is>
          <t>인수 전</t>
        </is>
      </c>
      <c r="D1078" s="36" t="inlineStr">
        <is>
          <t>2017-12-31</t>
        </is>
      </c>
      <c r="E1078" s="37" t="inlineStr">
        <is>
          <t>실적</t>
        </is>
      </c>
      <c r="F1078" s="37" t="inlineStr">
        <is>
          <t>카카오게임즈 2017 연결감사보고서: 손노리(구. 로이게임즈) 관계기업 40.10%, 2016 취득 5,928,510천원, 2017 지분법손실 1,868,720천원. 관계기업 요약(전기 2016) 매출 99,320천원, 당기순손실 586,040천원</t>
        </is>
      </c>
      <c r="G1078" s="37" t="inlineStr">
        <is>
          <t>DART 감사보고서</t>
        </is>
      </c>
      <c r="H1078" s="36" t="inlineStr">
        <is>
          <t>2018-04-06</t>
        </is>
      </c>
      <c r="I1078" s="36" t="inlineStr">
        <is>
          <t>20180406000861</t>
        </is>
      </c>
      <c r="J1078" s="39" t="inlineStr">
        <is>
          <t>https://dart.fss.or.kr/dsaf001/main.do?rcpNo=20180406000861</t>
        </is>
      </c>
      <c r="K1078" s="37" t="inlineStr">
        <is>
          <t>pre_events_summary,subtype_chk,target_rev_pre,target_op_pre</t>
        </is>
      </c>
    </row>
    <row r="1079" ht="45" customHeight="1">
      <c r="A1079" s="36" t="inlineStr">
        <is>
          <t>K029</t>
        </is>
      </c>
      <c r="B1079" s="37" t="inlineStr">
        <is>
          <t>Sonnori Corp.</t>
        </is>
      </c>
      <c r="C1079" s="36" t="inlineStr">
        <is>
          <t>인수 전</t>
        </is>
      </c>
      <c r="D1079" s="36" t="inlineStr">
        <is>
          <t>2016-09-01</t>
        </is>
      </c>
      <c r="E1079" s="37" t="inlineStr">
        <is>
          <t>소유주변경</t>
        </is>
      </c>
      <c r="F1079" s="37" t="inlineStr">
        <is>
          <t>로이게임즈 카카오 기업집단 신규 계열 편입. 카카오게임즈 보통주 137,750주(34.4%)·우선주 114,286주(50%), 이원술 보통주 180,000주(45.0%), 기타 우선주 114,284주</t>
        </is>
      </c>
      <c r="G1079" s="37" t="inlineStr">
        <is>
          <t>DART 기타공시</t>
        </is>
      </c>
      <c r="H1079" s="36" t="inlineStr">
        <is>
          <t>2016-09-09</t>
        </is>
      </c>
      <c r="I1079" s="36" t="inlineStr">
        <is>
          <t>20160909000415</t>
        </is>
      </c>
      <c r="J1079" s="39" t="inlineStr">
        <is>
          <t>https://dart.fss.or.kr/dsaf001/main.do?rcpNo=20160909000415</t>
        </is>
      </c>
      <c r="K1079" s="37" t="inlineStr">
        <is>
          <t>pre_events_summary</t>
        </is>
      </c>
    </row>
    <row r="1080" ht="45" customHeight="1">
      <c r="A1080" s="36" t="inlineStr">
        <is>
          <t>K029</t>
        </is>
      </c>
      <c r="B1080" s="37" t="inlineStr">
        <is>
          <t>Sonnori Corp.</t>
        </is>
      </c>
      <c r="C1080" s="36" t="inlineStr">
        <is>
          <t>인수 전</t>
        </is>
      </c>
      <c r="D1080" s="36" t="inlineStr">
        <is>
          <t>2018-07-25</t>
        </is>
      </c>
      <c r="E1080" s="37" t="inlineStr">
        <is>
          <t>지분취득</t>
        </is>
      </c>
      <c r="F1080" s="37" t="inlineStr">
        <is>
          <t>이원술 33,250주·전명진 17,500주 매입(주당 2,400원, 합계 121,800,000원), 기타 주주 보통주 82,250→31,500주(K028)</t>
        </is>
      </c>
      <c r="G1080" s="37" t="inlineStr">
        <is>
          <t>DART 기타공시</t>
        </is>
      </c>
      <c r="H1080" s="36" t="inlineStr">
        <is>
          <t>2018-08-10</t>
        </is>
      </c>
      <c r="I1080" s="36" t="inlineStr">
        <is>
          <t>20180810000606</t>
        </is>
      </c>
      <c r="J1080" s="39" t="inlineStr">
        <is>
          <t>https://dart.fss.or.kr/dsaf001/main.do?rcpNo=20180810000606</t>
        </is>
      </c>
      <c r="K1080" s="37" t="inlineStr">
        <is>
          <t>pre_events_summary,notes</t>
        </is>
      </c>
    </row>
    <row r="1081" ht="45" customHeight="1">
      <c r="A1081" s="36" t="inlineStr">
        <is>
          <t>K029</t>
        </is>
      </c>
      <c r="B1081" s="37" t="inlineStr">
        <is>
          <t>Sonnori Corp.</t>
        </is>
      </c>
      <c r="C1081" s="36" t="inlineStr">
        <is>
          <t>인수 전</t>
        </is>
      </c>
      <c r="D1081" s="36" t="inlineStr">
        <is>
          <t>2018-03-30</t>
        </is>
      </c>
      <c r="E1081" s="37" t="inlineStr">
        <is>
          <t>지분취득</t>
        </is>
      </c>
      <c r="F1081" s="37" t="inlineStr">
        <is>
          <t>프렌즈게임즈가 카카오게임즈로부터 손노리 252,036주(5,929백만원, 40.10%) 장외취득, 취득목적 '계열회사의 사업 경쟁력 강화'(K024)</t>
        </is>
      </c>
      <c r="G1081" s="37" t="inlineStr">
        <is>
          <t>DART 기타공시</t>
        </is>
      </c>
      <c r="H1081" s="36" t="inlineStr">
        <is>
          <t>2018-04-04</t>
        </is>
      </c>
      <c r="I1081" s="36" t="inlineStr">
        <is>
          <t>20180404002641</t>
        </is>
      </c>
      <c r="J1081" s="39" t="inlineStr">
        <is>
          <t>https://dart.fss.or.kr/dsaf001/main.do?rcpNo=20180404002641</t>
        </is>
      </c>
      <c r="K1081" s="37" t="inlineStr">
        <is>
          <t>pre_events_summary,notes,purpose_quote</t>
        </is>
      </c>
    </row>
    <row r="1082" ht="45" customHeight="1">
      <c r="A1082" s="36" t="inlineStr">
        <is>
          <t>K029</t>
        </is>
      </c>
      <c r="B1082" s="37" t="inlineStr">
        <is>
          <t>Sonnori Corp.</t>
        </is>
      </c>
      <c r="C1082" s="36" t="inlineStr">
        <is>
          <t>인수 전</t>
        </is>
      </c>
      <c r="D1082" s="36" t="inlineStr">
        <is>
          <t>2017-12-31</t>
        </is>
      </c>
      <c r="E1082" s="37" t="inlineStr">
        <is>
          <t>실적</t>
        </is>
      </c>
      <c r="F1082" s="37" t="inlineStr">
        <is>
          <t>손노리 FY2017 매출액 945, 영업이익 (3,593), 당기순이익 (3,463) (백만원)</t>
        </is>
      </c>
      <c r="G1082" s="37" t="inlineStr">
        <is>
          <t>DART 기타공시</t>
        </is>
      </c>
      <c r="H1082" s="36" t="inlineStr">
        <is>
          <t>2018-05-30</t>
        </is>
      </c>
      <c r="I1082" s="36" t="inlineStr">
        <is>
          <t>20180530000654</t>
        </is>
      </c>
      <c r="J1082" s="39" t="inlineStr">
        <is>
          <t>https://dart.fss.or.kr/dsaf001/main.do?rcpNo=20180530000654</t>
        </is>
      </c>
      <c r="K1082" s="37" t="inlineStr">
        <is>
          <t>target_rev_pre,target_op_pre</t>
        </is>
      </c>
    </row>
    <row r="1083" ht="45" customHeight="1">
      <c r="A1083" s="36" t="inlineStr">
        <is>
          <t>K029</t>
        </is>
      </c>
      <c r="B1083" s="37" t="inlineStr">
        <is>
          <t>Sonnori Corp.</t>
        </is>
      </c>
      <c r="C1083" s="36" t="inlineStr">
        <is>
          <t>인수 후</t>
        </is>
      </c>
      <c r="D1083" s="36" t="inlineStr">
        <is>
          <t>2018-12-31</t>
        </is>
      </c>
      <c r="E1083" s="37" t="inlineStr">
        <is>
          <t>실적</t>
        </is>
      </c>
      <c r="F1083" s="37" t="inlineStr">
        <is>
          <t>손노리 FY2018 매출액 1,081, 영업이익 -2,474, 당기순이익 -2,432 (백만원)</t>
        </is>
      </c>
      <c r="G1083" s="37" t="inlineStr">
        <is>
          <t>DART 기타공시</t>
        </is>
      </c>
      <c r="H1083" s="36" t="inlineStr">
        <is>
          <t>2019-05-30</t>
        </is>
      </c>
      <c r="I1083" s="36" t="inlineStr">
        <is>
          <t>20190530000728</t>
        </is>
      </c>
      <c r="J1083" s="39" t="inlineStr">
        <is>
          <t>https://dart.fss.or.kr/dsaf001/main.do?rcpNo=20190530000728</t>
        </is>
      </c>
      <c r="K1083" s="37" t="inlineStr">
        <is>
          <t>target_rev_post,target_op_post</t>
        </is>
      </c>
    </row>
    <row r="1084" ht="45" customHeight="1">
      <c r="A1084" s="36" t="inlineStr">
        <is>
          <t>K029</t>
        </is>
      </c>
      <c r="B1084" s="37" t="inlineStr">
        <is>
          <t>Sonnori Corp.</t>
        </is>
      </c>
      <c r="C1084" s="36" t="inlineStr">
        <is>
          <t>인수 후</t>
        </is>
      </c>
      <c r="D1084" s="36" t="inlineStr">
        <is>
          <t>2019-12-31</t>
        </is>
      </c>
      <c r="E1084" s="37" t="inlineStr">
        <is>
          <t>실적</t>
        </is>
      </c>
      <c r="F1084" s="37" t="inlineStr">
        <is>
          <t>손노리 FY2019 매출액 1,452, 영업이익 -1,403, 당기순이익 -1,441 (백만원)</t>
        </is>
      </c>
      <c r="G1084" s="37" t="inlineStr">
        <is>
          <t>DART 기타공시</t>
        </is>
      </c>
      <c r="H1084" s="36" t="inlineStr">
        <is>
          <t>2020-05-28</t>
        </is>
      </c>
      <c r="I1084" s="36" t="inlineStr">
        <is>
          <t>20200528000608</t>
        </is>
      </c>
      <c r="J1084" s="39" t="inlineStr">
        <is>
          <t>https://dart.fss.or.kr/dsaf001/main.do?rcpNo=20200528000608</t>
        </is>
      </c>
      <c r="K1084" s="37" t="inlineStr">
        <is>
          <t>target_rev_post,target_op_post</t>
        </is>
      </c>
    </row>
    <row r="1085" ht="45" customHeight="1">
      <c r="A1085" s="36" t="inlineStr">
        <is>
          <t>K029</t>
        </is>
      </c>
      <c r="B1085" s="37" t="inlineStr">
        <is>
          <t>Sonnori Corp.</t>
        </is>
      </c>
      <c r="C1085" s="36" t="inlineStr">
        <is>
          <t>인수 후</t>
        </is>
      </c>
      <c r="D1085" s="36" t="inlineStr">
        <is>
          <t>2020-12-31</t>
        </is>
      </c>
      <c r="E1085" s="37" t="inlineStr">
        <is>
          <t>실적</t>
        </is>
      </c>
      <c r="F1085" s="37" t="inlineStr">
        <is>
          <t>손노리 FY2020 매출액 1,415, 영업이익 164, 당기순이익 99 (백만원)</t>
        </is>
      </c>
      <c r="G1085" s="37" t="inlineStr">
        <is>
          <t>DART 기타공시</t>
        </is>
      </c>
      <c r="H1085" s="36" t="inlineStr">
        <is>
          <t>2021-05-27</t>
        </is>
      </c>
      <c r="I1085" s="36" t="inlineStr">
        <is>
          <t>20210527000444</t>
        </is>
      </c>
      <c r="J1085" s="39" t="inlineStr">
        <is>
          <t>https://dart.fss.or.kr/dsaf001/main.do?rcpNo=20210527000444</t>
        </is>
      </c>
      <c r="K1085" s="37" t="inlineStr">
        <is>
          <t>target_op_post</t>
        </is>
      </c>
    </row>
    <row r="1086" ht="45" customHeight="1">
      <c r="A1086" s="36" t="inlineStr">
        <is>
          <t>K029</t>
        </is>
      </c>
      <c r="B1086" s="37" t="inlineStr">
        <is>
          <t>Sonnori Corp.</t>
        </is>
      </c>
      <c r="C1086" s="36" t="inlineStr">
        <is>
          <t>인수 후</t>
        </is>
      </c>
      <c r="D1086" s="36" t="inlineStr">
        <is>
          <t>2021-12-31</t>
        </is>
      </c>
      <c r="E1086" s="37" t="inlineStr">
        <is>
          <t>실적</t>
        </is>
      </c>
      <c r="F1086" s="37" t="inlineStr">
        <is>
          <t>손노리 FY2021 매출액 314, 영업이익 -1,314, 당기순이익 -1,113 (백만원)</t>
        </is>
      </c>
      <c r="G1086" s="37" t="inlineStr">
        <is>
          <t>DART 기타공시</t>
        </is>
      </c>
      <c r="H1086" s="36" t="inlineStr">
        <is>
          <t>2022-05-30</t>
        </is>
      </c>
      <c r="I1086" s="36" t="inlineStr">
        <is>
          <t>20220530000727</t>
        </is>
      </c>
      <c r="J1086" s="39" t="inlineStr">
        <is>
          <t>https://dart.fss.or.kr/dsaf001/main.do?rcpNo=20220530000727</t>
        </is>
      </c>
      <c r="K1086" s="37" t="inlineStr">
        <is>
          <t>target_rev_post,target_op_post</t>
        </is>
      </c>
    </row>
    <row r="1087" ht="45" customHeight="1">
      <c r="A1087" s="36" t="inlineStr">
        <is>
          <t>K029</t>
        </is>
      </c>
      <c r="B1087" s="37" t="inlineStr">
        <is>
          <t>Sonnori Corp.</t>
        </is>
      </c>
      <c r="C1087" s="36" t="inlineStr">
        <is>
          <t>인수 후</t>
        </is>
      </c>
      <c r="D1087" s="36" t="inlineStr">
        <is>
          <t>2019-12-31</t>
        </is>
      </c>
      <c r="E1087" s="37" t="inlineStr">
        <is>
          <t>손상차손</t>
        </is>
      </c>
      <c r="F1087" s="37"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7" t="inlineStr">
        <is>
          <t>DART 감사보고서</t>
        </is>
      </c>
      <c r="H1087" s="36" t="inlineStr">
        <is>
          <t>2020-04-07</t>
        </is>
      </c>
      <c r="I1087" s="36" t="inlineStr">
        <is>
          <t>20200407002575</t>
        </is>
      </c>
      <c r="J1087" s="39" t="inlineStr">
        <is>
          <t>https://dart.fss.or.kr/dsaf001/main.do?rcpNo=20200407002575</t>
        </is>
      </c>
      <c r="K1087" s="37" t="inlineStr">
        <is>
          <t>impairment,post_events_summary</t>
        </is>
      </c>
    </row>
    <row r="1088" ht="45" customHeight="1">
      <c r="A1088" s="36" t="inlineStr">
        <is>
          <t>K029</t>
        </is>
      </c>
      <c r="B1088" s="37" t="inlineStr">
        <is>
          <t>Sonnori Corp.</t>
        </is>
      </c>
      <c r="C1088" s="36" t="inlineStr">
        <is>
          <t>인수 후</t>
        </is>
      </c>
      <c r="D1088" s="36" t="inlineStr">
        <is>
          <t>2021-08-05</t>
        </is>
      </c>
      <c r="E1088" s="37" t="inlineStr">
        <is>
          <t>매각</t>
        </is>
      </c>
      <c r="F1088" s="37" t="inlineStr">
        <is>
          <t>손노리 상표권 1개를 ㈜우리게임즈에 250,000,000원에 처분, 처분목적 '사업효율성증대'</t>
        </is>
      </c>
      <c r="G1088" s="37" t="inlineStr">
        <is>
          <t>DART 기타공시</t>
        </is>
      </c>
      <c r="H1088" s="36" t="inlineStr">
        <is>
          <t>2021-08-11</t>
        </is>
      </c>
      <c r="I1088" s="36" t="inlineStr">
        <is>
          <t>20210811000315</t>
        </is>
      </c>
      <c r="J1088" s="39" t="inlineStr">
        <is>
          <t>https://dart.fss.or.kr/dsaf001/main.do?rcpNo=20210811000315</t>
        </is>
      </c>
      <c r="K1088" s="37" t="inlineStr">
        <is>
          <t>post_events_summary</t>
        </is>
      </c>
    </row>
    <row r="1089" ht="45" customHeight="1">
      <c r="A1089" s="36" t="inlineStr">
        <is>
          <t>K029</t>
        </is>
      </c>
      <c r="B1089" s="37" t="inlineStr">
        <is>
          <t>Sonnori Corp.</t>
        </is>
      </c>
      <c r="C1089" s="36" t="inlineStr">
        <is>
          <t>인수 후</t>
        </is>
      </c>
      <c r="D1089" s="36" t="inlineStr">
        <is>
          <t>2022</t>
        </is>
      </c>
      <c r="E1089" s="37" t="inlineStr">
        <is>
          <t>매각</t>
        </is>
      </c>
      <c r="F1089" s="37" t="inlineStr">
        <is>
          <t>메타보라 2022 연결감사보고서 연결범위 변동: '㈜손노리 | 당기중 지분 매각'으로 연결 제외</t>
        </is>
      </c>
      <c r="G1089" s="37" t="inlineStr">
        <is>
          <t>DART 감사보고서</t>
        </is>
      </c>
      <c r="H1089" s="36" t="inlineStr">
        <is>
          <t>2023-04-07</t>
        </is>
      </c>
      <c r="I1089" s="36" t="inlineStr">
        <is>
          <t>20230407003508</t>
        </is>
      </c>
      <c r="J1089" s="39" t="inlineStr">
        <is>
          <t>https://dart.fss.or.kr/dsaf001/main.do?rcpNo=20230407003508</t>
        </is>
      </c>
      <c r="K1089" s="37" t="inlineStr">
        <is>
          <t>post_events_summary</t>
        </is>
      </c>
    </row>
    <row r="1090" ht="45" customHeight="1">
      <c r="A1090" s="36" t="inlineStr">
        <is>
          <t>K029</t>
        </is>
      </c>
      <c r="B1090" s="37" t="inlineStr">
        <is>
          <t>Sonnori Corp.</t>
        </is>
      </c>
      <c r="C1090" s="36" t="inlineStr">
        <is>
          <t>인수 후</t>
        </is>
      </c>
      <c r="D1090" s="36" t="inlineStr">
        <is>
          <t>2022-09-08</t>
        </is>
      </c>
      <c r="E1090" s="37" t="inlineStr">
        <is>
          <t>매각</t>
        </is>
      </c>
      <c r="F1090" s="37" t="inlineStr">
        <is>
          <t>이원술 대표가 프렌즈게임즈에 넘겼던 손노리 지분을 되사 약 75% 보유, 카카오게임즈 측 '계열에서 제외된 것이 맞다'. 자회사 툰노리는 지난해 연말 청산</t>
        </is>
      </c>
      <c r="G1090" s="37" t="inlineStr">
        <is>
          <t>언론 보도</t>
        </is>
      </c>
      <c r="H1090" s="36" t="inlineStr">
        <is>
          <t>2022-09-08</t>
        </is>
      </c>
      <c r="I1090" s="36" t="n"/>
      <c r="J1090" s="39" t="inlineStr">
        <is>
          <t>https://news.mtn.co.kr/news-detail/2022090808174396227</t>
        </is>
      </c>
      <c r="K1090" s="37" t="inlineStr">
        <is>
          <t>post_events_summary</t>
        </is>
      </c>
    </row>
    <row r="1091" ht="45" customHeight="1">
      <c r="A1091" s="36" t="inlineStr">
        <is>
          <t>K029</t>
        </is>
      </c>
      <c r="B1091" s="37" t="inlineStr">
        <is>
          <t>Sonnori Corp.</t>
        </is>
      </c>
      <c r="C1091" s="36" t="inlineStr">
        <is>
          <t>발표</t>
        </is>
      </c>
      <c r="D1091" s="36" t="inlineStr">
        <is>
          <t>2017-12-31</t>
        </is>
      </c>
      <c r="E1091" s="37" t="inlineStr">
        <is>
          <t>실적</t>
        </is>
      </c>
      <c r="F1091" s="37" t="inlineStr">
        <is>
          <t>프렌즈게임즈 FY2017 자산총계 4,221, 자본총계 (536), 매출 1,625, 영업이익 (1,273) (백만원)</t>
        </is>
      </c>
      <c r="G1091" s="37" t="inlineStr">
        <is>
          <t>DART 기타공시</t>
        </is>
      </c>
      <c r="H1091" s="36" t="inlineStr">
        <is>
          <t>2018-05-31</t>
        </is>
      </c>
      <c r="I1091" s="36" t="inlineStr">
        <is>
          <t>20180531002439</t>
        </is>
      </c>
      <c r="J1091" s="39" t="inlineStr">
        <is>
          <t>https://dart.fss.or.kr/dsaf001/main.do?rcpNo=20180531002439</t>
        </is>
      </c>
      <c r="K1091" s="37" t="inlineStr">
        <is>
          <t>acquirer_core,acq_total_assets,deal_to_assets_pct,deal_to_equity_pct</t>
        </is>
      </c>
    </row>
    <row r="1092" ht="45" customHeight="1">
      <c r="A1092" s="36" t="inlineStr">
        <is>
          <t>K029</t>
        </is>
      </c>
      <c r="B1092" s="37" t="inlineStr">
        <is>
          <t>Sonnori Corp.</t>
        </is>
      </c>
      <c r="C1092" s="36" t="inlineStr">
        <is>
          <t>발표</t>
        </is>
      </c>
      <c r="D1092" s="36" t="inlineStr">
        <is>
          <t>2018-09-30</t>
        </is>
      </c>
      <c r="E1092" s="37" t="inlineStr">
        <is>
          <t>기타</t>
        </is>
      </c>
      <c r="F1092" s="37" t="inlineStr">
        <is>
          <t>카카오 발행주식총수 83,385,673주(2018-09-30)</t>
        </is>
      </c>
      <c r="G1092" s="37" t="inlineStr">
        <is>
          <t>DART 사업보고서</t>
        </is>
      </c>
      <c r="H1092" s="36" t="inlineStr">
        <is>
          <t>2018-11-14</t>
        </is>
      </c>
      <c r="I1092" s="36" t="inlineStr">
        <is>
          <t>20181114002663</t>
        </is>
      </c>
      <c r="J1092" s="39" t="inlineStr">
        <is>
          <t>https://dart.fss.or.kr/dsaf001/main.do?rcpNo=20181114002663</t>
        </is>
      </c>
      <c r="K1092" s="37" t="inlineStr">
        <is>
          <t>acq_mktcap</t>
        </is>
      </c>
    </row>
    <row r="1093" ht="45" customHeight="1">
      <c r="A1093" s="36" t="inlineStr">
        <is>
          <t>K029</t>
        </is>
      </c>
      <c r="B1093" s="37" t="inlineStr">
        <is>
          <t>Sonnori Corp.</t>
        </is>
      </c>
      <c r="C1093" s="36" t="inlineStr">
        <is>
          <t>발표</t>
        </is>
      </c>
      <c r="D1093" s="36" t="inlineStr">
        <is>
          <t>2018-10-23</t>
        </is>
      </c>
      <c r="E1093" s="37" t="inlineStr">
        <is>
          <t>기타</t>
        </is>
      </c>
      <c r="F1093" s="37" t="inlineStr">
        <is>
          <t>035720.KS 2018-10-23 조정종가 20,100원(5:1 분할 반영값, 실제 100,500원)</t>
        </is>
      </c>
      <c r="G1093" s="37" t="inlineStr">
        <is>
          <t>기타</t>
        </is>
      </c>
      <c r="H1093" s="36" t="inlineStr">
        <is>
          <t>2018-10-23</t>
        </is>
      </c>
      <c r="I1093" s="36" t="n"/>
      <c r="J1093" s="39" t="inlineStr">
        <is>
          <t>https://query1.finance.yahoo.com/v8/finance/chart/035720.KS?period1=1540080000&amp;period2=1540512000&amp;interval=1d</t>
        </is>
      </c>
      <c r="K1093" s="37" t="inlineStr">
        <is>
          <t>acq_mktcap</t>
        </is>
      </c>
    </row>
    <row r="1094" ht="45" customHeight="1">
      <c r="A1094" s="36" t="inlineStr">
        <is>
          <t>K029</t>
        </is>
      </c>
      <c r="B1094" s="37" t="inlineStr">
        <is>
          <t>Sonnori Corp.</t>
        </is>
      </c>
      <c r="C1094" s="36" t="inlineStr">
        <is>
          <t>인수 후</t>
        </is>
      </c>
      <c r="D1094" s="36" t="inlineStr">
        <is>
          <t>2018-12-31</t>
        </is>
      </c>
      <c r="E1094" s="37" t="inlineStr">
        <is>
          <t>기타</t>
        </is>
      </c>
      <c r="F1094" s="37" t="inlineStr">
        <is>
          <t>프렌즈게임즈 2018 4분기 공시: 손노리 보통주 366,320주 58.28%, 장부가액 9,929백만원(5,929+4,000). 특수관계인 대상 유가증권 매입거래 '해당사항 없음'</t>
        </is>
      </c>
      <c r="G1094" s="37" t="inlineStr">
        <is>
          <t>DART 기타공시</t>
        </is>
      </c>
      <c r="H1094" s="36" t="inlineStr">
        <is>
          <t>2019-02-27</t>
        </is>
      </c>
      <c r="I1094" s="36" t="inlineStr">
        <is>
          <t>20190227004242</t>
        </is>
      </c>
      <c r="J1094" s="39" t="inlineStr">
        <is>
          <t>https://dart.fss.or.kr/dsaf001/main.do?rcpNo=20190227004242</t>
        </is>
      </c>
      <c r="K1094" s="37" t="inlineStr">
        <is>
          <t>chk_note</t>
        </is>
      </c>
    </row>
    <row r="1095" ht="45" customHeight="1">
      <c r="A1095" s="36" t="inlineStr">
        <is>
          <t>K030</t>
        </is>
      </c>
      <c r="B1095" s="37" t="inlineStr">
        <is>
          <t>Sanai Pictures</t>
        </is>
      </c>
      <c r="C1095" s="36" t="inlineStr">
        <is>
          <t>발표</t>
        </is>
      </c>
      <c r="D1095" s="36" t="inlineStr">
        <is>
          <t>2018-11-22</t>
        </is>
      </c>
      <c r="E1095" s="37" t="inlineStr">
        <is>
          <t>발표</t>
        </is>
      </c>
      <c r="F1095" s="37"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7" t="inlineStr">
        <is>
          <t>DART 주요사항보고서</t>
        </is>
      </c>
      <c r="H1095" s="36" t="inlineStr">
        <is>
          <t>2018-11-30</t>
        </is>
      </c>
      <c r="I1095" s="36" t="inlineStr">
        <is>
          <t>20181130001558</t>
        </is>
      </c>
      <c r="J1095" s="39" t="inlineStr">
        <is>
          <t>https://dart.fss.or.kr/dsaf001/main.do?rcpNo=20181130001558</t>
        </is>
      </c>
      <c r="K1095" s="37" t="inlineStr">
        <is>
          <t>value_chk_local,purpose_quote,deal_to_assets_pct,deal_to_equity_pct,acq_total_assets,announce_date_chk,target_rev_pre</t>
        </is>
      </c>
    </row>
    <row r="1096" ht="45" customHeight="1">
      <c r="A1096" s="36" t="inlineStr">
        <is>
          <t>K030</t>
        </is>
      </c>
      <c r="B1096" s="37" t="inlineStr">
        <is>
          <t>Sanai Pictures</t>
        </is>
      </c>
      <c r="C1096" s="36" t="inlineStr">
        <is>
          <t>발표</t>
        </is>
      </c>
      <c r="D1096" s="36" t="inlineStr">
        <is>
          <t>2018-11-22</t>
        </is>
      </c>
      <c r="E1096" s="37" t="inlineStr">
        <is>
          <t>지분취득</t>
        </is>
      </c>
      <c r="F1096" s="37" t="inlineStr">
        <is>
          <t>같은 날 영화사월광 1,200주(60%) 120억원 양수 결정.</t>
        </is>
      </c>
      <c r="G1096" s="37" t="inlineStr">
        <is>
          <t>DART 주요사항보고서</t>
        </is>
      </c>
      <c r="H1096" s="36" t="inlineStr">
        <is>
          <t>2018-11-30</t>
        </is>
      </c>
      <c r="I1096" s="36" t="inlineStr">
        <is>
          <t>20181130001565</t>
        </is>
      </c>
      <c r="J1096" s="39" t="inlineStr">
        <is>
          <t>https://dart.fss.or.kr/dsaf001/main.do?rcpNo=20181130001565</t>
        </is>
      </c>
      <c r="K1096" s="37" t="inlineStr">
        <is>
          <t>notes</t>
        </is>
      </c>
    </row>
    <row r="1097" ht="45" customHeight="1">
      <c r="A1097" s="36" t="inlineStr">
        <is>
          <t>K030</t>
        </is>
      </c>
      <c r="B1097" s="37" t="inlineStr">
        <is>
          <t>Sanai Pictures</t>
        </is>
      </c>
      <c r="C1097" s="36" t="inlineStr">
        <is>
          <t>발표</t>
        </is>
      </c>
      <c r="D1097" s="36" t="inlineStr">
        <is>
          <t>2018-11-23</t>
        </is>
      </c>
      <c r="E1097" s="37" t="inlineStr">
        <is>
          <t>완료</t>
        </is>
      </c>
      <c r="F1097" s="37" t="inlineStr">
        <is>
          <t>정정: 자금조달 유상증자 자금 116억원·자기자금 22억원; 잔금은 2018-11-22 납입 유상증자 자금 중 51억원으로 지급.</t>
        </is>
      </c>
      <c r="G1097" s="37" t="inlineStr">
        <is>
          <t>DART 주요사항보고서</t>
        </is>
      </c>
      <c r="H1097" s="36" t="inlineStr">
        <is>
          <t>2019-11-14</t>
        </is>
      </c>
      <c r="I1097" s="36" t="inlineStr">
        <is>
          <t>20191114002599</t>
        </is>
      </c>
      <c r="J1097" s="39" t="inlineStr">
        <is>
          <t>https://dart.fss.or.kr/dsaf001/main.do?rcpNo=20191114002599</t>
        </is>
      </c>
      <c r="K1097" s="37" t="inlineStr">
        <is>
          <t>notes,first_filing_date</t>
        </is>
      </c>
    </row>
    <row r="1098" ht="45" customHeight="1">
      <c r="A1098" s="36" t="inlineStr">
        <is>
          <t>K030</t>
        </is>
      </c>
      <c r="B1098" s="37" t="inlineStr">
        <is>
          <t>Sanai Pictures</t>
        </is>
      </c>
      <c r="C1098" s="36" t="inlineStr">
        <is>
          <t>인수 전</t>
        </is>
      </c>
      <c r="D1098" s="36" t="inlineStr">
        <is>
          <t>2016-12-31</t>
        </is>
      </c>
      <c r="E1098" s="37" t="inlineStr">
        <is>
          <t>실적</t>
        </is>
      </c>
      <c r="F1098" s="37" t="inlineStr">
        <is>
          <t>사나이픽처스 2016 매출 25,380,391,162원, 영업이익 2,151,475,823원, 당기순이익 1,681,544,332원; 2015 매출 17,799,287,291원. 전기오류수정 매출 과소계상 13,718,937,300원.</t>
        </is>
      </c>
      <c r="G1098" s="37" t="inlineStr">
        <is>
          <t>DART 감사보고서</t>
        </is>
      </c>
      <c r="H1098" s="36" t="inlineStr">
        <is>
          <t>2017-04-14</t>
        </is>
      </c>
      <c r="I1098" s="36" t="inlineStr">
        <is>
          <t>20170414001679</t>
        </is>
      </c>
      <c r="J1098" s="39" t="inlineStr">
        <is>
          <t>https://dart.fss.or.kr/dsaf001/main.do?rcpNo=20170414001679</t>
        </is>
      </c>
      <c r="K1098" s="37" t="inlineStr">
        <is>
          <t>target_rev_pre,target_op_pre,pre_events_summary</t>
        </is>
      </c>
    </row>
    <row r="1099" ht="45" customHeight="1">
      <c r="A1099" s="36" t="inlineStr">
        <is>
          <t>K030</t>
        </is>
      </c>
      <c r="B1099" s="37" t="inlineStr">
        <is>
          <t>Sanai Pictures</t>
        </is>
      </c>
      <c r="C1099" s="36" t="inlineStr">
        <is>
          <t>인수 전</t>
        </is>
      </c>
      <c r="D1099" s="36" t="inlineStr">
        <is>
          <t>2018-12-31</t>
        </is>
      </c>
      <c r="E1099" s="37" t="inlineStr">
        <is>
          <t>기타</t>
        </is>
      </c>
      <c r="F1099" s="37" t="inlineStr">
        <is>
          <t>행남사 '생활도자기 생산에 전념하고 있는 가정용 도자기 전문업체'. 연결 매출 2018 8,674백만원·2017 15,317백만원, 영업이익 △15,479·△8,855백만원. 2018-09-04 마크투인베스트먼트 최대주주(29.52%).</t>
        </is>
      </c>
      <c r="G1099" s="37" t="inlineStr">
        <is>
          <t>DART 사업보고서</t>
        </is>
      </c>
      <c r="H1099" s="36" t="inlineStr">
        <is>
          <t>2019-04-01</t>
        </is>
      </c>
      <c r="I1099" s="36" t="inlineStr">
        <is>
          <t>20190401004110</t>
        </is>
      </c>
      <c r="J1099" s="39" t="inlineStr">
        <is>
          <t>https://dart.fss.or.kr/dsaf001/main.do?rcpNo=20190401004110</t>
        </is>
      </c>
      <c r="K1099" s="37" t="inlineStr">
        <is>
          <t>acquirer_core,acquirer_entity</t>
        </is>
      </c>
    </row>
    <row r="1100" ht="45" customHeight="1">
      <c r="A1100" s="36" t="inlineStr">
        <is>
          <t>K030</t>
        </is>
      </c>
      <c r="B1100" s="37" t="inlineStr">
        <is>
          <t>Sanai Pictures</t>
        </is>
      </c>
      <c r="C1100" s="36" t="inlineStr">
        <is>
          <t>인수 후</t>
        </is>
      </c>
      <c r="D1100" s="36" t="inlineStr">
        <is>
          <t>2019-01-08</t>
        </is>
      </c>
      <c r="E1100" s="37" t="inlineStr">
        <is>
          <t>사명변경</t>
        </is>
      </c>
      <c r="F1100" s="37" t="inlineStr">
        <is>
          <t>행남사 → 스튜디오 썸머 상호 변경(과거: 행남생활건강→행남자기 2017-11, 행남자기→행남사 2018-04). 2019-10-15 다시 행남사로 변경(20191015900298).</t>
        </is>
      </c>
      <c r="G1100" s="37" t="inlineStr">
        <is>
          <t>DART 기타공시</t>
        </is>
      </c>
      <c r="H1100" s="36" t="inlineStr">
        <is>
          <t>2019-01-08</t>
        </is>
      </c>
      <c r="I1100" s="36" t="inlineStr">
        <is>
          <t>20190108900417</t>
        </is>
      </c>
      <c r="J1100" s="39" t="inlineStr">
        <is>
          <t>https://dart.fss.or.kr/dsaf001/main.do?rcpNo=20190108900417</t>
        </is>
      </c>
      <c r="K1100" s="37" t="inlineStr">
        <is>
          <t>acquirer_entity,chk_note</t>
        </is>
      </c>
    </row>
    <row r="1101" ht="45" customHeight="1">
      <c r="A1101" s="36" t="inlineStr">
        <is>
          <t>K030</t>
        </is>
      </c>
      <c r="B1101" s="37" t="inlineStr">
        <is>
          <t>Sanai Pictures</t>
        </is>
      </c>
      <c r="C1101" s="36" t="inlineStr">
        <is>
          <t>인수 후</t>
        </is>
      </c>
      <c r="D1101" s="36" t="inlineStr">
        <is>
          <t>2019-09-17</t>
        </is>
      </c>
      <c r="E1101" s="37" t="inlineStr">
        <is>
          <t>매각</t>
        </is>
      </c>
      <c r="F1101" s="37" t="inlineStr">
        <is>
          <t>스튜디오썸머, 사나이픽처스 820주(41%) 9,430,000,000원을 ㈜카카오엠에 양도, 양도후 380주(19%), 양도목적 '지분매각을 통한 재무구조 개선'. 요약재무 전년도(2018) 매출 1,029,382천원·순손실 2,086,339천원.</t>
        </is>
      </c>
      <c r="G1101" s="37" t="inlineStr">
        <is>
          <t>DART 주요사항보고서</t>
        </is>
      </c>
      <c r="H1101" s="36" t="inlineStr">
        <is>
          <t>2019-09-17</t>
        </is>
      </c>
      <c r="I1101" s="36" t="inlineStr">
        <is>
          <t>20190917000540</t>
        </is>
      </c>
      <c r="J1101" s="39" t="inlineStr">
        <is>
          <t>https://dart.fss.or.kr/dsaf001/main.do?rcpNo=20190917000540</t>
        </is>
      </c>
      <c r="K1101" s="37" t="inlineStr">
        <is>
          <t>post_events_summary,target_rev_post,notes</t>
        </is>
      </c>
    </row>
    <row r="1102" ht="45" customHeight="1">
      <c r="A1102" s="36" t="inlineStr">
        <is>
          <t>K030</t>
        </is>
      </c>
      <c r="B1102" s="37" t="inlineStr">
        <is>
          <t>Sanai Pictures</t>
        </is>
      </c>
      <c r="C1102" s="36" t="inlineStr">
        <is>
          <t>인수 후</t>
        </is>
      </c>
      <c r="D1102" s="36" t="inlineStr">
        <is>
          <t>2019-09-17</t>
        </is>
      </c>
      <c r="E1102" s="37" t="inlineStr">
        <is>
          <t>소유주변경</t>
        </is>
      </c>
      <c r="F1102" s="37" t="inlineStr">
        <is>
          <t>카카오M, 스튜디오썸머와 월광 41%·사나이픽쳐스 41% 인수 계약, '사나이픽쳐스 지분 40%를 추가 확보' → 사나이픽쳐스 81%.</t>
        </is>
      </c>
      <c r="G1102" s="37" t="inlineStr">
        <is>
          <t>언론 보도</t>
        </is>
      </c>
      <c r="H1102" s="36" t="inlineStr">
        <is>
          <t>2019-09-17</t>
        </is>
      </c>
      <c r="I1102" s="36" t="n"/>
      <c r="J1102" s="39" t="inlineStr">
        <is>
          <t>https://www.inews24.com/view/1208910</t>
        </is>
      </c>
      <c r="K1102" s="37" t="inlineStr">
        <is>
          <t>post_events_summary</t>
        </is>
      </c>
    </row>
    <row r="1103" ht="45" customHeight="1">
      <c r="A1103" s="36" t="inlineStr">
        <is>
          <t>K030</t>
        </is>
      </c>
      <c r="B1103" s="37" t="inlineStr">
        <is>
          <t>Sanai Pictures</t>
        </is>
      </c>
      <c r="C1103" s="36" t="inlineStr">
        <is>
          <t>인수 후</t>
        </is>
      </c>
      <c r="D1103" s="36" t="inlineStr">
        <is>
          <t>2019-12-31</t>
        </is>
      </c>
      <c r="E1103" s="37" t="inlineStr">
        <is>
          <t>추가취득</t>
        </is>
      </c>
      <c r="F1103" s="37" t="inlineStr">
        <is>
          <t>카카오 연결: ㈜사나이픽처스 '당기 중 지배력 획득을 통한 종속기업으로 편입', 취득지분 81.0%, 이전대가 18,630,000천원, 영업권 16,942,881천원.</t>
        </is>
      </c>
      <c r="G1103" s="37" t="inlineStr">
        <is>
          <t>DART 사업보고서</t>
        </is>
      </c>
      <c r="H1103" s="36" t="inlineStr">
        <is>
          <t>2020-03-30</t>
        </is>
      </c>
      <c r="I1103" s="36" t="inlineStr">
        <is>
          <t>20200330004659</t>
        </is>
      </c>
      <c r="J1103" s="39" t="inlineStr">
        <is>
          <t>https://dart.fss.or.kr/dsaf001/main.do?rcpNo=20200330004659</t>
        </is>
      </c>
      <c r="K1103" s="37" t="inlineStr">
        <is>
          <t>post_events_summary,pre_incorp_chk</t>
        </is>
      </c>
    </row>
    <row r="1104" ht="45" customHeight="1">
      <c r="A1104" s="36" t="inlineStr">
        <is>
          <t>K030</t>
        </is>
      </c>
      <c r="B1104" s="37" t="inlineStr">
        <is>
          <t>Sanai Pictures</t>
        </is>
      </c>
      <c r="C1104" s="36" t="inlineStr">
        <is>
          <t>인수 후</t>
        </is>
      </c>
      <c r="D1104" s="36" t="inlineStr">
        <is>
          <t>2019-12-31</t>
        </is>
      </c>
      <c r="E1104" s="37" t="inlineStr">
        <is>
          <t>매각</t>
        </is>
      </c>
      <c r="F1104" s="37" t="inlineStr">
        <is>
          <t>행남사 2019 연결: 사나이픽쳐스 '지분 처분으로 지배력 상실', 종속기업처분손실 381,018천원.</t>
        </is>
      </c>
      <c r="G1104" s="37" t="inlineStr">
        <is>
          <t>DART 사업보고서</t>
        </is>
      </c>
      <c r="H1104" s="36" t="inlineStr">
        <is>
          <t>2020-04-03</t>
        </is>
      </c>
      <c r="I1104" s="36" t="inlineStr">
        <is>
          <t>20200403002704</t>
        </is>
      </c>
      <c r="J1104" s="39" t="inlineStr">
        <is>
          <t>https://dart.fss.or.kr/dsaf001/main.do?rcpNo=20200403002704</t>
        </is>
      </c>
      <c r="K1104" s="37" t="inlineStr">
        <is>
          <t>impairment,post_events_summary</t>
        </is>
      </c>
    </row>
    <row r="1105" ht="45" customHeight="1">
      <c r="A1105" s="36" t="inlineStr">
        <is>
          <t>K030</t>
        </is>
      </c>
      <c r="B1105" s="37" t="inlineStr">
        <is>
          <t>Sanai Pictures</t>
        </is>
      </c>
      <c r="C1105" s="36" t="inlineStr">
        <is>
          <t>인수 후</t>
        </is>
      </c>
      <c r="D1105" s="36" t="inlineStr">
        <is>
          <t>2020-05-29</t>
        </is>
      </c>
      <c r="E1105" s="37" t="inlineStr">
        <is>
          <t>실적</t>
        </is>
      </c>
      <c r="F1105" s="37" t="inlineStr">
        <is>
          <t>사나이픽처스 계열편입일 2019.11.01, 2019 매출 9,513백만원·영업이익 1,151백만원·순이익 1,062백만원, ㈜카카오엠 1,620주(81%).</t>
        </is>
      </c>
      <c r="G1105" s="37" t="inlineStr">
        <is>
          <t>DART 기타공시</t>
        </is>
      </c>
      <c r="H1105" s="36" t="inlineStr">
        <is>
          <t>2020-05-29</t>
        </is>
      </c>
      <c r="I1105" s="36" t="inlineStr">
        <is>
          <t>20200529000267</t>
        </is>
      </c>
      <c r="J1105" s="39" t="inlineStr">
        <is>
          <t>https://dart.fss.or.kr/dsaf001/main.do?rcpNo=20200529000267</t>
        </is>
      </c>
      <c r="K1105" s="37" t="inlineStr">
        <is>
          <t>target_rev_post,target_op_post,pre_incorp_chk</t>
        </is>
      </c>
    </row>
    <row r="1106" ht="45" customHeight="1">
      <c r="A1106" s="36" t="inlineStr">
        <is>
          <t>K030</t>
        </is>
      </c>
      <c r="B1106" s="37" t="inlineStr">
        <is>
          <t>Sanai Pictures</t>
        </is>
      </c>
      <c r="C1106" s="36" t="inlineStr">
        <is>
          <t>인수 후</t>
        </is>
      </c>
      <c r="D1106" s="36" t="inlineStr">
        <is>
          <t>2021-05-27</t>
        </is>
      </c>
      <c r="E1106" s="37" t="inlineStr">
        <is>
          <t>실적</t>
        </is>
      </c>
      <c r="F1106" s="37" t="inlineStr">
        <is>
          <t>2020 매출 1,862백만원·영업이익 -786백만원·순이익 -945백만원; 주주 ㈜카카오엔터테인먼트 81%.</t>
        </is>
      </c>
      <c r="G1106" s="37" t="inlineStr">
        <is>
          <t>DART 기타공시</t>
        </is>
      </c>
      <c r="H1106" s="36" t="inlineStr">
        <is>
          <t>2021-05-27</t>
        </is>
      </c>
      <c r="I1106" s="36" t="inlineStr">
        <is>
          <t>20210527000178</t>
        </is>
      </c>
      <c r="J1106" s="39" t="inlineStr">
        <is>
          <t>https://dart.fss.or.kr/dsaf001/main.do?rcpNo=20210527000178</t>
        </is>
      </c>
      <c r="K1106" s="37" t="inlineStr">
        <is>
          <t>target_rev_post,target_op_post</t>
        </is>
      </c>
    </row>
    <row r="1107" ht="45" customHeight="1">
      <c r="A1107" s="36" t="inlineStr">
        <is>
          <t>K030</t>
        </is>
      </c>
      <c r="B1107" s="37" t="inlineStr">
        <is>
          <t>Sanai Pictures</t>
        </is>
      </c>
      <c r="C1107" s="36" t="inlineStr">
        <is>
          <t>인수 후</t>
        </is>
      </c>
      <c r="D1107" s="36" t="inlineStr">
        <is>
          <t>2026-05-29</t>
        </is>
      </c>
      <c r="E1107" s="37" t="inlineStr">
        <is>
          <t>실적</t>
        </is>
      </c>
      <c r="F1107" s="37" t="inlineStr">
        <is>
          <t>2025 매출 13,008백만원·영업이익 -650백만원·순이익 -499백만원(2024: 16,519/645/677, 20250530001460).</t>
        </is>
      </c>
      <c r="G1107" s="37" t="inlineStr">
        <is>
          <t>DART 기타공시</t>
        </is>
      </c>
      <c r="H1107" s="36" t="inlineStr">
        <is>
          <t>2026-05-29</t>
        </is>
      </c>
      <c r="I1107" s="36" t="inlineStr">
        <is>
          <t>20260529000449</t>
        </is>
      </c>
      <c r="J1107" s="39" t="inlineStr">
        <is>
          <t>https://dart.fss.or.kr/dsaf001/main.do?rcpNo=20260529000449</t>
        </is>
      </c>
      <c r="K1107" s="37" t="inlineStr">
        <is>
          <t>target_rev_post,target_op_post,perf_basis</t>
        </is>
      </c>
    </row>
    <row r="1108" ht="45" customHeight="1">
      <c r="A1108" s="36" t="inlineStr">
        <is>
          <t>K030</t>
        </is>
      </c>
      <c r="B1108" s="37" t="inlineStr">
        <is>
          <t>Sanai Pictures</t>
        </is>
      </c>
      <c r="C1108" s="36" t="inlineStr">
        <is>
          <t>인수 후</t>
        </is>
      </c>
      <c r="D1108" s="36" t="inlineStr">
        <is>
          <t>2023-12-31</t>
        </is>
      </c>
      <c r="E1108" s="37" t="inlineStr">
        <is>
          <t>손상차손</t>
        </is>
      </c>
      <c r="F1108" s="37" t="inlineStr">
        <is>
          <t>카카오엔터테인먼트 영업권 CGU (주)사나이픽처스 당기초 9,867,177 손상 (5,365,929) 당기말 4,501,248 (천원).</t>
        </is>
      </c>
      <c r="G1108" s="37" t="inlineStr">
        <is>
          <t>DART 사업보고서</t>
        </is>
      </c>
      <c r="H1108" s="36" t="inlineStr">
        <is>
          <t>2024-03-29</t>
        </is>
      </c>
      <c r="I1108" s="36" t="inlineStr">
        <is>
          <t>20240329003124</t>
        </is>
      </c>
      <c r="J1108" s="39" t="inlineStr">
        <is>
          <t>https://dart.fss.or.kr/dsaf001/main.do?rcpNo=20240329003124</t>
        </is>
      </c>
      <c r="K1108" s="37" t="inlineStr">
        <is>
          <t>impairment</t>
        </is>
      </c>
    </row>
    <row r="1109" ht="45" customHeight="1">
      <c r="A1109" s="36" t="inlineStr">
        <is>
          <t>K030</t>
        </is>
      </c>
      <c r="B1109" s="37" t="inlineStr">
        <is>
          <t>Sanai Pictures</t>
        </is>
      </c>
      <c r="C1109" s="36" t="inlineStr">
        <is>
          <t>인수 후</t>
        </is>
      </c>
      <c r="D1109" s="36" t="inlineStr">
        <is>
          <t>2024-12-31</t>
        </is>
      </c>
      <c r="E1109" s="37" t="inlineStr">
        <is>
          <t>손상차손</t>
        </is>
      </c>
      <c r="F1109" s="37" t="inlineStr">
        <is>
          <t>카카오엔터테인먼트 영업권 CGU (주)사나이픽처스 당기초 4,501,248 손상 (4,501,248) 당기말 0 (천원).</t>
        </is>
      </c>
      <c r="G1109" s="37" t="inlineStr">
        <is>
          <t>DART 사업보고서</t>
        </is>
      </c>
      <c r="H1109" s="36" t="inlineStr">
        <is>
          <t>2025-03-28</t>
        </is>
      </c>
      <c r="I1109" s="36" t="inlineStr">
        <is>
          <t>20250328002113</t>
        </is>
      </c>
      <c r="J1109" s="39" t="inlineStr">
        <is>
          <t>https://dart.fss.or.kr/dsaf001/main.do?rcpNo=20250328002113</t>
        </is>
      </c>
      <c r="K1109" s="37" t="inlineStr">
        <is>
          <t>impairment</t>
        </is>
      </c>
    </row>
    <row r="1110" ht="45" customHeight="1">
      <c r="A1110" s="36" t="inlineStr">
        <is>
          <t>K030</t>
        </is>
      </c>
      <c r="B1110" s="37" t="inlineStr">
        <is>
          <t>Sanai Pictures</t>
        </is>
      </c>
      <c r="C1110" s="36" t="inlineStr">
        <is>
          <t>인수 후</t>
        </is>
      </c>
      <c r="D1110" s="36" t="inlineStr">
        <is>
          <t>2021-05-25</t>
        </is>
      </c>
      <c r="E1110" s="37" t="inlineStr">
        <is>
          <t>기타</t>
        </is>
      </c>
      <c r="F1110" s="37" t="inlineStr">
        <is>
          <t>행남사 상장폐지결정 효력정지 가처분 기각, 정리매매 개시.</t>
        </is>
      </c>
      <c r="G1110" s="37" t="inlineStr">
        <is>
          <t>DART 기타공시</t>
        </is>
      </c>
      <c r="H1110" s="36" t="inlineStr">
        <is>
          <t>2021-05-25</t>
        </is>
      </c>
      <c r="I1110" s="36" t="inlineStr">
        <is>
          <t>20210525900478</t>
        </is>
      </c>
      <c r="J1110" s="39" t="inlineStr">
        <is>
          <t>https://dart.fss.or.kr/dsaf001/main.do?rcpNo=20210525900478</t>
        </is>
      </c>
      <c r="K1110" s="37" t="inlineStr">
        <is>
          <t>post_events_summary</t>
        </is>
      </c>
    </row>
    <row r="1111" ht="45" customHeight="1">
      <c r="A1111" s="36" t="inlineStr">
        <is>
          <t>K031</t>
        </is>
      </c>
      <c r="B1111" s="37" t="inlineStr">
        <is>
          <t>Samyang CNC Co.,Ltd.</t>
        </is>
      </c>
      <c r="C1111" s="36" t="inlineStr">
        <is>
          <t>인수 전</t>
        </is>
      </c>
      <c r="D1111" s="36" t="inlineStr">
        <is>
          <t>2018-03-02</t>
        </is>
      </c>
      <c r="E1111" s="37" t="inlineStr">
        <is>
          <t>지분취득</t>
        </is>
      </c>
      <c r="F1111" s="37"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7" t="inlineStr">
        <is>
          <t>DART 기타공시</t>
        </is>
      </c>
      <c r="H1111" s="36" t="inlineStr">
        <is>
          <t>2018-05-31</t>
        </is>
      </c>
      <c r="I1111" s="36" t="inlineStr">
        <is>
          <t>20180531001191</t>
        </is>
      </c>
      <c r="J1111" s="39" t="inlineStr">
        <is>
          <t>https://dart.fss.or.kr/dsaf001/main.do?rcpNo=20180531001191</t>
        </is>
      </c>
      <c r="K1111" s="37" t="inlineStr">
        <is>
          <t>pre_events_summary,pre_incorp_chk,target_rev_pre,target_op_pre</t>
        </is>
      </c>
    </row>
    <row r="1112" ht="45" customHeight="1">
      <c r="A1112" s="36" t="inlineStr">
        <is>
          <t>K031</t>
        </is>
      </c>
      <c r="B1112" s="37" t="inlineStr">
        <is>
          <t>Samyang CNC Co.,Ltd.</t>
        </is>
      </c>
      <c r="C1112" s="36" t="inlineStr">
        <is>
          <t>인수 전</t>
        </is>
      </c>
      <c r="D1112" s="36" t="inlineStr">
        <is>
          <t>2017</t>
        </is>
      </c>
      <c r="E1112" s="37" t="inlineStr">
        <is>
          <t>실적</t>
        </is>
      </c>
      <c r="F1112" s="37" t="inlineStr">
        <is>
          <t>삼양씨앤씨 대규모기업집단현황공시(연1회) 회사 손익현황(직전 사업연도, 개별, 백만원): 2017 (2017-12-12 설립~12-31) 매출액 591, 영업이익 155, 당기순이익 123.</t>
        </is>
      </c>
      <c r="G1112" s="37" t="inlineStr">
        <is>
          <t>DART 기타공시</t>
        </is>
      </c>
      <c r="H1112" s="36" t="inlineStr">
        <is>
          <t>2018-05-31</t>
        </is>
      </c>
      <c r="I1112" s="36" t="inlineStr">
        <is>
          <t>20180531001191</t>
        </is>
      </c>
      <c r="J1112" s="39" t="inlineStr">
        <is>
          <t>https://dart.fss.or.kr/dsaf001/main.do?rcpNo=20180531001191</t>
        </is>
      </c>
      <c r="K1112" s="37" t="inlineStr">
        <is>
          <t>target_rev_pre,target_rev_post,target_op_pre,target_op_post,perf_basis</t>
        </is>
      </c>
    </row>
    <row r="1113" ht="45" customHeight="1">
      <c r="A1113" s="36" t="inlineStr">
        <is>
          <t>K031</t>
        </is>
      </c>
      <c r="B1113" s="37" t="inlineStr">
        <is>
          <t>Samyang CNC Co.,Ltd.</t>
        </is>
      </c>
      <c r="C1113" s="36" t="inlineStr">
        <is>
          <t>인수 전</t>
        </is>
      </c>
      <c r="D1113" s="36" t="inlineStr">
        <is>
          <t>2018</t>
        </is>
      </c>
      <c r="E1113" s="37" t="inlineStr">
        <is>
          <t>지분취득</t>
        </is>
      </c>
      <c r="F1113" s="37"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7" t="inlineStr">
        <is>
          <t>DART 감사보고서</t>
        </is>
      </c>
      <c r="H1113" s="36" t="inlineStr">
        <is>
          <t>2019-04-11</t>
        </is>
      </c>
      <c r="I1113" s="36" t="inlineStr">
        <is>
          <t>20190411000196</t>
        </is>
      </c>
      <c r="J1113" s="39" t="inlineStr">
        <is>
          <t>https://dart.fss.or.kr/dsaf001/main.do?rcpNo=20190411000196</t>
        </is>
      </c>
      <c r="K1113" s="37" t="inlineStr">
        <is>
          <t>subtype_chk,chk_note,pre_events_summary,impairment</t>
        </is>
      </c>
    </row>
    <row r="1114" ht="45" customHeight="1">
      <c r="A1114" s="36" t="inlineStr">
        <is>
          <t>K031</t>
        </is>
      </c>
      <c r="B1114" s="37" t="inlineStr">
        <is>
          <t>Samyang CNC Co.,Ltd.</t>
        </is>
      </c>
      <c r="C1114" s="36" t="inlineStr">
        <is>
          <t>발표</t>
        </is>
      </c>
      <c r="D1114" s="36" t="inlineStr">
        <is>
          <t>2018-11-30</t>
        </is>
      </c>
      <c r="E1114" s="37" t="inlineStr">
        <is>
          <t>추가취득</t>
        </is>
      </c>
      <c r="F1114" s="37" t="inlineStr">
        <is>
          <t>삼양씨앤씨 최대주주등의주식보유변동(공정거래법): (주)카카오페이지 2018.11.30 보통주 4,997주(49.97%) → +2,003주(20.03%) → 7,000주(70.00%), 금액 2,353,933,612원, 단가 1,175,204원. 기타주주 5,003주 → 3,000주(30.00%).</t>
        </is>
      </c>
      <c r="G1114" s="37" t="inlineStr">
        <is>
          <t>DART 기타공시</t>
        </is>
      </c>
      <c r="H1114" s="36" t="inlineStr">
        <is>
          <t>2018-12-06</t>
        </is>
      </c>
      <c r="I1114" s="36" t="inlineStr">
        <is>
          <t>20181206000126</t>
        </is>
      </c>
      <c r="J1114" s="39" t="inlineStr">
        <is>
          <t>https://dart.fss.or.kr/dsaf001/main.do?rcpNo=20181206000126</t>
        </is>
      </c>
      <c r="K1114" s="37" t="inlineStr">
        <is>
          <t>status_chk,value_chk_local,announce_date_chk,first_filing_date,subtype_chk</t>
        </is>
      </c>
    </row>
    <row r="1115" ht="45" customHeight="1">
      <c r="A1115" s="36" t="inlineStr">
        <is>
          <t>K031</t>
        </is>
      </c>
      <c r="B1115" s="37" t="inlineStr">
        <is>
          <t>Samyang CNC Co.,Ltd.</t>
        </is>
      </c>
      <c r="C1115" s="36" t="inlineStr">
        <is>
          <t>발표</t>
        </is>
      </c>
      <c r="D1115" s="36" t="inlineStr">
        <is>
          <t>2017-12-31</t>
        </is>
      </c>
      <c r="E1115" s="37" t="inlineStr">
        <is>
          <t>실적</t>
        </is>
      </c>
      <c r="F1115" s="37"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7" t="inlineStr">
        <is>
          <t>DART 감사보고서</t>
        </is>
      </c>
      <c r="H1115" s="36" t="inlineStr">
        <is>
          <t>2019-04-11</t>
        </is>
      </c>
      <c r="I1115" s="36" t="inlineStr">
        <is>
          <t>20190411000192</t>
        </is>
      </c>
      <c r="J1115" s="39" t="inlineStr">
        <is>
          <t>https://dart.fss.or.kr/dsaf001/main.do?rcpNo=20190411000192</t>
        </is>
      </c>
      <c r="K1115" s="37" t="inlineStr">
        <is>
          <t>acq_total_assets,deal_to_assets_pct,deal_to_equity_pct,acquirer_core</t>
        </is>
      </c>
    </row>
    <row r="1116" ht="45" customHeight="1">
      <c r="A1116" s="36" t="inlineStr">
        <is>
          <t>K031</t>
        </is>
      </c>
      <c r="B1116" s="37" t="inlineStr">
        <is>
          <t>Samyang CNC Co.,Ltd.</t>
        </is>
      </c>
      <c r="C1116" s="36" t="inlineStr">
        <is>
          <t>발표</t>
        </is>
      </c>
      <c r="D1116" s="36" t="inlineStr">
        <is>
          <t>2018-11-05</t>
        </is>
      </c>
      <c r="E1116" s="37" t="inlineStr">
        <is>
          <t>기타</t>
        </is>
      </c>
      <c r="F1116" s="37" t="inlineStr">
        <is>
          <t>카카오페이지 타법인주식및출자증권취득결정(다온크리에이티브, 공정거래법) 공시의 '자기자본 (원) 156,170,345,705' — 2018-11~12 카카오페이지 공시에 쓰인 자기자본 기준값.</t>
        </is>
      </c>
      <c r="G1116" s="37" t="inlineStr">
        <is>
          <t>DART 기타공시</t>
        </is>
      </c>
      <c r="H1116" s="36" t="inlineStr">
        <is>
          <t>2018-11-05</t>
        </is>
      </c>
      <c r="I1116" s="36" t="inlineStr">
        <is>
          <t>20181105000166</t>
        </is>
      </c>
      <c r="J1116" s="39" t="inlineStr">
        <is>
          <t>https://dart.fss.or.kr/dsaf001/main.do?rcpNo=20181105000166</t>
        </is>
      </c>
      <c r="K1116" s="37" t="inlineStr">
        <is>
          <t>deal_to_equity_pct,size_basis</t>
        </is>
      </c>
    </row>
    <row r="1117" ht="45" customHeight="1">
      <c r="A1117" s="36" t="inlineStr">
        <is>
          <t>K031</t>
        </is>
      </c>
      <c r="B1117" s="37" t="inlineStr">
        <is>
          <t>Samyang CNC Co.,Ltd.</t>
        </is>
      </c>
      <c r="C1117" s="36" t="inlineStr">
        <is>
          <t>발표</t>
        </is>
      </c>
      <c r="D1117" s="36" t="inlineStr">
        <is>
          <t>2018-09-30</t>
        </is>
      </c>
      <c r="E1117" s="37" t="inlineStr">
        <is>
          <t>기타</t>
        </is>
      </c>
      <c r="F1117" s="37" t="inlineStr">
        <is>
          <t>(주)카카오 2018 3분기보고서(정정): 연결 자산총계 2018-09-30 7,710,898,617,892원 / 2017-12-31 6,349,428,454,887원. 발행주식의 총수 83,385,673주(2018-09-30).</t>
        </is>
      </c>
      <c r="G1117" s="37" t="inlineStr">
        <is>
          <t>DART 사업보고서</t>
        </is>
      </c>
      <c r="H1117" s="36" t="inlineStr">
        <is>
          <t>2018-12-04</t>
        </is>
      </c>
      <c r="I1117" s="36" t="inlineStr">
        <is>
          <t>20181204000182</t>
        </is>
      </c>
      <c r="J1117" s="39" t="inlineStr">
        <is>
          <t>https://dart.fss.or.kr/dsaf001/main.do?rcpNo=20181204000182</t>
        </is>
      </c>
      <c r="K1117" s="37" t="inlineStr">
        <is>
          <t>apex_total_assets,acq_mktcap</t>
        </is>
      </c>
    </row>
    <row r="1118" ht="45" customHeight="1">
      <c r="A1118" s="36" t="inlineStr">
        <is>
          <t>K031</t>
        </is>
      </c>
      <c r="B1118" s="37" t="inlineStr">
        <is>
          <t>Samyang CNC Co.,Ltd.</t>
        </is>
      </c>
      <c r="C1118" s="36" t="inlineStr">
        <is>
          <t>발표</t>
        </is>
      </c>
      <c r="D1118" s="36" t="inlineStr">
        <is>
          <t>2018-12-05</t>
        </is>
      </c>
      <c r="E1118" s="37" t="inlineStr">
        <is>
          <t>기타</t>
        </is>
      </c>
      <c r="F1118" s="37" t="inlineStr">
        <is>
          <t>Yahoo Finance 차트 API 035720.KS 조정종가 2018-12-05 22900.0원(2021-04 5:1 액면분할 소급 반영) → 당시 실제 종가 114,500원.</t>
        </is>
      </c>
      <c r="G1118" s="37" t="inlineStr">
        <is>
          <t>기타</t>
        </is>
      </c>
      <c r="H1118" s="36" t="inlineStr">
        <is>
          <t>2018-12-05</t>
        </is>
      </c>
      <c r="I1118" s="36" t="n"/>
      <c r="J1118" s="39" t="inlineStr">
        <is>
          <t>https://query1.finance.yahoo.com/v8/finance/chart/035720.KS</t>
        </is>
      </c>
      <c r="K1118" s="37" t="inlineStr">
        <is>
          <t>acq_mktcap</t>
        </is>
      </c>
    </row>
    <row r="1119" ht="45" customHeight="1">
      <c r="A1119" s="36" t="inlineStr">
        <is>
          <t>K031</t>
        </is>
      </c>
      <c r="B1119" s="37" t="inlineStr">
        <is>
          <t>Samyang CNC Co.,Ltd.</t>
        </is>
      </c>
      <c r="C1119" s="36" t="inlineStr">
        <is>
          <t>인수 후</t>
        </is>
      </c>
      <c r="D1119" s="36" t="inlineStr">
        <is>
          <t>2019</t>
        </is>
      </c>
      <c r="E1119" s="37" t="inlineStr">
        <is>
          <t>기타</t>
        </is>
      </c>
      <c r="F1119" s="37"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7" t="inlineStr">
        <is>
          <t>DART 감사보고서</t>
        </is>
      </c>
      <c r="H1119" s="36" t="inlineStr">
        <is>
          <t>2020-03-31</t>
        </is>
      </c>
      <c r="I1119" s="36" t="inlineStr">
        <is>
          <t>20200331000581</t>
        </is>
      </c>
      <c r="J1119" s="39" t="inlineStr">
        <is>
          <t>https://dart.fss.or.kr/dsaf001/main.do?rcpNo=20200331000581</t>
        </is>
      </c>
      <c r="K1119" s="37" t="inlineStr">
        <is>
          <t>post_events_summary,impairment,notes</t>
        </is>
      </c>
    </row>
    <row r="1120" ht="45" customHeight="1">
      <c r="A1120" s="36" t="inlineStr">
        <is>
          <t>K031</t>
        </is>
      </c>
      <c r="B1120" s="37" t="inlineStr">
        <is>
          <t>Samyang CNC Co.,Ltd.</t>
        </is>
      </c>
      <c r="C1120" s="36" t="inlineStr">
        <is>
          <t>인수 후</t>
        </is>
      </c>
      <c r="D1120" s="36" t="inlineStr">
        <is>
          <t>2021-01-15</t>
        </is>
      </c>
      <c r="E1120" s="37" t="inlineStr">
        <is>
          <t>추가취득</t>
        </is>
      </c>
      <c r="F1120" s="37"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7" t="inlineStr">
        <is>
          <t>DART 감사보고서</t>
        </is>
      </c>
      <c r="H1120" s="36" t="inlineStr">
        <is>
          <t>2021-04-01</t>
        </is>
      </c>
      <c r="I1120" s="36" t="inlineStr">
        <is>
          <t>20210401000639</t>
        </is>
      </c>
      <c r="J1120" s="39" t="inlineStr">
        <is>
          <t>https://dart.fss.or.kr/dsaf001/main.do?rcpNo=20210401000639</t>
        </is>
      </c>
      <c r="K1120" s="37" t="inlineStr">
        <is>
          <t>status_chk,post_events_summary</t>
        </is>
      </c>
    </row>
    <row r="1121" ht="45" customHeight="1">
      <c r="A1121" s="36" t="inlineStr">
        <is>
          <t>K031</t>
        </is>
      </c>
      <c r="B1121" s="37" t="inlineStr">
        <is>
          <t>Samyang CNC Co.,Ltd.</t>
        </is>
      </c>
      <c r="C1121" s="36" t="inlineStr">
        <is>
          <t>인수 후</t>
        </is>
      </c>
      <c r="D1121" s="36" t="inlineStr">
        <is>
          <t>2018</t>
        </is>
      </c>
      <c r="E1121" s="37" t="inlineStr">
        <is>
          <t>실적</t>
        </is>
      </c>
      <c r="F1121" s="37" t="inlineStr">
        <is>
          <t>삼양씨앤씨 대규모기업집단현황공시(연1회) 회사 손익현황(직전 사업연도, 개별, 백만원): 2018 매출액 11,086, 영업이익 2,489, 당기순이익 1,980. 자산총계 8,160, 자본총계 2,706. 종업원 20명.</t>
        </is>
      </c>
      <c r="G1121" s="37" t="inlineStr">
        <is>
          <t>DART 기타공시</t>
        </is>
      </c>
      <c r="H1121" s="36" t="inlineStr">
        <is>
          <t>2019-05-31</t>
        </is>
      </c>
      <c r="I1121" s="36" t="inlineStr">
        <is>
          <t>20190531000645</t>
        </is>
      </c>
      <c r="J1121" s="39" t="inlineStr">
        <is>
          <t>https://dart.fss.or.kr/dsaf001/main.do?rcpNo=20190531000645</t>
        </is>
      </c>
      <c r="K1121" s="37" t="inlineStr">
        <is>
          <t>target_rev_pre,target_rev_post,target_op_pre,target_op_post,perf_basis</t>
        </is>
      </c>
    </row>
    <row r="1122" ht="45" customHeight="1">
      <c r="A1122" s="36" t="inlineStr">
        <is>
          <t>K031</t>
        </is>
      </c>
      <c r="B1122" s="37" t="inlineStr">
        <is>
          <t>Samyang CNC Co.,Ltd.</t>
        </is>
      </c>
      <c r="C1122" s="36" t="inlineStr">
        <is>
          <t>인수 후</t>
        </is>
      </c>
      <c r="D1122" s="36" t="inlineStr">
        <is>
          <t>2019</t>
        </is>
      </c>
      <c r="E1122" s="37" t="inlineStr">
        <is>
          <t>실적</t>
        </is>
      </c>
      <c r="F1122" s="37" t="inlineStr">
        <is>
          <t>삼양씨앤씨 대규모기업집단현황공시(연1회) 회사 손익현황(직전 사업연도, 개별, 백만원): 2019 매출액 13,247, 영업이익 3,393, 당기순이익 2,715. 자산총계 9,495, 자본총계 5,421. 종업원 24명.</t>
        </is>
      </c>
      <c r="G1122" s="37" t="inlineStr">
        <is>
          <t>DART 기타공시</t>
        </is>
      </c>
      <c r="H1122" s="36" t="inlineStr">
        <is>
          <t>2020-05-29</t>
        </is>
      </c>
      <c r="I1122" s="36" t="inlineStr">
        <is>
          <t>20200529000490</t>
        </is>
      </c>
      <c r="J1122" s="39" t="inlineStr">
        <is>
          <t>https://dart.fss.or.kr/dsaf001/main.do?rcpNo=20200529000490</t>
        </is>
      </c>
      <c r="K1122" s="37" t="inlineStr">
        <is>
          <t>target_rev_pre,target_rev_post,target_op_pre,target_op_post,perf_basis</t>
        </is>
      </c>
    </row>
    <row r="1123" ht="45" customHeight="1">
      <c r="A1123" s="36" t="inlineStr">
        <is>
          <t>K031</t>
        </is>
      </c>
      <c r="B1123" s="37" t="inlineStr">
        <is>
          <t>Samyang CNC Co.,Ltd.</t>
        </is>
      </c>
      <c r="C1123" s="36" t="inlineStr">
        <is>
          <t>인수 후</t>
        </is>
      </c>
      <c r="D1123" s="36" t="inlineStr">
        <is>
          <t>2020</t>
        </is>
      </c>
      <c r="E1123" s="37" t="inlineStr">
        <is>
          <t>실적</t>
        </is>
      </c>
      <c r="F1123" s="37" t="inlineStr">
        <is>
          <t>삼양씨앤씨 대규모기업집단현황공시(연1회) 회사 손익현황(직전 사업연도, 개별, 백만원): 2020 매출액 17,818, 영업이익 5,085, 당기순이익 4,047. 자산총계 14,169, 자본총계 9,468.</t>
        </is>
      </c>
      <c r="G1123" s="37" t="inlineStr">
        <is>
          <t>DART 기타공시</t>
        </is>
      </c>
      <c r="H1123" s="36" t="inlineStr">
        <is>
          <t>2021-05-31</t>
        </is>
      </c>
      <c r="I1123" s="36" t="inlineStr">
        <is>
          <t>20210531001003</t>
        </is>
      </c>
      <c r="J1123" s="39" t="inlineStr">
        <is>
          <t>https://dart.fss.or.kr/dsaf001/main.do?rcpNo=20210531001003</t>
        </is>
      </c>
      <c r="K1123" s="37" t="inlineStr">
        <is>
          <t>target_rev_pre,target_rev_post,target_op_pre,target_op_post,perf_basis</t>
        </is>
      </c>
    </row>
    <row r="1124" ht="45" customHeight="1">
      <c r="A1124" s="36" t="inlineStr">
        <is>
          <t>K031</t>
        </is>
      </c>
      <c r="B1124" s="37" t="inlineStr">
        <is>
          <t>Samyang CNC Co.,Ltd.</t>
        </is>
      </c>
      <c r="C1124" s="36" t="inlineStr">
        <is>
          <t>인수 후</t>
        </is>
      </c>
      <c r="D1124" s="36" t="inlineStr">
        <is>
          <t>2021</t>
        </is>
      </c>
      <c r="E1124" s="37" t="inlineStr">
        <is>
          <t>실적</t>
        </is>
      </c>
      <c r="F1124" s="37" t="inlineStr">
        <is>
          <t>삼양씨앤씨 대규모기업집단현황공시(연1회) 회사 손익현황(직전 사업연도, 개별, 백만원): 2021 매출액 16,840, 영업이익 5,232, 당기순이익 4,157. 자산총계 17,529, 자본총계 13,624. 대표 박성인·황현수.</t>
        </is>
      </c>
      <c r="G1124" s="37" t="inlineStr">
        <is>
          <t>DART 기타공시</t>
        </is>
      </c>
      <c r="H1124" s="36" t="inlineStr">
        <is>
          <t>2022-05-30</t>
        </is>
      </c>
      <c r="I1124" s="36" t="inlineStr">
        <is>
          <t>20220530000442</t>
        </is>
      </c>
      <c r="J1124" s="39" t="inlineStr">
        <is>
          <t>https://dart.fss.or.kr/dsaf001/main.do?rcpNo=20220530000442</t>
        </is>
      </c>
      <c r="K1124" s="37" t="inlineStr">
        <is>
          <t>target_rev_pre,target_rev_post,target_op_pre,target_op_post,perf_basis</t>
        </is>
      </c>
    </row>
    <row r="1125" ht="45" customHeight="1">
      <c r="A1125" s="36" t="inlineStr">
        <is>
          <t>K031</t>
        </is>
      </c>
      <c r="B1125" s="37" t="inlineStr">
        <is>
          <t>Samyang CNC Co.,Ltd.</t>
        </is>
      </c>
      <c r="C1125" s="36" t="inlineStr">
        <is>
          <t>인수 후</t>
        </is>
      </c>
      <c r="D1125" s="36" t="inlineStr">
        <is>
          <t>2022</t>
        </is>
      </c>
      <c r="E1125" s="37" t="inlineStr">
        <is>
          <t>실적</t>
        </is>
      </c>
      <c r="F1125" s="37" t="inlineStr">
        <is>
          <t>삼양씨앤씨 대규모기업집단현황공시(연1회) 회사 손익현황(직전 사업연도, 개별, 백만원): 2022 매출액 14,468, 영업이익 1,924, 당기순이익 1,585. 자산총계 24,470. 종업원 83명(와이낫미프로덕션 합병 후).</t>
        </is>
      </c>
      <c r="G1125" s="37" t="inlineStr">
        <is>
          <t>DART 기타공시</t>
        </is>
      </c>
      <c r="H1125" s="36" t="inlineStr">
        <is>
          <t>2023-05-30</t>
        </is>
      </c>
      <c r="I1125" s="36" t="inlineStr">
        <is>
          <t>20230530000341</t>
        </is>
      </c>
      <c r="J1125" s="39" t="inlineStr">
        <is>
          <t>https://dart.fss.or.kr/dsaf001/main.do?rcpNo=20230530000341</t>
        </is>
      </c>
      <c r="K1125" s="37" t="inlineStr">
        <is>
          <t>target_rev_pre,target_rev_post,target_op_pre,target_op_post,perf_basis</t>
        </is>
      </c>
    </row>
    <row r="1126" ht="45" customHeight="1">
      <c r="A1126" s="36" t="inlineStr">
        <is>
          <t>K031</t>
        </is>
      </c>
      <c r="B1126" s="37" t="inlineStr">
        <is>
          <t>Samyang CNC Co.,Ltd.</t>
        </is>
      </c>
      <c r="C1126" s="36" t="inlineStr">
        <is>
          <t>인수 후</t>
        </is>
      </c>
      <c r="D1126" s="36" t="inlineStr">
        <is>
          <t>2023</t>
        </is>
      </c>
      <c r="E1126" s="37" t="inlineStr">
        <is>
          <t>실적</t>
        </is>
      </c>
      <c r="F1126" s="37" t="inlineStr">
        <is>
          <t>삼양씨앤씨 대규모기업집단현황공시(연1회) 회사 손익현황(직전 사업연도, 개별, 백만원): 2023 매출액 9,970, 영업이익 -1,449, 당기순이익 -4,184. 자산총계 19,464. 대표 박성인·김미정.</t>
        </is>
      </c>
      <c r="G1126" s="37" t="inlineStr">
        <is>
          <t>DART 기타공시</t>
        </is>
      </c>
      <c r="H1126" s="36" t="inlineStr">
        <is>
          <t>2024-05-30</t>
        </is>
      </c>
      <c r="I1126" s="36" t="inlineStr">
        <is>
          <t>20240530000607</t>
        </is>
      </c>
      <c r="J1126" s="39" t="inlineStr">
        <is>
          <t>https://dart.fss.or.kr/dsaf001/main.do?rcpNo=20240530000607</t>
        </is>
      </c>
      <c r="K1126" s="37" t="inlineStr">
        <is>
          <t>target_rev_pre,target_rev_post,target_op_pre,target_op_post,perf_basis</t>
        </is>
      </c>
    </row>
    <row r="1127" ht="45" customHeight="1">
      <c r="A1127" s="36" t="inlineStr">
        <is>
          <t>K031</t>
        </is>
      </c>
      <c r="B1127" s="37" t="inlineStr">
        <is>
          <t>Samyang CNC Co.,Ltd.</t>
        </is>
      </c>
      <c r="C1127" s="36" t="inlineStr">
        <is>
          <t>인수 후</t>
        </is>
      </c>
      <c r="D1127" s="36" t="inlineStr">
        <is>
          <t>2024</t>
        </is>
      </c>
      <c r="E1127" s="37" t="inlineStr">
        <is>
          <t>실적</t>
        </is>
      </c>
      <c r="F1127" s="37" t="inlineStr">
        <is>
          <t>삼양씨앤씨 대규모기업집단현황공시(연1회) 회사 손익현황(직전 사업연도, 개별, 백만원): 2024 매출액 8,539, 영업이익 -1,858, 당기순이익 -4,759. 자산총계 13,689. 대표 차성택.</t>
        </is>
      </c>
      <c r="G1127" s="37" t="inlineStr">
        <is>
          <t>DART 기타공시</t>
        </is>
      </c>
      <c r="H1127" s="36" t="inlineStr">
        <is>
          <t>2025-05-29</t>
        </is>
      </c>
      <c r="I1127" s="36" t="inlineStr">
        <is>
          <t>20250529000656</t>
        </is>
      </c>
      <c r="J1127" s="39" t="inlineStr">
        <is>
          <t>https://dart.fss.or.kr/dsaf001/main.do?rcpNo=20250529000656</t>
        </is>
      </c>
      <c r="K1127" s="37" t="inlineStr">
        <is>
          <t>target_rev_pre,target_rev_post,target_op_pre,target_op_post,perf_basis</t>
        </is>
      </c>
    </row>
    <row r="1128" ht="45" customHeight="1">
      <c r="A1128" s="36" t="inlineStr">
        <is>
          <t>K031</t>
        </is>
      </c>
      <c r="B1128" s="37" t="inlineStr">
        <is>
          <t>Samyang CNC Co.,Ltd.</t>
        </is>
      </c>
      <c r="C1128" s="36" t="inlineStr">
        <is>
          <t>인수 후</t>
        </is>
      </c>
      <c r="D1128" s="36" t="inlineStr">
        <is>
          <t>2025</t>
        </is>
      </c>
      <c r="E1128" s="37" t="inlineStr">
        <is>
          <t>실적</t>
        </is>
      </c>
      <c r="F1128" s="37" t="inlineStr">
        <is>
          <t>삼양씨앤씨 대규모기업집단현황공시(연1회) 회사 손익현황(직전 사업연도, 개별, 백만원): 2025 매출액 6,642, 영업이익 -70, 당기순이익 -646. 자산총계 12,352, 자본총계 9,079. 대표 차성택, 종업원 29명.</t>
        </is>
      </c>
      <c r="G1128" s="37" t="inlineStr">
        <is>
          <t>DART 기타공시</t>
        </is>
      </c>
      <c r="H1128" s="36" t="inlineStr">
        <is>
          <t>2026-05-29</t>
        </is>
      </c>
      <c r="I1128" s="36" t="inlineStr">
        <is>
          <t>20260529000803</t>
        </is>
      </c>
      <c r="J1128" s="39" t="inlineStr">
        <is>
          <t>https://dart.fss.or.kr/dsaf001/main.do?rcpNo=20260529000803</t>
        </is>
      </c>
      <c r="K1128" s="37" t="inlineStr">
        <is>
          <t>target_rev_pre,target_rev_post,target_op_pre,target_op_post,perf_basis</t>
        </is>
      </c>
    </row>
    <row r="1129" ht="45" customHeight="1">
      <c r="A1129" s="36" t="inlineStr">
        <is>
          <t>K031</t>
        </is>
      </c>
      <c r="B1129" s="37" t="inlineStr">
        <is>
          <t>Samyang CNC Co.,Ltd.</t>
        </is>
      </c>
      <c r="C1129" s="36" t="inlineStr">
        <is>
          <t>인수 후</t>
        </is>
      </c>
      <c r="D1129" s="36" t="inlineStr">
        <is>
          <t>2021-12-31</t>
        </is>
      </c>
      <c r="E1129" s="37" t="inlineStr">
        <is>
          <t>기타</t>
        </is>
      </c>
      <c r="F1129" s="37" t="inlineStr">
        <is>
          <t>카카오엔터테인먼트(구 카카오페이지) 2021 연결감사보고서: 삼양씨앤씨 10,000주 100.00% 종속기업. 2021 매출액 16,839,791천원, 당기순이익 4,157,315천원. 영업권 삼양씨앤씨 CGU 4,763,795천원 변동 없음.</t>
        </is>
      </c>
      <c r="G1129" s="37" t="inlineStr">
        <is>
          <t>DART 감사보고서</t>
        </is>
      </c>
      <c r="H1129" s="36" t="inlineStr">
        <is>
          <t>2022-03-31</t>
        </is>
      </c>
      <c r="I1129" s="36" t="inlineStr">
        <is>
          <t>20220331003217</t>
        </is>
      </c>
      <c r="J1129" s="39" t="inlineStr">
        <is>
          <t>https://dart.fss.or.kr/dsaf001/main.do?rcpNo=20220331003217</t>
        </is>
      </c>
      <c r="K1129" s="37" t="inlineStr">
        <is>
          <t>post_events_summary</t>
        </is>
      </c>
    </row>
    <row r="1130" ht="45" customHeight="1">
      <c r="A1130" s="36" t="inlineStr">
        <is>
          <t>K031</t>
        </is>
      </c>
      <c r="B1130" s="37" t="inlineStr">
        <is>
          <t>Samyang CNC Co.,Ltd.</t>
        </is>
      </c>
      <c r="C1130" s="36" t="inlineStr">
        <is>
          <t>인수 후</t>
        </is>
      </c>
      <c r="D1130" s="36" t="inlineStr">
        <is>
          <t>2022-07-01</t>
        </is>
      </c>
      <c r="E1130" s="37" t="inlineStr">
        <is>
          <t>합병</t>
        </is>
      </c>
      <c r="F1130" s="37"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7" t="inlineStr">
        <is>
          <t>DART 감사보고서</t>
        </is>
      </c>
      <c r="H1130" s="36" t="inlineStr">
        <is>
          <t>2023-03-31</t>
        </is>
      </c>
      <c r="I1130" s="36" t="inlineStr">
        <is>
          <t>20230331004024</t>
        </is>
      </c>
      <c r="J1130" s="39" t="inlineStr">
        <is>
          <t>https://dart.fss.or.kr/dsaf001/main.do?rcpNo=20230331004024</t>
        </is>
      </c>
      <c r="K1130" s="37" t="inlineStr">
        <is>
          <t>post_events_summary,impairment</t>
        </is>
      </c>
    </row>
    <row r="1131" ht="45" customHeight="1">
      <c r="A1131" s="36" t="inlineStr">
        <is>
          <t>K031</t>
        </is>
      </c>
      <c r="B1131" s="37" t="inlineStr">
        <is>
          <t>Samyang CNC Co.,Ltd.</t>
        </is>
      </c>
      <c r="C1131" s="36" t="inlineStr">
        <is>
          <t>인수 후</t>
        </is>
      </c>
      <c r="D1131" s="36" t="inlineStr">
        <is>
          <t>2023-12-31</t>
        </is>
      </c>
      <c r="E1131" s="37" t="inlineStr">
        <is>
          <t>손상차손</t>
        </is>
      </c>
      <c r="F1131" s="37" t="inlineStr">
        <is>
          <t>카카오엔터테인먼트 2023 연결감사보고서 영업권 CGU표: (주)삼양씨앤씨 기초 10,727,834 / 손상 (3,252,025) / 기말 7,475,809천원. 삼양씨앤씨 2023 매출액 9,969,599천원, 당기순손실 (4,183,750)천원.</t>
        </is>
      </c>
      <c r="G1131" s="37" t="inlineStr">
        <is>
          <t>DART 감사보고서</t>
        </is>
      </c>
      <c r="H1131" s="36" t="inlineStr">
        <is>
          <t>2024-03-29</t>
        </is>
      </c>
      <c r="I1131" s="36" t="inlineStr">
        <is>
          <t>20240329003124</t>
        </is>
      </c>
      <c r="J1131" s="39" t="inlineStr">
        <is>
          <t>https://dart.fss.or.kr/dsaf001/main.do?rcpNo=20240329003124</t>
        </is>
      </c>
      <c r="K1131" s="37" t="inlineStr">
        <is>
          <t>impairment,post_events_summary</t>
        </is>
      </c>
    </row>
    <row r="1132" ht="45" customHeight="1">
      <c r="A1132" s="36" t="inlineStr">
        <is>
          <t>K031</t>
        </is>
      </c>
      <c r="B1132" s="37" t="inlineStr">
        <is>
          <t>Samyang CNC Co.,Ltd.</t>
        </is>
      </c>
      <c r="C1132" s="36" t="inlineStr">
        <is>
          <t>인수 후</t>
        </is>
      </c>
      <c r="D1132" s="36" t="inlineStr">
        <is>
          <t>2024-12-31</t>
        </is>
      </c>
      <c r="E1132" s="37" t="inlineStr">
        <is>
          <t>손상차손</t>
        </is>
      </c>
      <c r="F1132" s="37" t="inlineStr">
        <is>
          <t>카카오엔터테인먼트 2024 연결감사보고서 영업권 CGU표: (주)삼양씨앤씨 기초 7,475,809 / 손상 (6,547,157) / 기말 928,652천원. 삼양씨앤씨 2024 매출액 8,539,241천원, 당기순손실 (4,759,167)천원.</t>
        </is>
      </c>
      <c r="G1132" s="37" t="inlineStr">
        <is>
          <t>DART 감사보고서</t>
        </is>
      </c>
      <c r="H1132" s="36" t="inlineStr">
        <is>
          <t>2025-03-28</t>
        </is>
      </c>
      <c r="I1132" s="36" t="inlineStr">
        <is>
          <t>20250328002113</t>
        </is>
      </c>
      <c r="J1132" s="39" t="inlineStr">
        <is>
          <t>https://dart.fss.or.kr/dsaf001/main.do?rcpNo=20250328002113</t>
        </is>
      </c>
      <c r="K1132" s="37" t="inlineStr">
        <is>
          <t>impairment,post_events_summary</t>
        </is>
      </c>
    </row>
    <row r="1133" ht="45" customHeight="1">
      <c r="A1133" s="36" t="inlineStr">
        <is>
          <t>K031</t>
        </is>
      </c>
      <c r="B1133" s="37" t="inlineStr">
        <is>
          <t>Samyang CNC Co.,Ltd.</t>
        </is>
      </c>
      <c r="C1133" s="36" t="inlineStr">
        <is>
          <t>인수 후</t>
        </is>
      </c>
      <c r="D1133" s="36" t="inlineStr">
        <is>
          <t>2025-12-31</t>
        </is>
      </c>
      <c r="E1133" s="37" t="inlineStr">
        <is>
          <t>손상차손</t>
        </is>
      </c>
      <c r="F1133" s="37" t="inlineStr">
        <is>
          <t>카카오엔터테인먼트 2025 연결감사보고서 영업권 CGU표: (주)삼양씨앤씨 기초 928,652 / 손상 (928,652) / 기말 0. 삼양씨앤씨 2025 매출액 6,641,860천원, 당기순손실 (646,280)천원.</t>
        </is>
      </c>
      <c r="G1133" s="37" t="inlineStr">
        <is>
          <t>DART 감사보고서</t>
        </is>
      </c>
      <c r="H1133" s="36" t="inlineStr">
        <is>
          <t>2026-03-27</t>
        </is>
      </c>
      <c r="I1133" s="36" t="inlineStr">
        <is>
          <t>20260327001465</t>
        </is>
      </c>
      <c r="J1133" s="39" t="inlineStr">
        <is>
          <t>https://dart.fss.or.kr/dsaf001/main.do?rcpNo=20260327001465</t>
        </is>
      </c>
      <c r="K1133" s="37" t="inlineStr">
        <is>
          <t>impairment,post_events_summary,target_rev_post</t>
        </is>
      </c>
    </row>
    <row r="1134" ht="45" customHeight="1">
      <c r="A1134" s="36" t="inlineStr">
        <is>
          <t>K031</t>
        </is>
      </c>
      <c r="B1134" s="37" t="inlineStr">
        <is>
          <t>Samyang CNC Co.,Ltd.</t>
        </is>
      </c>
      <c r="C1134" s="36" t="inlineStr">
        <is>
          <t>인수 후</t>
        </is>
      </c>
      <c r="D1134" s="36" t="inlineStr">
        <is>
          <t>2022-07-01</t>
        </is>
      </c>
      <c r="E1134" s="37" t="inlineStr">
        <is>
          <t>합병</t>
        </is>
      </c>
      <c r="F1134" s="37"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7" t="inlineStr">
        <is>
          <t>DART 기타공시</t>
        </is>
      </c>
      <c r="H1134" s="36" t="inlineStr">
        <is>
          <t>2022-05-13</t>
        </is>
      </c>
      <c r="I1134" s="36" t="inlineStr">
        <is>
          <t>20220513001110</t>
        </is>
      </c>
      <c r="J1134" s="39" t="inlineStr">
        <is>
          <t>https://dart.fss.or.kr/dsaf001/main.do?rcpNo=20220513001110</t>
        </is>
      </c>
      <c r="K1134" s="37" t="inlineStr">
        <is>
          <t>post_events_summary</t>
        </is>
      </c>
    </row>
    <row r="1135" ht="45" customHeight="1">
      <c r="A1135" s="36" t="inlineStr">
        <is>
          <t>K031</t>
        </is>
      </c>
      <c r="B1135" s="37" t="inlineStr">
        <is>
          <t>Samyang CNC Co.,Ltd.</t>
        </is>
      </c>
      <c r="C1135" s="36" t="inlineStr">
        <is>
          <t>인수 후</t>
        </is>
      </c>
      <c r="D1135" s="36" t="inlineStr">
        <is>
          <t>2022-10-06</t>
        </is>
      </c>
      <c r="E1135" s="37" t="inlineStr">
        <is>
          <t>기타</t>
        </is>
      </c>
      <c r="F1135" s="37"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7" t="inlineStr">
        <is>
          <t>DART 기타공시</t>
        </is>
      </c>
      <c r="H1135" s="36" t="inlineStr">
        <is>
          <t>2022-10-06</t>
        </is>
      </c>
      <c r="I1135" s="36" t="inlineStr">
        <is>
          <t>20221006000433</t>
        </is>
      </c>
      <c r="J1135" s="39" t="inlineStr">
        <is>
          <t>https://dart.fss.or.kr/dsaf001/main.do?rcpNo=20221006000433</t>
        </is>
      </c>
      <c r="K1135" s="37" t="inlineStr">
        <is>
          <t>post_events_summary</t>
        </is>
      </c>
    </row>
    <row r="1136" ht="45" customHeight="1">
      <c r="A1136" s="36" t="inlineStr">
        <is>
          <t>K031</t>
        </is>
      </c>
      <c r="B1136" s="37" t="inlineStr">
        <is>
          <t>Samyang CNC Co.,Ltd.</t>
        </is>
      </c>
      <c r="C1136" s="36" t="inlineStr">
        <is>
          <t>인수 후</t>
        </is>
      </c>
      <c r="D1136" s="36" t="inlineStr">
        <is>
          <t>2026-08-14</t>
        </is>
      </c>
      <c r="E1136" s="37" t="inlineStr">
        <is>
          <t>합병</t>
        </is>
      </c>
      <c r="F1136" s="37"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7" t="inlineStr">
        <is>
          <t>DART 기타공시</t>
        </is>
      </c>
      <c r="H1136" s="36" t="inlineStr">
        <is>
          <t>2026-08-14</t>
        </is>
      </c>
      <c r="I1136" s="36" t="inlineStr">
        <is>
          <t>20260814000093</t>
        </is>
      </c>
      <c r="J1136" s="39" t="inlineStr">
        <is>
          <t>https://dart.fss.or.kr/dsaf001/main.do?rcpNo=20260814000093</t>
        </is>
      </c>
      <c r="K1136" s="37" t="inlineStr">
        <is>
          <t>post_events_summary</t>
        </is>
      </c>
    </row>
    <row r="1137" ht="45" customHeight="1">
      <c r="A1137" s="36" t="inlineStr">
        <is>
          <t>K031</t>
        </is>
      </c>
      <c r="B1137" s="37" t="inlineStr">
        <is>
          <t>Samyang CNC Co.,Ltd.</t>
        </is>
      </c>
      <c r="C1137" s="36" t="inlineStr">
        <is>
          <t>인수 후</t>
        </is>
      </c>
      <c r="D1137" s="36" t="inlineStr">
        <is>
          <t>2026-08-14</t>
        </is>
      </c>
      <c r="E1137" s="37" t="inlineStr">
        <is>
          <t>합병</t>
        </is>
      </c>
      <c r="F1137" s="37"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7" t="inlineStr">
        <is>
          <t>언론 보도</t>
        </is>
      </c>
      <c r="H1137" s="36" t="inlineStr">
        <is>
          <t>2026-08-14</t>
        </is>
      </c>
      <c r="I1137" s="36" t="n"/>
      <c r="J1137" s="39" t="inlineStr">
        <is>
          <t>https://biz.newdaily.co.kr/site/data/html/2026/08/14/2026081400091.html</t>
        </is>
      </c>
      <c r="K1137" s="37" t="inlineStr">
        <is>
          <t>post_events_summary,earnings_call_note</t>
        </is>
      </c>
    </row>
    <row r="1138" ht="45" customHeight="1">
      <c r="A1138" s="36" t="inlineStr">
        <is>
          <t>K031</t>
        </is>
      </c>
      <c r="B1138" s="37" t="inlineStr">
        <is>
          <t>Samyang CNC Co.,Ltd.</t>
        </is>
      </c>
      <c r="C1138" s="36" t="inlineStr">
        <is>
          <t>인수 후</t>
        </is>
      </c>
      <c r="D1138" s="36" t="inlineStr">
        <is>
          <t>2020-11-03</t>
        </is>
      </c>
      <c r="E1138" s="37" t="inlineStr">
        <is>
          <t>기타</t>
        </is>
      </c>
      <c r="F1138" s="37" t="inlineStr">
        <is>
          <t>바이라인네트워크(남혜현) 2020 콘텐츠 업계 결산: 카카오페이지가 "삼양씨앤씨, 네오바자르, 다온크리에이티브, 알에스미디어 등의 경영권을 확보했다".</t>
        </is>
      </c>
      <c r="G1138" s="37" t="inlineStr">
        <is>
          <t>언론 보도</t>
        </is>
      </c>
      <c r="H1138" s="36" t="inlineStr">
        <is>
          <t>2020-11-03</t>
        </is>
      </c>
      <c r="I1138" s="36" t="n"/>
      <c r="J1138" s="39" t="inlineStr">
        <is>
          <t>https://byline.network/2020/11/3-74/</t>
        </is>
      </c>
      <c r="K1138" s="37" t="inlineStr">
        <is>
          <t>pre_events_summary</t>
        </is>
      </c>
    </row>
    <row r="1139" ht="45" customHeight="1">
      <c r="A1139" s="36" t="inlineStr">
        <is>
          <t>K032</t>
        </is>
      </c>
      <c r="B1139" s="37" t="inlineStr">
        <is>
          <t>BH Entertainment Co. Ltd.</t>
        </is>
      </c>
      <c r="C1139" s="36" t="inlineStr">
        <is>
          <t>인수 전</t>
        </is>
      </c>
      <c r="D1139" s="36" t="inlineStr">
        <is>
          <t>2018-06-27</t>
        </is>
      </c>
      <c r="E1139" s="37" t="inlineStr">
        <is>
          <t>지분취득</t>
        </is>
      </c>
      <c r="F1139" s="37" t="inlineStr">
        <is>
          <t>카카오엠 풍문또는보도에대한해명: 매일경제 '카카오M, 이병헌, 공유 소속사 품는다..' 관련, '당사는 BH엔터테인먼트와 일부 지분 인수 계약을 체결하였고 ... 의무공시 기준에 해당하지 않음'</t>
        </is>
      </c>
      <c r="G1139" s="37" t="inlineStr">
        <is>
          <t>DART 기타공시</t>
        </is>
      </c>
      <c r="H1139" s="36" t="inlineStr">
        <is>
          <t>2018-06-27</t>
        </is>
      </c>
      <c r="I1139" s="36" t="inlineStr">
        <is>
          <t>20180627900355</t>
        </is>
      </c>
      <c r="J1139" s="39" t="inlineStr">
        <is>
          <t>https://dart.fss.or.kr/dsaf001/main.do?rcpNo=20180627900355</t>
        </is>
      </c>
      <c r="K1139" s="37" t="inlineStr">
        <is>
          <t>pre_events_summary,first_filing_date,purpose_quote</t>
        </is>
      </c>
    </row>
    <row r="1140" ht="45" customHeight="1">
      <c r="A1140" s="36" t="inlineStr">
        <is>
          <t>K032</t>
        </is>
      </c>
      <c r="B1140" s="37" t="inlineStr">
        <is>
          <t>BH Entertainment Co. Ltd.</t>
        </is>
      </c>
      <c r="C1140" s="36" t="inlineStr">
        <is>
          <t>인수 전</t>
        </is>
      </c>
      <c r="D1140" s="36" t="inlineStr">
        <is>
          <t>2018-06-30</t>
        </is>
      </c>
      <c r="E1140" s="37" t="inlineStr">
        <is>
          <t>지분취득</t>
        </is>
      </c>
      <c r="F1140" s="37" t="inlineStr">
        <is>
          <t>카카오엠 2018 반기보고서 연결주석: 관계기업 '(주)비에이치엔터테인먼트(*) | 대한민국 | 30 | 8,100,000'; '(*) 당반기 중 신규 취득함에 따라 관계기업에 포함하였습니다'</t>
        </is>
      </c>
      <c r="G1140" s="37" t="inlineStr">
        <is>
          <t>DART 사업보고서</t>
        </is>
      </c>
      <c r="H1140" s="36" t="inlineStr">
        <is>
          <t>2018-08-14</t>
        </is>
      </c>
      <c r="I1140" s="36" t="inlineStr">
        <is>
          <t>20180814002928</t>
        </is>
      </c>
      <c r="J1140" s="39" t="inlineStr">
        <is>
          <t>https://dart.fss.or.kr/dsaf001/main.do?rcpNo=20180814002928</t>
        </is>
      </c>
      <c r="K1140" s="37" t="inlineStr">
        <is>
          <t>subtype_chk,chk_note,pre_events_summary</t>
        </is>
      </c>
    </row>
    <row r="1141" ht="45" customHeight="1">
      <c r="A1141" s="36" t="inlineStr">
        <is>
          <t>K032</t>
        </is>
      </c>
      <c r="B1141" s="37" t="inlineStr">
        <is>
          <t>BH Entertainment Co. Ltd.</t>
        </is>
      </c>
      <c r="C1141" s="36" t="inlineStr">
        <is>
          <t>인수 전</t>
        </is>
      </c>
      <c r="D1141" s="36" t="inlineStr">
        <is>
          <t>2018-11-01</t>
        </is>
      </c>
      <c r="E1141" s="37" t="inlineStr">
        <is>
          <t>기타</t>
        </is>
      </c>
      <c r="F1141" s="37" t="inlineStr">
        <is>
          <t>카카오 2018년 3분기 실적 보도자료: '지난 11월 1일 음악 및 영상 사업부문을 별도의 법인으로 분사시켜 새로운 도약을 준비 중이다'</t>
        </is>
      </c>
      <c r="G1141" s="37" t="inlineStr">
        <is>
          <t>회사 보도자료</t>
        </is>
      </c>
      <c r="H1141" s="36" t="inlineStr">
        <is>
          <t>2018-11-08</t>
        </is>
      </c>
      <c r="I1141" s="36" t="n"/>
      <c r="J1141" s="39" t="inlineStr">
        <is>
          <t>https://www.kakaocorp.com/page/detail/8600</t>
        </is>
      </c>
      <c r="K1141" s="37" t="inlineStr">
        <is>
          <t>acquirer_core</t>
        </is>
      </c>
    </row>
    <row r="1142" ht="45" customHeight="1">
      <c r="A1142" s="36" t="inlineStr">
        <is>
          <t>K032</t>
        </is>
      </c>
      <c r="B1142" s="37" t="inlineStr">
        <is>
          <t>BH Entertainment Co. Ltd.</t>
        </is>
      </c>
      <c r="C1142" s="36" t="inlineStr">
        <is>
          <t>인수 전</t>
        </is>
      </c>
      <c r="D1142" s="36" t="inlineStr">
        <is>
          <t>2017-12-31</t>
        </is>
      </c>
      <c r="E1142" s="37" t="inlineStr">
        <is>
          <t>기타</t>
        </is>
      </c>
      <c r="F1142" s="37" t="inlineStr">
        <is>
          <t>카카오 2017 사업보고서 요약재무: 연결 자산총계 6,349,428,454,887원</t>
        </is>
      </c>
      <c r="G1142" s="37" t="inlineStr">
        <is>
          <t>DART 사업보고서</t>
        </is>
      </c>
      <c r="H1142" s="36" t="inlineStr">
        <is>
          <t>2018-03-30</t>
        </is>
      </c>
      <c r="I1142" s="36" t="inlineStr">
        <is>
          <t>20180330002462</t>
        </is>
      </c>
      <c r="J1142" s="39" t="inlineStr">
        <is>
          <t>https://dart.fss.or.kr/dsaf001/main.do?rcpNo=20180330002462</t>
        </is>
      </c>
      <c r="K1142" s="37" t="inlineStr">
        <is>
          <t>apex_total_assets</t>
        </is>
      </c>
    </row>
    <row r="1143" ht="45" customHeight="1">
      <c r="A1143" s="36" t="inlineStr">
        <is>
          <t>K032</t>
        </is>
      </c>
      <c r="B1143" s="37" t="inlineStr">
        <is>
          <t>BH Entertainment Co. Ltd.</t>
        </is>
      </c>
      <c r="C1143" s="36" t="inlineStr">
        <is>
          <t>인수 후</t>
        </is>
      </c>
      <c r="D1143" s="36" t="inlineStr">
        <is>
          <t>2018-12-31</t>
        </is>
      </c>
      <c r="E1143" s="37" t="inlineStr">
        <is>
          <t>완료</t>
        </is>
      </c>
      <c r="F1143" s="37"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7" t="inlineStr">
        <is>
          <t>DART 사업보고서</t>
        </is>
      </c>
      <c r="H1143" s="36" t="inlineStr">
        <is>
          <t>2019-04-01</t>
        </is>
      </c>
      <c r="I1143" s="36" t="inlineStr">
        <is>
          <t>20190401005013</t>
        </is>
      </c>
      <c r="J1143" s="39" t="inlineStr">
        <is>
          <t>https://dart.fss.or.kr/dsaf001/main.do?rcpNo=20190401005013</t>
        </is>
      </c>
      <c r="K1143" s="37" t="inlineStr">
        <is>
          <t>status_chk,value_chk_local,pre_incorp_chk,acq_total_assets,deal_to_assets_pct,deal_to_equity_pct,post_events_summary,acq_mktcap</t>
        </is>
      </c>
    </row>
    <row r="1144" ht="45" customHeight="1">
      <c r="A1144" s="36" t="inlineStr">
        <is>
          <t>K032</t>
        </is>
      </c>
      <c r="B1144" s="37" t="inlineStr">
        <is>
          <t>BH Entertainment Co. Ltd.</t>
        </is>
      </c>
      <c r="C1144" s="36" t="inlineStr">
        <is>
          <t>발표</t>
        </is>
      </c>
      <c r="D1144" s="36" t="inlineStr">
        <is>
          <t>2018-12-24</t>
        </is>
      </c>
      <c r="E1144" s="37" t="inlineStr">
        <is>
          <t>기타</t>
        </is>
      </c>
      <c r="F1144" s="37" t="inlineStr">
        <is>
          <t>Yahoo Finance 035720.KS 2018-12-24 조정 종가 20,200원(2021년 5:1 분할 반영값) → 실제 101,000원; 2018-12-26 조정 종가 19,700원</t>
        </is>
      </c>
      <c r="G1144" s="37" t="inlineStr">
        <is>
          <t>기타</t>
        </is>
      </c>
      <c r="H1144" s="36" t="inlineStr">
        <is>
          <t>2018-12-24</t>
        </is>
      </c>
      <c r="I1144" s="36" t="n"/>
      <c r="J1144" s="39" t="inlineStr">
        <is>
          <t>https://query1.finance.yahoo.com/v8/finance/chart/035720.KS?period1=1545350400&amp;period2=1546041600&amp;interval=1d</t>
        </is>
      </c>
      <c r="K1144" s="37" t="inlineStr">
        <is>
          <t>acq_mktcap</t>
        </is>
      </c>
    </row>
    <row r="1145" ht="45" customHeight="1">
      <c r="A1145" s="36" t="inlineStr">
        <is>
          <t>K032</t>
        </is>
      </c>
      <c r="B1145" s="37" t="inlineStr">
        <is>
          <t>BH Entertainment Co. Ltd.</t>
        </is>
      </c>
      <c r="C1145" s="36" t="inlineStr">
        <is>
          <t>인수 후</t>
        </is>
      </c>
      <c r="D1145" s="36" t="inlineStr">
        <is>
          <t>2019-12-31</t>
        </is>
      </c>
      <c r="E1145" s="37" t="inlineStr">
        <is>
          <t>실적</t>
        </is>
      </c>
      <c r="F1145" s="37" t="inlineStr">
        <is>
          <t>BH 2019 감사보고서: 영업수익 2019 16,877,240,437원 / 2018 19,289,831,382원; 영업이익 (1,844,787,599) / 828,524,730원; 자산총계 19,215,345,373 / 11,788,934,994원; 주주 (주)카카오엠 114,815주 100.0%; 설립 2006년 6월</t>
        </is>
      </c>
      <c r="G1145" s="37" t="inlineStr">
        <is>
          <t>DART 감사보고서</t>
        </is>
      </c>
      <c r="H1145" s="36" t="inlineStr">
        <is>
          <t>2020-03-18</t>
        </is>
      </c>
      <c r="I1145" s="36" t="inlineStr">
        <is>
          <t>20200318000097</t>
        </is>
      </c>
      <c r="J1145" s="39" t="inlineStr">
        <is>
          <t>https://dart.fss.or.kr/dsaf001/main.do?rcpNo=20200318000097</t>
        </is>
      </c>
      <c r="K1145" s="37" t="inlineStr">
        <is>
          <t>target_rev_pre,target_op_pre,target_rev_post,target_op_post</t>
        </is>
      </c>
    </row>
    <row r="1146" ht="45" customHeight="1">
      <c r="A1146" s="36" t="inlineStr">
        <is>
          <t>K032</t>
        </is>
      </c>
      <c r="B1146" s="37" t="inlineStr">
        <is>
          <t>BH Entertainment Co. Ltd.</t>
        </is>
      </c>
      <c r="C1146" s="36" t="inlineStr">
        <is>
          <t>인수 후</t>
        </is>
      </c>
      <c r="D1146" s="36" t="inlineStr">
        <is>
          <t>2019-10-31</t>
        </is>
      </c>
      <c r="E1146" s="37" t="inlineStr">
        <is>
          <t>기타</t>
        </is>
      </c>
      <c r="F1146" s="37" t="inlineStr">
        <is>
          <t>BH 비유동자산취득결정: 토지 및 건물(서울 강남구 논현로) 7,400,000,000원, 자산총액 대비 62.77%, 목적 '사무공간 확보'</t>
        </is>
      </c>
      <c r="G1146" s="37" t="inlineStr">
        <is>
          <t>DART 기타공시</t>
        </is>
      </c>
      <c r="H1146" s="36" t="inlineStr">
        <is>
          <t>2019-10-31</t>
        </is>
      </c>
      <c r="I1146" s="36" t="inlineStr">
        <is>
          <t>20191031000036</t>
        </is>
      </c>
      <c r="J1146" s="39" t="inlineStr">
        <is>
          <t>https://dart.fss.or.kr/dsaf001/main.do?rcpNo=20191031000036</t>
        </is>
      </c>
      <c r="K1146" s="37" t="inlineStr">
        <is>
          <t>post_events_summary</t>
        </is>
      </c>
    </row>
    <row r="1147" ht="45" customHeight="1">
      <c r="A1147" s="36" t="inlineStr">
        <is>
          <t>K032</t>
        </is>
      </c>
      <c r="B1147" s="37" t="inlineStr">
        <is>
          <t>BH Entertainment Co. Ltd.</t>
        </is>
      </c>
      <c r="C1147" s="36" t="inlineStr">
        <is>
          <t>인수 후</t>
        </is>
      </c>
      <c r="D1147" s="36" t="inlineStr">
        <is>
          <t>2019-11-12</t>
        </is>
      </c>
      <c r="E1147" s="37" t="inlineStr">
        <is>
          <t>추가취득</t>
        </is>
      </c>
      <c r="F1147" s="37" t="inlineStr">
        <is>
          <t>BH 유상증자결정: 보통주 14,815주, 발행가 270,000원, 시설자금 4,000,050,000원, 주주배정증자(증자 전 100,000주)</t>
        </is>
      </c>
      <c r="G1147" s="37" t="inlineStr">
        <is>
          <t>DART 기타공시</t>
        </is>
      </c>
      <c r="H1147" s="36" t="inlineStr">
        <is>
          <t>2019-11-12</t>
        </is>
      </c>
      <c r="I1147" s="36" t="inlineStr">
        <is>
          <t>20191112000083</t>
        </is>
      </c>
      <c r="J1147" s="39" t="inlineStr">
        <is>
          <t>https://dart.fss.or.kr/dsaf001/main.do?rcpNo=20191112000083</t>
        </is>
      </c>
      <c r="K1147" s="37" t="inlineStr">
        <is>
          <t>post_events_summary</t>
        </is>
      </c>
    </row>
    <row r="1148" ht="45" customHeight="1">
      <c r="A1148" s="36" t="inlineStr">
        <is>
          <t>K032</t>
        </is>
      </c>
      <c r="B1148" s="37" t="inlineStr">
        <is>
          <t>BH Entertainment Co. Ltd.</t>
        </is>
      </c>
      <c r="C1148" s="36" t="inlineStr">
        <is>
          <t>인수 후</t>
        </is>
      </c>
      <c r="D1148" s="36" t="inlineStr">
        <is>
          <t>2019-12-31</t>
        </is>
      </c>
      <c r="E1148" s="37" t="inlineStr">
        <is>
          <t>손상차손</t>
        </is>
      </c>
      <c r="F1148" s="37"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7" t="inlineStr">
        <is>
          <t>DART 감사보고서</t>
        </is>
      </c>
      <c r="H1148" s="36" t="inlineStr">
        <is>
          <t>2020-03-20</t>
        </is>
      </c>
      <c r="I1148" s="36" t="inlineStr">
        <is>
          <t>20200320001206</t>
        </is>
      </c>
      <c r="J1148" s="39" t="inlineStr">
        <is>
          <t>https://dart.fss.or.kr/dsaf001/main.do?rcpNo=20200320001206</t>
        </is>
      </c>
      <c r="K1148" s="37" t="inlineStr">
        <is>
          <t>impairment,post_events_summary</t>
        </is>
      </c>
    </row>
    <row r="1149" ht="45" customHeight="1">
      <c r="A1149" s="36" t="inlineStr">
        <is>
          <t>K032</t>
        </is>
      </c>
      <c r="B1149" s="37" t="inlineStr">
        <is>
          <t>BH Entertainment Co. Ltd.</t>
        </is>
      </c>
      <c r="C1149" s="36" t="inlineStr">
        <is>
          <t>인수 후</t>
        </is>
      </c>
      <c r="D1149" s="36" t="inlineStr">
        <is>
          <t>2019-02-14</t>
        </is>
      </c>
      <c r="E1149" s="37" t="inlineStr">
        <is>
          <t>어닝콜</t>
        </is>
      </c>
      <c r="F1149" s="37" t="inlineStr">
        <is>
          <t>카카오 2018년 4분기·연간 실적 보도자료: '카카오M은 확보한 한류 스타 배우군과 작가, 감독 등과 함께 드라마를 비롯한 디지털 영상 콘텐츠 제작을 시작한다'</t>
        </is>
      </c>
      <c r="G1149" s="37" t="inlineStr">
        <is>
          <t>IR 자료</t>
        </is>
      </c>
      <c r="H1149" s="36" t="inlineStr">
        <is>
          <t>2019-02-14</t>
        </is>
      </c>
      <c r="I1149" s="36" t="n"/>
      <c r="J1149" s="39" t="inlineStr">
        <is>
          <t>https://www.kakaocorp.com/page/detail/8653</t>
        </is>
      </c>
      <c r="K1149" s="37" t="inlineStr">
        <is>
          <t>earnings_call_note</t>
        </is>
      </c>
    </row>
    <row r="1150" ht="45" customHeight="1">
      <c r="A1150" s="36" t="inlineStr">
        <is>
          <t>K032</t>
        </is>
      </c>
      <c r="B1150" s="37" t="inlineStr">
        <is>
          <t>BH Entertainment Co. Ltd.</t>
        </is>
      </c>
      <c r="C1150" s="36" t="inlineStr">
        <is>
          <t>인수 후</t>
        </is>
      </c>
      <c r="D1150" s="36" t="inlineStr">
        <is>
          <t>2020-07-13</t>
        </is>
      </c>
      <c r="E1150" s="37" t="inlineStr">
        <is>
          <t>매각</t>
        </is>
      </c>
      <c r="F1150" s="37" t="inlineStr">
        <is>
          <t>BH 타법인주식처분결정: 스튜디오드래곤 4,821주, 435,336,300원</t>
        </is>
      </c>
      <c r="G1150" s="37" t="inlineStr">
        <is>
          <t>DART 기타공시</t>
        </is>
      </c>
      <c r="H1150" s="36" t="inlineStr">
        <is>
          <t>2020-07-13</t>
        </is>
      </c>
      <c r="I1150" s="36" t="inlineStr">
        <is>
          <t>20200713000244</t>
        </is>
      </c>
      <c r="J1150" s="39" t="inlineStr">
        <is>
          <t>https://dart.fss.or.kr/dsaf001/main.do?rcpNo=20200713000244</t>
        </is>
      </c>
      <c r="K1150" s="37" t="inlineStr">
        <is>
          <t>post_events_summary</t>
        </is>
      </c>
    </row>
    <row r="1151" ht="45" customHeight="1">
      <c r="A1151" s="36" t="inlineStr">
        <is>
          <t>K032</t>
        </is>
      </c>
      <c r="B1151" s="37" t="inlineStr">
        <is>
          <t>BH Entertainment Co. Ltd.</t>
        </is>
      </c>
      <c r="C1151" s="36" t="inlineStr">
        <is>
          <t>인수 후</t>
        </is>
      </c>
      <c r="D1151" s="36" t="inlineStr">
        <is>
          <t>2020-12-31</t>
        </is>
      </c>
      <c r="E1151" s="37" t="inlineStr">
        <is>
          <t>실적</t>
        </is>
      </c>
      <c r="F1151" s="37" t="inlineStr">
        <is>
          <t>BH 2020 감사보고서: 영업수익 2020 24,889,707,856원; 영업이익(손실) 807,311,316 / (1,844,787,599)원</t>
        </is>
      </c>
      <c r="G1151" s="37" t="inlineStr">
        <is>
          <t>DART 감사보고서</t>
        </is>
      </c>
      <c r="H1151" s="36" t="inlineStr">
        <is>
          <t>2021-03-30</t>
        </is>
      </c>
      <c r="I1151" s="36" t="inlineStr">
        <is>
          <t>20210330000488</t>
        </is>
      </c>
      <c r="J1151" s="39" t="inlineStr">
        <is>
          <t>https://dart.fss.or.kr/dsaf001/main.do?rcpNo=20210330000488</t>
        </is>
      </c>
      <c r="K1151" s="37" t="inlineStr">
        <is>
          <t>target_rev_post,target_op_post</t>
        </is>
      </c>
    </row>
    <row r="1152" ht="45" customHeight="1">
      <c r="A1152" s="36" t="inlineStr">
        <is>
          <t>K032</t>
        </is>
      </c>
      <c r="B1152" s="37" t="inlineStr">
        <is>
          <t>BH Entertainment Co. Ltd.</t>
        </is>
      </c>
      <c r="C1152" s="36" t="inlineStr">
        <is>
          <t>인수 후</t>
        </is>
      </c>
      <c r="D1152" s="36" t="inlineStr">
        <is>
          <t>2021-03-02</t>
        </is>
      </c>
      <c r="E1152" s="37" t="inlineStr">
        <is>
          <t>소유주변경</t>
        </is>
      </c>
      <c r="F1152" s="37" t="inlineStr">
        <is>
          <t>BH 최대주주등의주식보유변동: (주)카카오엠 114,815주 100% → (주)카카오엔터테인먼트, 변동일 2021.03.02</t>
        </is>
      </c>
      <c r="G1152" s="37" t="inlineStr">
        <is>
          <t>DART 기타공시</t>
        </is>
      </c>
      <c r="H1152" s="36" t="inlineStr">
        <is>
          <t>2021-03-05</t>
        </is>
      </c>
      <c r="I1152" s="36" t="inlineStr">
        <is>
          <t>20210305000110</t>
        </is>
      </c>
      <c r="J1152" s="39" t="inlineStr">
        <is>
          <t>https://dart.fss.or.kr/dsaf001/main.do?rcpNo=20210305000110</t>
        </is>
      </c>
      <c r="K1152" s="37" t="inlineStr">
        <is>
          <t>post_events_summary</t>
        </is>
      </c>
    </row>
    <row r="1153" ht="45" customHeight="1">
      <c r="A1153" s="36" t="inlineStr">
        <is>
          <t>K032</t>
        </is>
      </c>
      <c r="B1153" s="37" t="inlineStr">
        <is>
          <t>BH Entertainment Co. Ltd.</t>
        </is>
      </c>
      <c r="C1153" s="36" t="inlineStr">
        <is>
          <t>인수 후</t>
        </is>
      </c>
      <c r="D1153" s="36" t="inlineStr">
        <is>
          <t>2025-12-31</t>
        </is>
      </c>
      <c r="E1153" s="37" t="inlineStr">
        <is>
          <t>실적</t>
        </is>
      </c>
      <c r="F1153" s="37" t="inlineStr">
        <is>
          <t>BH 2025 감사보고서: 영업수익 2025 49,012,414,304원 / 2024 40,603,252,642원; 영업이익 2,254,719,183 / 1,777,690,943원; 주주 카카오엔터테인먼트 114,815주 100.0%</t>
        </is>
      </c>
      <c r="G1153" s="37" t="inlineStr">
        <is>
          <t>DART 감사보고서</t>
        </is>
      </c>
      <c r="H1153" s="36" t="inlineStr">
        <is>
          <t>2026-04-02</t>
        </is>
      </c>
      <c r="I1153" s="36" t="inlineStr">
        <is>
          <t>20260402000348</t>
        </is>
      </c>
      <c r="J1153" s="39" t="inlineStr">
        <is>
          <t>https://dart.fss.or.kr/dsaf001/main.do?rcpNo=20260402000348</t>
        </is>
      </c>
      <c r="K1153" s="37" t="inlineStr">
        <is>
          <t>target_rev_post,target_op_post,post_events_summary</t>
        </is>
      </c>
    </row>
    <row r="1154" ht="45" customHeight="1">
      <c r="A1154" s="36" t="inlineStr">
        <is>
          <t>K033</t>
        </is>
      </c>
      <c r="B1154" s="37" t="inlineStr">
        <is>
          <t>J Wide Company Co., Ltd.</t>
        </is>
      </c>
      <c r="C1154" s="36" t="inlineStr">
        <is>
          <t>발표</t>
        </is>
      </c>
      <c r="D1154" s="36" t="inlineStr">
        <is>
          <t>2018-12-26</t>
        </is>
      </c>
      <c r="E1154" s="37" t="inlineStr">
        <is>
          <t>발표</t>
        </is>
      </c>
      <c r="F1154" s="37"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7" t="inlineStr">
        <is>
          <t>DART 기타공시</t>
        </is>
      </c>
      <c r="H1154" s="36" t="inlineStr">
        <is>
          <t>2019-01-02</t>
        </is>
      </c>
      <c r="I1154" s="36" t="inlineStr">
        <is>
          <t>20190102000007</t>
        </is>
      </c>
      <c r="J1154" s="39" t="inlineStr">
        <is>
          <t>https://dart.fss.or.kr/dsaf001/main.do?rcpNo=20190102000007</t>
        </is>
      </c>
      <c r="K1154" s="37" t="inlineStr">
        <is>
          <t>value_chk_local,purpose_quote,announce_date_chk,status_chk,deal_to_equity_pct,size_basis,target_rev_pre,acquirer_entity</t>
        </is>
      </c>
    </row>
    <row r="1155" ht="45" customHeight="1">
      <c r="A1155" s="36" t="inlineStr">
        <is>
          <t>K033</t>
        </is>
      </c>
      <c r="B1155" s="37" t="inlineStr">
        <is>
          <t>J Wide Company Co., Ltd.</t>
        </is>
      </c>
      <c r="C1155" s="36" t="inlineStr">
        <is>
          <t>발표</t>
        </is>
      </c>
      <c r="D1155" s="36" t="inlineStr">
        <is>
          <t>2018-12-26</t>
        </is>
      </c>
      <c r="E1155" s="37" t="inlineStr">
        <is>
          <t>발표</t>
        </is>
      </c>
      <c r="F1155" s="37" t="inlineStr">
        <is>
          <t>같은 날 카카오엠의 다른 취득결정 공시 3건: 레디엔터테인먼트(20190102000003), 비에이치엔터테인먼트(20190102000004), 숲엔터테인먼트(20190102000006).</t>
        </is>
      </c>
      <c r="G1155" s="37" t="inlineStr">
        <is>
          <t>DART 기타공시</t>
        </is>
      </c>
      <c r="H1155" s="36" t="inlineStr">
        <is>
          <t>2019-01-02</t>
        </is>
      </c>
      <c r="I1155" s="36" t="inlineStr">
        <is>
          <t>20190102000004</t>
        </is>
      </c>
      <c r="J1155" s="39" t="inlineStr">
        <is>
          <t>https://dart.fss.or.kr/dsaf001/main.do?rcpNo=20190102000004</t>
        </is>
      </c>
      <c r="K1155" s="37" t="inlineStr">
        <is>
          <t>notes</t>
        </is>
      </c>
    </row>
    <row r="1156" ht="45" customHeight="1">
      <c r="A1156" s="36" t="inlineStr">
        <is>
          <t>K033</t>
        </is>
      </c>
      <c r="B1156" s="37" t="inlineStr">
        <is>
          <t>J Wide Company Co., Ltd.</t>
        </is>
      </c>
      <c r="C1156" s="36" t="inlineStr">
        <is>
          <t>인수 전</t>
        </is>
      </c>
      <c r="D1156" s="36" t="inlineStr">
        <is>
          <t>2018-06-27</t>
        </is>
      </c>
      <c r="E1156" s="37" t="inlineStr">
        <is>
          <t>지분취득</t>
        </is>
      </c>
      <c r="F1156" s="37"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7" t="inlineStr">
        <is>
          <t>KIND</t>
        </is>
      </c>
      <c r="H1156" s="36" t="inlineStr">
        <is>
          <t>2018-06-27</t>
        </is>
      </c>
      <c r="I1156" s="36" t="inlineStr">
        <is>
          <t>20180627900355</t>
        </is>
      </c>
      <c r="J1156" s="39" t="inlineStr">
        <is>
          <t>https://dart.fss.or.kr/dsaf001/main.do?rcpNo=20180627900355</t>
        </is>
      </c>
      <c r="K1156" s="37" t="inlineStr">
        <is>
          <t>first_filing_date,pre_events_summary</t>
        </is>
      </c>
    </row>
    <row r="1157" ht="45" customHeight="1">
      <c r="A1157" s="36" t="inlineStr">
        <is>
          <t>K033</t>
        </is>
      </c>
      <c r="B1157" s="37" t="inlineStr">
        <is>
          <t>J Wide Company Co., Ltd.</t>
        </is>
      </c>
      <c r="C1157" s="36" t="inlineStr">
        <is>
          <t>인수 전</t>
        </is>
      </c>
      <c r="D1157" s="36" t="inlineStr">
        <is>
          <t>2018-06-27</t>
        </is>
      </c>
      <c r="E1157" s="37" t="inlineStr">
        <is>
          <t>지분취득</t>
        </is>
      </c>
      <c r="F1157" s="37"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7" t="inlineStr">
        <is>
          <t>언론 보도</t>
        </is>
      </c>
      <c r="H1157" s="36" t="inlineStr">
        <is>
          <t>2018-06-27</t>
        </is>
      </c>
      <c r="I1157" s="36" t="n"/>
      <c r="J1157" s="39" t="inlineStr">
        <is>
          <t>https://www.tenasia.co.kr/article/2018062712544</t>
        </is>
      </c>
      <c r="K1157" s="37" t="inlineStr">
        <is>
          <t>pre_events_summary,purpose_quote,core_basis</t>
        </is>
      </c>
    </row>
    <row r="1158" ht="45" customHeight="1">
      <c r="A1158" s="36" t="inlineStr">
        <is>
          <t>K033</t>
        </is>
      </c>
      <c r="B1158" s="37" t="inlineStr">
        <is>
          <t>J Wide Company Co., Ltd.</t>
        </is>
      </c>
      <c r="C1158" s="36" t="inlineStr">
        <is>
          <t>인수 전</t>
        </is>
      </c>
      <c r="D1158" s="36" t="inlineStr">
        <is>
          <t>2018-06-30</t>
        </is>
      </c>
      <c r="E1158" s="37" t="inlineStr">
        <is>
          <t>지분취득</t>
        </is>
      </c>
      <c r="F1158" s="37"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7" t="inlineStr">
        <is>
          <t>DART 사업보고서</t>
        </is>
      </c>
      <c r="H1158" s="36" t="inlineStr">
        <is>
          <t>2018-08-14</t>
        </is>
      </c>
      <c r="I1158" s="36" t="inlineStr">
        <is>
          <t>20180814002928</t>
        </is>
      </c>
      <c r="J1158" s="39" t="inlineStr">
        <is>
          <t>https://dart.fss.or.kr/dsaf001/main.do?rcpNo=20180814002928</t>
        </is>
      </c>
      <c r="K1158" s="37" t="inlineStr">
        <is>
          <t>pre_events_summary,chk_note,value_chk_local</t>
        </is>
      </c>
    </row>
    <row r="1159" ht="45" customHeight="1">
      <c r="A1159" s="36" t="inlineStr">
        <is>
          <t>K033</t>
        </is>
      </c>
      <c r="B1159" s="37" t="inlineStr">
        <is>
          <t>J Wide Company Co., Ltd.</t>
        </is>
      </c>
      <c r="C1159" s="36" t="inlineStr">
        <is>
          <t>인수 후</t>
        </is>
      </c>
      <c r="D1159" s="36" t="inlineStr">
        <is>
          <t>2018-12-31</t>
        </is>
      </c>
      <c r="E1159" s="37" t="inlineStr">
        <is>
          <t>완료</t>
        </is>
      </c>
      <c r="F1159" s="37"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7" t="inlineStr">
        <is>
          <t>DART 사업보고서</t>
        </is>
      </c>
      <c r="H1159" s="36" t="inlineStr">
        <is>
          <t>2019-04-01</t>
        </is>
      </c>
      <c r="I1159" s="36" t="inlineStr">
        <is>
          <t>20190401005013</t>
        </is>
      </c>
      <c r="J1159" s="39" t="inlineStr">
        <is>
          <t>https://dart.fss.or.kr/dsaf001/main.do?rcpNo=20190401005013</t>
        </is>
      </c>
      <c r="K1159" s="37" t="inlineStr">
        <is>
          <t>chk_note,value_chk_local,pre_incorp_chk,impairment,apex_total_assets,acq_mktcap</t>
        </is>
      </c>
    </row>
    <row r="1160" ht="45" customHeight="1">
      <c r="A1160" s="36" t="inlineStr">
        <is>
          <t>K033</t>
        </is>
      </c>
      <c r="B1160" s="37" t="inlineStr">
        <is>
          <t>J Wide Company Co., Ltd.</t>
        </is>
      </c>
      <c r="C1160" s="36" t="inlineStr">
        <is>
          <t>인수 전</t>
        </is>
      </c>
      <c r="D1160" s="36" t="inlineStr">
        <is>
          <t>2018-12-31</t>
        </is>
      </c>
      <c r="E1160" s="37" t="inlineStr">
        <is>
          <t>실적</t>
        </is>
      </c>
      <c r="F1160" s="37"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7" t="inlineStr">
        <is>
          <t>DART 기타공시</t>
        </is>
      </c>
      <c r="H1160" s="36" t="inlineStr">
        <is>
          <t>2019-05-30</t>
        </is>
      </c>
      <c r="I1160" s="36" t="inlineStr">
        <is>
          <t>20190530000177</t>
        </is>
      </c>
      <c r="J1160" s="39" t="inlineStr">
        <is>
          <t>https://dart.fss.or.kr/dsaf001/main.do?rcpNo=20190530000177</t>
        </is>
      </c>
      <c r="K1160" s="37" t="inlineStr">
        <is>
          <t>target_rev_pre,target_op_pre,pre_events_summary,post_events_summary</t>
        </is>
      </c>
    </row>
    <row r="1161" ht="45" customHeight="1">
      <c r="A1161" s="36" t="inlineStr">
        <is>
          <t>K033</t>
        </is>
      </c>
      <c r="B1161" s="37" t="inlineStr">
        <is>
          <t>J Wide Company Co., Ltd.</t>
        </is>
      </c>
      <c r="C1161" s="36" t="inlineStr">
        <is>
          <t>인수 후</t>
        </is>
      </c>
      <c r="D1161" s="36" t="inlineStr">
        <is>
          <t>2019-12-31</t>
        </is>
      </c>
      <c r="E1161" s="37" t="inlineStr">
        <is>
          <t>실적</t>
        </is>
      </c>
      <c r="F1161" s="37" t="inlineStr">
        <is>
          <t>제이와이드컴퍼니 대규모기업집단현황공시(2020): 2019 자산 6,601·부채 3,708·자본 2,893백만원, 매출 '11.381'(=11,381)·영업이익 456·당기순이익 320백만원; 주주 (주)카카오엠 105,883주 100%.</t>
        </is>
      </c>
      <c r="G1161" s="37" t="inlineStr">
        <is>
          <t>DART 기타공시</t>
        </is>
      </c>
      <c r="H1161" s="36" t="inlineStr">
        <is>
          <t>2020-05-28</t>
        </is>
      </c>
      <c r="I1161" s="36" t="inlineStr">
        <is>
          <t>20200528000298</t>
        </is>
      </c>
      <c r="J1161" s="39" t="inlineStr">
        <is>
          <t>https://dart.fss.or.kr/dsaf001/main.do?rcpNo=20200528000298</t>
        </is>
      </c>
      <c r="K1161" s="37" t="inlineStr">
        <is>
          <t>target_rev_post,target_op_post</t>
        </is>
      </c>
    </row>
    <row r="1162" ht="45" customHeight="1">
      <c r="A1162" s="36" t="inlineStr">
        <is>
          <t>K033</t>
        </is>
      </c>
      <c r="B1162" s="37" t="inlineStr">
        <is>
          <t>J Wide Company Co., Ltd.</t>
        </is>
      </c>
      <c r="C1162" s="36" t="inlineStr">
        <is>
          <t>인수 후</t>
        </is>
      </c>
      <c r="D1162" s="36" t="inlineStr">
        <is>
          <t>2020-12-31</t>
        </is>
      </c>
      <c r="E1162" s="37" t="inlineStr">
        <is>
          <t>실적</t>
        </is>
      </c>
      <c r="F1162" s="37" t="inlineStr">
        <is>
          <t>제이와이드컴퍼니 대규모기업집단현황공시(2021): 2020 자산 8,724·부채 5,557·자본 3,167백만원, 매출 11,151·영업이익 348·당기순이익 274백만원; 주주 (주)카카오엔터테인먼트 105,883주 100%.</t>
        </is>
      </c>
      <c r="G1162" s="37" t="inlineStr">
        <is>
          <t>DART 기타공시</t>
        </is>
      </c>
      <c r="H1162" s="36" t="inlineStr">
        <is>
          <t>2021-05-28</t>
        </is>
      </c>
      <c r="I1162" s="36" t="inlineStr">
        <is>
          <t>20210528000339</t>
        </is>
      </c>
      <c r="J1162" s="39" t="inlineStr">
        <is>
          <t>https://dart.fss.or.kr/dsaf001/main.do?rcpNo=20210528000339</t>
        </is>
      </c>
      <c r="K1162" s="37" t="inlineStr">
        <is>
          <t>target_rev_post,target_op_post,post_events_summary</t>
        </is>
      </c>
    </row>
    <row r="1163" ht="45" customHeight="1">
      <c r="A1163" s="36" t="inlineStr">
        <is>
          <t>K033</t>
        </is>
      </c>
      <c r="B1163" s="37" t="inlineStr">
        <is>
          <t>J Wide Company Co., Ltd.</t>
        </is>
      </c>
      <c r="C1163" s="36" t="inlineStr">
        <is>
          <t>인수 후</t>
        </is>
      </c>
      <c r="D1163" s="36" t="inlineStr">
        <is>
          <t>2021-12-31</t>
        </is>
      </c>
      <c r="E1163" s="37" t="inlineStr">
        <is>
          <t>실적</t>
        </is>
      </c>
      <c r="F1163" s="37" t="inlineStr">
        <is>
          <t>제이와이드컴퍼니 대규모기업집단현황공시(2022): 2021 자산 9,534·자본 4,665백만원, 매출 18,115·영업이익 1,766·당기순이익 1,498백만원.</t>
        </is>
      </c>
      <c r="G1163" s="37" t="inlineStr">
        <is>
          <t>DART 기타공시</t>
        </is>
      </c>
      <c r="H1163" s="36" t="inlineStr">
        <is>
          <t>2022-05-30</t>
        </is>
      </c>
      <c r="I1163" s="36" t="inlineStr">
        <is>
          <t>20220530000806</t>
        </is>
      </c>
      <c r="J1163" s="39" t="inlineStr">
        <is>
          <t>https://dart.fss.or.kr/dsaf001/main.do?rcpNo=20220530000806</t>
        </is>
      </c>
      <c r="K1163" s="37" t="inlineStr">
        <is>
          <t>target_rev_post,target_op_post,post_events_summary</t>
        </is>
      </c>
    </row>
    <row r="1164" ht="45" customHeight="1">
      <c r="A1164" s="36" t="inlineStr">
        <is>
          <t>K033</t>
        </is>
      </c>
      <c r="B1164" s="37" t="inlineStr">
        <is>
          <t>J Wide Company Co., Ltd.</t>
        </is>
      </c>
      <c r="C1164" s="36" t="inlineStr">
        <is>
          <t>인수 후</t>
        </is>
      </c>
      <c r="D1164" s="36" t="inlineStr">
        <is>
          <t>2022-12-31</t>
        </is>
      </c>
      <c r="E1164" s="37" t="inlineStr">
        <is>
          <t>실적</t>
        </is>
      </c>
      <c r="F1164" s="37" t="inlineStr">
        <is>
          <t>제이와이드컴퍼니 대규모기업집단현황공시(2023): 2022 자산 9,113·자본 5,094백만원, 매출 12,706·영업이익 665·당기순이익 429백만원.</t>
        </is>
      </c>
      <c r="G1164" s="37" t="inlineStr">
        <is>
          <t>DART 기타공시</t>
        </is>
      </c>
      <c r="H1164" s="36" t="inlineStr">
        <is>
          <t>2023-05-30</t>
        </is>
      </c>
      <c r="I1164" s="36" t="inlineStr">
        <is>
          <t>20230530000413</t>
        </is>
      </c>
      <c r="J1164" s="39" t="inlineStr">
        <is>
          <t>https://dart.fss.or.kr/dsaf001/main.do?rcpNo=20230530000413</t>
        </is>
      </c>
      <c r="K1164" s="37" t="inlineStr">
        <is>
          <t>target_rev_post,target_op_post</t>
        </is>
      </c>
    </row>
    <row r="1165" ht="45" customHeight="1">
      <c r="A1165" s="36" t="inlineStr">
        <is>
          <t>K033</t>
        </is>
      </c>
      <c r="B1165" s="37" t="inlineStr">
        <is>
          <t>J Wide Company Co., Ltd.</t>
        </is>
      </c>
      <c r="C1165" s="36" t="inlineStr">
        <is>
          <t>인수 후</t>
        </is>
      </c>
      <c r="D1165" s="36" t="inlineStr">
        <is>
          <t>2023-12-31</t>
        </is>
      </c>
      <c r="E1165" s="37" t="inlineStr">
        <is>
          <t>실적</t>
        </is>
      </c>
      <c r="F1165" s="37" t="inlineStr">
        <is>
          <t>제이와이드컴퍼니 대규모기업집단현황공시(2024): 2023 자산 9,686·자본 5,477백만원, 매출 12,477·영업이익 461·당기순이익 383백만원.</t>
        </is>
      </c>
      <c r="G1165" s="37" t="inlineStr">
        <is>
          <t>DART 기타공시</t>
        </is>
      </c>
      <c r="H1165" s="36" t="inlineStr">
        <is>
          <t>2024-05-30</t>
        </is>
      </c>
      <c r="I1165" s="36" t="inlineStr">
        <is>
          <t>20240530001421</t>
        </is>
      </c>
      <c r="J1165" s="39" t="inlineStr">
        <is>
          <t>https://dart.fss.or.kr/dsaf001/main.do?rcpNo=20240530001421</t>
        </is>
      </c>
      <c r="K1165" s="37" t="inlineStr">
        <is>
          <t>target_rev_post,target_op_post</t>
        </is>
      </c>
    </row>
    <row r="1166" ht="45" customHeight="1">
      <c r="A1166" s="36" t="inlineStr">
        <is>
          <t>K033</t>
        </is>
      </c>
      <c r="B1166" s="37" t="inlineStr">
        <is>
          <t>J Wide Company Co., Ltd.</t>
        </is>
      </c>
      <c r="C1166" s="36" t="inlineStr">
        <is>
          <t>인수 후</t>
        </is>
      </c>
      <c r="D1166" s="36" t="inlineStr">
        <is>
          <t>2024-12-31</t>
        </is>
      </c>
      <c r="E1166" s="37" t="inlineStr">
        <is>
          <t>실적</t>
        </is>
      </c>
      <c r="F1166" s="37" t="inlineStr">
        <is>
          <t>제이와이드컴퍼니 대규모기업집단현황공시(2025): 2024 자산 9,329·자본 5,888백만원, 매출 12,562·영업이익 469·당기순이익 411백만원.</t>
        </is>
      </c>
      <c r="G1166" s="37" t="inlineStr">
        <is>
          <t>DART 기타공시</t>
        </is>
      </c>
      <c r="H1166" s="36" t="inlineStr">
        <is>
          <t>2025-05-30</t>
        </is>
      </c>
      <c r="I1166" s="36" t="inlineStr">
        <is>
          <t>20250530000905</t>
        </is>
      </c>
      <c r="J1166" s="39" t="inlineStr">
        <is>
          <t>https://dart.fss.or.kr/dsaf001/main.do?rcpNo=20250530000905</t>
        </is>
      </c>
      <c r="K1166" s="37" t="inlineStr">
        <is>
          <t>target_rev_post,target_op_post</t>
        </is>
      </c>
    </row>
    <row r="1167" ht="45" customHeight="1">
      <c r="A1167" s="36" t="inlineStr">
        <is>
          <t>K033</t>
        </is>
      </c>
      <c r="B1167" s="37" t="inlineStr">
        <is>
          <t>J Wide Company Co., Ltd.</t>
        </is>
      </c>
      <c r="C1167" s="36" t="inlineStr">
        <is>
          <t>인수 후</t>
        </is>
      </c>
      <c r="D1167" s="36" t="inlineStr">
        <is>
          <t>2025-12-31</t>
        </is>
      </c>
      <c r="E1167" s="37" t="inlineStr">
        <is>
          <t>실적</t>
        </is>
      </c>
      <c r="F1167" s="37"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7" t="inlineStr">
        <is>
          <t>DART 기타공시</t>
        </is>
      </c>
      <c r="H1167" s="36" t="inlineStr">
        <is>
          <t>2026-05-29</t>
        </is>
      </c>
      <c r="I1167" s="36" t="inlineStr">
        <is>
          <t>20260529001170</t>
        </is>
      </c>
      <c r="J1167" s="39" t="inlineStr">
        <is>
          <t>https://dart.fss.or.kr/dsaf001/main.do?rcpNo=20260529001170</t>
        </is>
      </c>
      <c r="K1167" s="37" t="inlineStr">
        <is>
          <t>target_rev_post,target_op_post,post_events_summary,notes</t>
        </is>
      </c>
    </row>
    <row r="1168" ht="45" customHeight="1">
      <c r="A1168" s="36" t="inlineStr">
        <is>
          <t>K033</t>
        </is>
      </c>
      <c r="B1168" s="37" t="inlineStr">
        <is>
          <t>J Wide Company Co., Ltd.</t>
        </is>
      </c>
      <c r="C1168" s="36" t="inlineStr">
        <is>
          <t>인수 후</t>
        </is>
      </c>
      <c r="D1168" s="36" t="inlineStr">
        <is>
          <t>2019-07-26</t>
        </is>
      </c>
      <c r="E1168" s="37" t="inlineStr">
        <is>
          <t>추가취득</t>
        </is>
      </c>
      <c r="F1168" s="37"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7" t="inlineStr">
        <is>
          <t>DART 기타공시</t>
        </is>
      </c>
      <c r="H1168" s="36" t="inlineStr">
        <is>
          <t>2019-07-29</t>
        </is>
      </c>
      <c r="I1168" s="36" t="inlineStr">
        <is>
          <t>20190729000051</t>
        </is>
      </c>
      <c r="J1168" s="39" t="inlineStr">
        <is>
          <t>https://dart.fss.or.kr/dsaf001/main.do?rcpNo=20190729000051</t>
        </is>
      </c>
      <c r="K1168" s="37" t="inlineStr">
        <is>
          <t>post_events_summary</t>
        </is>
      </c>
    </row>
    <row r="1169" ht="45" customHeight="1">
      <c r="A1169" s="36" t="inlineStr">
        <is>
          <t>K033</t>
        </is>
      </c>
      <c r="B1169" s="37" t="inlineStr">
        <is>
          <t>J Wide Company Co., Ltd.</t>
        </is>
      </c>
      <c r="C1169" s="36" t="inlineStr">
        <is>
          <t>인수 후</t>
        </is>
      </c>
      <c r="D1169" s="36" t="inlineStr">
        <is>
          <t>2019-09-28</t>
        </is>
      </c>
      <c r="E1169" s="37" t="inlineStr">
        <is>
          <t>기타</t>
        </is>
      </c>
      <c r="F1169" s="37" t="inlineStr">
        <is>
          <t>카카오엠 최대주주 등의 주식보유 변동: 정덕균(임원) 신규 29,443주(0.38%), 3,612,508,885원, 변동일 2019.09.28(카카오엠 제3자배정 증자).</t>
        </is>
      </c>
      <c r="G1169" s="37" t="inlineStr">
        <is>
          <t>DART 기타공시</t>
        </is>
      </c>
      <c r="H1169" s="36" t="inlineStr">
        <is>
          <t>2019-10-07</t>
        </is>
      </c>
      <c r="I1169" s="36" t="inlineStr">
        <is>
          <t>20191007000049</t>
        </is>
      </c>
      <c r="J1169" s="39" t="inlineStr">
        <is>
          <t>https://dart.fss.or.kr/dsaf001/main.do?rcpNo=20191007000049</t>
        </is>
      </c>
      <c r="K1169" s="37" t="inlineStr">
        <is>
          <t>post_events_summary,notes</t>
        </is>
      </c>
    </row>
    <row r="1170" ht="45" customHeight="1">
      <c r="A1170" s="36" t="inlineStr">
        <is>
          <t>K033</t>
        </is>
      </c>
      <c r="B1170" s="37" t="inlineStr">
        <is>
          <t>J Wide Company Co., Ltd.</t>
        </is>
      </c>
      <c r="C1170" s="36" t="inlineStr">
        <is>
          <t>인수 후</t>
        </is>
      </c>
      <c r="D1170" s="36" t="inlineStr">
        <is>
          <t>2019-12-31</t>
        </is>
      </c>
      <c r="E1170" s="37" t="inlineStr">
        <is>
          <t>통합</t>
        </is>
      </c>
      <c r="F1170" s="37"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7" t="inlineStr">
        <is>
          <t>DART 감사보고서</t>
        </is>
      </c>
      <c r="H1170" s="36" t="inlineStr">
        <is>
          <t>2020-03-20</t>
        </is>
      </c>
      <c r="I1170" s="36" t="inlineStr">
        <is>
          <t>20200320001206</t>
        </is>
      </c>
      <c r="J1170" s="39" t="inlineStr">
        <is>
          <t>https://dart.fss.or.kr/dsaf001/main.do?rcpNo=20200320001206</t>
        </is>
      </c>
      <c r="K1170" s="37" t="inlineStr">
        <is>
          <t>impairment,post_events_summary,target_rev_post</t>
        </is>
      </c>
    </row>
    <row r="1171" ht="45" customHeight="1">
      <c r="A1171" s="36" t="inlineStr">
        <is>
          <t>K033</t>
        </is>
      </c>
      <c r="B1171" s="37" t="inlineStr">
        <is>
          <t>J Wide Company Co., Ltd.</t>
        </is>
      </c>
      <c r="C1171" s="36" t="inlineStr">
        <is>
          <t>인수 후</t>
        </is>
      </c>
      <c r="D1171" s="36" t="inlineStr">
        <is>
          <t>2021-03-02</t>
        </is>
      </c>
      <c r="E1171" s="37" t="inlineStr">
        <is>
          <t>합병</t>
        </is>
      </c>
      <c r="F1171" s="37"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7" t="inlineStr">
        <is>
          <t>DART 기타공시</t>
        </is>
      </c>
      <c r="H1171" s="36" t="inlineStr">
        <is>
          <t>2021-03-05</t>
        </is>
      </c>
      <c r="I1171" s="36" t="inlineStr">
        <is>
          <t>20210305000256</t>
        </is>
      </c>
      <c r="J1171" s="39" t="inlineStr">
        <is>
          <t>https://dart.fss.or.kr/dsaf001/main.do?rcpNo=20210305000256</t>
        </is>
      </c>
      <c r="K1171" s="37" t="inlineStr">
        <is>
          <t>post_events_summary</t>
        </is>
      </c>
    </row>
    <row r="1172" ht="45" customHeight="1">
      <c r="A1172" s="36" t="inlineStr">
        <is>
          <t>K033</t>
        </is>
      </c>
      <c r="B1172" s="37" t="inlineStr">
        <is>
          <t>J Wide Company Co., Ltd.</t>
        </is>
      </c>
      <c r="C1172" s="36" t="inlineStr">
        <is>
          <t>인수 후</t>
        </is>
      </c>
      <c r="D1172" s="36" t="inlineStr">
        <is>
          <t>2021-07-12</t>
        </is>
      </c>
      <c r="E1172" s="37" t="inlineStr">
        <is>
          <t>기타</t>
        </is>
      </c>
      <c r="F1172" s="37"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7" t="inlineStr">
        <is>
          <t>언론 보도</t>
        </is>
      </c>
      <c r="H1172" s="36" t="inlineStr">
        <is>
          <t>2021-07-16</t>
        </is>
      </c>
      <c r="I1172" s="36" t="n"/>
      <c r="J1172" s="39" t="inlineStr">
        <is>
          <t>https://www.tenasia.co.kr/article/2021071666724</t>
        </is>
      </c>
      <c r="K1172" s="37" t="inlineStr">
        <is>
          <t>post_events_summary,notes</t>
        </is>
      </c>
    </row>
    <row r="1173" ht="45" customHeight="1">
      <c r="A1173" s="36" t="inlineStr">
        <is>
          <t>K033</t>
        </is>
      </c>
      <c r="B1173" s="37" t="inlineStr">
        <is>
          <t>J Wide Company Co., Ltd.</t>
        </is>
      </c>
      <c r="C1173" s="36" t="inlineStr">
        <is>
          <t>인수 후</t>
        </is>
      </c>
      <c r="D1173" s="36" t="inlineStr">
        <is>
          <t>2023-12-31</t>
        </is>
      </c>
      <c r="E1173" s="37" t="inlineStr">
        <is>
          <t>손상차손</t>
        </is>
      </c>
      <c r="F1173" s="37" t="inlineStr">
        <is>
          <t>카카오엔터테인먼트 2023 연결감사보고서 영업권 CGU 변동표(당기초|감소|손상|기타조정|당기말): '(주)제이와이드컴퍼니 | 5,052,979 | - | (1,202,209) | - | 3,850,770'.</t>
        </is>
      </c>
      <c r="G1173" s="37" t="inlineStr">
        <is>
          <t>DART 감사보고서</t>
        </is>
      </c>
      <c r="H1173" s="36" t="inlineStr">
        <is>
          <t>2024-03-29</t>
        </is>
      </c>
      <c r="I1173" s="36" t="inlineStr">
        <is>
          <t>20240329003124</t>
        </is>
      </c>
      <c r="J1173" s="39" t="inlineStr">
        <is>
          <t>https://dart.fss.or.kr/dsaf001/main.do?rcpNo=20240329003124</t>
        </is>
      </c>
      <c r="K1173" s="37" t="inlineStr">
        <is>
          <t>impairment</t>
        </is>
      </c>
    </row>
    <row r="1174" ht="45" customHeight="1">
      <c r="A1174" s="36" t="inlineStr">
        <is>
          <t>K033</t>
        </is>
      </c>
      <c r="B1174" s="37" t="inlineStr">
        <is>
          <t>J Wide Company Co., Ltd.</t>
        </is>
      </c>
      <c r="C1174" s="36" t="inlineStr">
        <is>
          <t>인수 후</t>
        </is>
      </c>
      <c r="D1174" s="36" t="inlineStr">
        <is>
          <t>2021-12-31</t>
        </is>
      </c>
      <c r="E1174" s="37" t="inlineStr">
        <is>
          <t>통합</t>
        </is>
      </c>
      <c r="F1174" s="37" t="inlineStr">
        <is>
          <t>카카오엔터테인먼트 2021 연결감사보고서: 동일지배 합병 사업결합 표 (주)제이와이드컴퍼니 100.0%, 이전대가 8,359,276천원, 영업권 5,052,979천원; 영업권 변동표 손상 없음.</t>
        </is>
      </c>
      <c r="G1174" s="37" t="inlineStr">
        <is>
          <t>DART 감사보고서</t>
        </is>
      </c>
      <c r="H1174" s="36" t="inlineStr">
        <is>
          <t>2022-03-31</t>
        </is>
      </c>
      <c r="I1174" s="36" t="inlineStr">
        <is>
          <t>20220331003217</t>
        </is>
      </c>
      <c r="J1174" s="39" t="inlineStr">
        <is>
          <t>https://dart.fss.or.kr/dsaf001/main.do?rcpNo=20220331003217</t>
        </is>
      </c>
      <c r="K1174" s="37" t="inlineStr">
        <is>
          <t>impairment</t>
        </is>
      </c>
    </row>
    <row r="1175" ht="45" customHeight="1">
      <c r="A1175" s="36" t="inlineStr">
        <is>
          <t>K033</t>
        </is>
      </c>
      <c r="B1175" s="37" t="inlineStr">
        <is>
          <t>J Wide Company Co., Ltd.</t>
        </is>
      </c>
      <c r="C1175" s="36" t="inlineStr">
        <is>
          <t>인수 후</t>
        </is>
      </c>
      <c r="D1175" s="36" t="inlineStr">
        <is>
          <t>2025-12-31</t>
        </is>
      </c>
      <c r="E1175" s="37" t="inlineStr">
        <is>
          <t>기타</t>
        </is>
      </c>
      <c r="F1175" s="37"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7" t="inlineStr">
        <is>
          <t>DART 감사보고서</t>
        </is>
      </c>
      <c r="H1175" s="36" t="inlineStr">
        <is>
          <t>2026-03-27</t>
        </is>
      </c>
      <c r="I1175" s="36" t="inlineStr">
        <is>
          <t>20260327001465</t>
        </is>
      </c>
      <c r="J1175" s="39" t="inlineStr">
        <is>
          <t>https://dart.fss.or.kr/dsaf001/main.do?rcpNo=20260327001465</t>
        </is>
      </c>
      <c r="K1175" s="37" t="inlineStr">
        <is>
          <t>impairment</t>
        </is>
      </c>
    </row>
    <row r="1176" ht="45" customHeight="1">
      <c r="A1176" s="36" t="inlineStr">
        <is>
          <t>K033</t>
        </is>
      </c>
      <c r="B1176" s="37" t="inlineStr">
        <is>
          <t>J Wide Company Co., Ltd.</t>
        </is>
      </c>
      <c r="C1176" s="36" t="inlineStr">
        <is>
          <t>인수 후</t>
        </is>
      </c>
      <c r="D1176" s="36" t="inlineStr">
        <is>
          <t>2019-02-14</t>
        </is>
      </c>
      <c r="E1176" s="37" t="inlineStr">
        <is>
          <t>어닝콜</t>
        </is>
      </c>
      <c r="F1176" s="37"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7" t="inlineStr">
        <is>
          <t>회사 보도자료</t>
        </is>
      </c>
      <c r="H1176" s="36" t="inlineStr">
        <is>
          <t>2019-02-14</t>
        </is>
      </c>
      <c r="I1176" s="36" t="n"/>
      <c r="J1176" s="39" t="inlineStr">
        <is>
          <t>https://www.kakaocorp.com/page/detail/8653</t>
        </is>
      </c>
      <c r="K1176" s="37" t="inlineStr">
        <is>
          <t>earnings_call_note,core_basis</t>
        </is>
      </c>
    </row>
    <row r="1177" ht="45" customHeight="1">
      <c r="A1177" s="36" t="inlineStr">
        <is>
          <t>K033</t>
        </is>
      </c>
      <c r="B1177" s="37" t="inlineStr">
        <is>
          <t>J Wide Company Co., Ltd.</t>
        </is>
      </c>
      <c r="C1177" s="36" t="inlineStr">
        <is>
          <t>인수 후</t>
        </is>
      </c>
      <c r="D1177" s="36" t="inlineStr">
        <is>
          <t>2020-02-13</t>
        </is>
      </c>
      <c r="E1177" s="37" t="inlineStr">
        <is>
          <t>어닝콜</t>
        </is>
      </c>
      <c r="F1177" s="37"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7" t="inlineStr">
        <is>
          <t>회사 보도자료</t>
        </is>
      </c>
      <c r="H1177" s="36" t="inlineStr">
        <is>
          <t>2020-02-13</t>
        </is>
      </c>
      <c r="I1177" s="36" t="n"/>
      <c r="J1177" s="39" t="inlineStr">
        <is>
          <t>https://www.kakaocorp.com/page/detail/8764</t>
        </is>
      </c>
      <c r="K1177" s="37" t="inlineStr">
        <is>
          <t>earnings_call_note</t>
        </is>
      </c>
    </row>
    <row r="1178" ht="45" customHeight="1">
      <c r="A1178" s="36" t="inlineStr">
        <is>
          <t>K033</t>
        </is>
      </c>
      <c r="B1178" s="37" t="inlineStr">
        <is>
          <t>J Wide Company Co., Ltd.</t>
        </is>
      </c>
      <c r="C1178" s="36" t="inlineStr">
        <is>
          <t>인수 후</t>
        </is>
      </c>
      <c r="D1178" s="36" t="inlineStr">
        <is>
          <t>2020-12-31</t>
        </is>
      </c>
      <c r="E1178" s="37" t="inlineStr">
        <is>
          <t>실적</t>
        </is>
      </c>
      <c r="F1178" s="37"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7" t="inlineStr">
        <is>
          <t>DART 감사보고서</t>
        </is>
      </c>
      <c r="H1178" s="36" t="inlineStr">
        <is>
          <t>2021-03-29</t>
        </is>
      </c>
      <c r="I1178" s="36" t="inlineStr">
        <is>
          <t>20210329000924</t>
        </is>
      </c>
      <c r="J1178" s="39" t="inlineStr">
        <is>
          <t>https://dart.fss.or.kr/dsaf001/main.do?rcpNo=20210329000924</t>
        </is>
      </c>
      <c r="K1178" s="37" t="inlineStr">
        <is>
          <t>acquirer_core</t>
        </is>
      </c>
    </row>
    <row r="1179" ht="45" customHeight="1">
      <c r="A1179" s="36" t="inlineStr">
        <is>
          <t>K033</t>
        </is>
      </c>
      <c r="B1179" s="37" t="inlineStr">
        <is>
          <t>J Wide Company Co., Ltd.</t>
        </is>
      </c>
      <c r="C1179" s="36" t="inlineStr">
        <is>
          <t>발표</t>
        </is>
      </c>
      <c r="D1179" s="36" t="inlineStr">
        <is>
          <t>2018-12-24</t>
        </is>
      </c>
      <c r="E1179" s="37" t="inlineStr">
        <is>
          <t>기타</t>
        </is>
      </c>
      <c r="F1179" s="37" t="inlineStr">
        <is>
          <t>Yahoo Finance 차트 API: 035720.KS 2018-12-24 종가 20,200(5:1 분할 조정값 → 101,000원), 12-26 19,700, 12-27 20,300, 2019-01-02 20,400; KRW=X 2018-12-26 1,122.63원/달러.</t>
        </is>
      </c>
      <c r="G1179" s="37" t="inlineStr">
        <is>
          <t>기타</t>
        </is>
      </c>
      <c r="H1179" s="36" t="inlineStr">
        <is>
          <t>2018-12-26</t>
        </is>
      </c>
      <c r="I1179" s="36" t="n"/>
      <c r="J1179" s="39" t="inlineStr">
        <is>
          <t>https://query1.finance.yahoo.com/v8/finance/chart/035720.KS?period1=1544972400&amp;period2=1546614000&amp;interval=1d</t>
        </is>
      </c>
      <c r="K1179" s="37" t="inlineStr">
        <is>
          <t>acq_mktcap,value_chk_usdmm,event_ticker_basis</t>
        </is>
      </c>
    </row>
    <row r="1180" ht="45" customHeight="1">
      <c r="A1180" s="36" t="inlineStr">
        <is>
          <t>K034</t>
        </is>
      </c>
      <c r="B1180" s="37" t="inlineStr">
        <is>
          <t>Soop Entertainment Corp.</t>
        </is>
      </c>
      <c r="C1180" s="36" t="inlineStr">
        <is>
          <t>인수 전</t>
        </is>
      </c>
      <c r="D1180" s="36" t="inlineStr">
        <is>
          <t>2018-06-27</t>
        </is>
      </c>
      <c r="E1180" s="37" t="inlineStr">
        <is>
          <t>제휴</t>
        </is>
      </c>
      <c r="F1180" s="37" t="inlineStr">
        <is>
          <t>매일경제 보도에 대한 카카오M 해명: "숲 엔터테인먼트와 전략적 협업 체계 구축을 진행중", BH·제이와이드·레디와는 일부 지분 인수 계약, 의무공시 기준 미해당</t>
        </is>
      </c>
      <c r="G1180" s="37" t="inlineStr">
        <is>
          <t>DART 기타공시</t>
        </is>
      </c>
      <c r="H1180" s="36" t="inlineStr">
        <is>
          <t>2018-06-27</t>
        </is>
      </c>
      <c r="I1180" s="36" t="inlineStr">
        <is>
          <t>20180627900355</t>
        </is>
      </c>
      <c r="J1180" s="39" t="inlineStr">
        <is>
          <t>https://dart.fss.or.kr/dsaf001/main.do?rcpNo=20180627900355</t>
        </is>
      </c>
      <c r="K1180" s="37" t="inlineStr">
        <is>
          <t>first_filing_date,purpose_quote,pre_events_summary</t>
        </is>
      </c>
    </row>
    <row r="1181" ht="45" customHeight="1">
      <c r="A1181" s="36" t="inlineStr">
        <is>
          <t>K034</t>
        </is>
      </c>
      <c r="B1181" s="37" t="inlineStr">
        <is>
          <t>Soop Entertainment Corp.</t>
        </is>
      </c>
      <c r="C1181" s="36" t="inlineStr">
        <is>
          <t>인수 전</t>
        </is>
      </c>
      <c r="D1181" s="36" t="inlineStr">
        <is>
          <t>2018-06-27</t>
        </is>
      </c>
      <c r="E1181" s="37" t="inlineStr">
        <is>
          <t>제휴</t>
        </is>
      </c>
      <c r="F1181" s="37" t="inlineStr">
        <is>
          <t>카카오M이 BH·제이와이드·숲과 "전략적 지분 투자 및 파트너십 등 협업체계를 구축", "영상산업 전 분야에 걸친 가치 사슬(Value Chain)을 형성"</t>
        </is>
      </c>
      <c r="G1181" s="37" t="inlineStr">
        <is>
          <t>언론 보도</t>
        </is>
      </c>
      <c r="H1181" s="36" t="inlineStr">
        <is>
          <t>2018-06-27</t>
        </is>
      </c>
      <c r="I1181" s="36" t="n"/>
      <c r="J1181" s="39" t="inlineStr">
        <is>
          <t>https://www.tenasia.co.kr/article/2018062712544</t>
        </is>
      </c>
      <c r="K1181" s="37" t="inlineStr">
        <is>
          <t>purpose_quote</t>
        </is>
      </c>
    </row>
    <row r="1182" ht="45" customHeight="1">
      <c r="A1182" s="36" t="inlineStr">
        <is>
          <t>K034</t>
        </is>
      </c>
      <c r="B1182" s="37" t="inlineStr">
        <is>
          <t>Soop Entertainment Corp.</t>
        </is>
      </c>
      <c r="C1182" s="36" t="inlineStr">
        <is>
          <t>발표</t>
        </is>
      </c>
      <c r="D1182" s="36" t="inlineStr">
        <is>
          <t>2018-12-26</t>
        </is>
      </c>
      <c r="E1182" s="37" t="inlineStr">
        <is>
          <t>완료</t>
        </is>
      </c>
      <c r="F1182" s="37" t="inlineStr">
        <is>
          <t>기타 비경상적 중요 계약: ㈜카카오엠 | 김장균 외 주주 1인 | 구주취득(㈜숲엔터테인먼트 주식) | 2018-12-26 | 14,000,193,000원. 종속기업 변동: '당기 중 지배력 획득을 통한 종속기업으로 편입', 지분 99.4%</t>
        </is>
      </c>
      <c r="G1182" s="37" t="inlineStr">
        <is>
          <t>DART 사업보고서</t>
        </is>
      </c>
      <c r="H1182" s="36" t="inlineStr">
        <is>
          <t>2019-04-01</t>
        </is>
      </c>
      <c r="I1182" s="36" t="inlineStr">
        <is>
          <t>20190401005013</t>
        </is>
      </c>
      <c r="J1182" s="39" t="inlineStr">
        <is>
          <t>https://dart.fss.or.kr/dsaf001/main.do?rcpNo=20190401005013</t>
        </is>
      </c>
      <c r="K1182" s="37" t="inlineStr">
        <is>
          <t>value_chk_local,announce_date_chk,status_chk,notes</t>
        </is>
      </c>
    </row>
    <row r="1183" ht="45" customHeight="1">
      <c r="A1183" s="36" t="inlineStr">
        <is>
          <t>K034</t>
        </is>
      </c>
      <c r="B1183" s="37" t="inlineStr">
        <is>
          <t>Soop Entertainment Corp.</t>
        </is>
      </c>
      <c r="C1183" s="36" t="inlineStr">
        <is>
          <t>인수 후</t>
        </is>
      </c>
      <c r="D1183" s="36" t="inlineStr">
        <is>
          <t>2018-12-31</t>
        </is>
      </c>
      <c r="E1183" s="37" t="inlineStr">
        <is>
          <t>완료</t>
        </is>
      </c>
      <c r="F1183" s="37" t="inlineStr">
        <is>
          <t>사업결합 주석: 숲 취득 지분 99.4%, 이전대가 14,000,193천원, 영업권 15,992,054천원(잠정). 카카오엠 자산총액 590,964백만원; 카카오 연결 자산총계 2017말 6,349,428,454,887원, 자본총계 4,462,922,772,296원</t>
        </is>
      </c>
      <c r="G1183" s="37" t="inlineStr">
        <is>
          <t>DART 사업보고서</t>
        </is>
      </c>
      <c r="H1183" s="36" t="inlineStr">
        <is>
          <t>2019-04-01</t>
        </is>
      </c>
      <c r="I1183" s="36" t="inlineStr">
        <is>
          <t>20190401005013</t>
        </is>
      </c>
      <c r="J1183" s="39" t="inlineStr">
        <is>
          <t>https://dart.fss.or.kr/dsaf001/main.do?rcpNo=20190401005013</t>
        </is>
      </c>
      <c r="K1183" s="37" t="inlineStr">
        <is>
          <t>post_events_summary,acq_total_assets,apex_total_assets,deal_to_equity_pct</t>
        </is>
      </c>
    </row>
    <row r="1184" ht="45" customHeight="1">
      <c r="A1184" s="36" t="inlineStr">
        <is>
          <t>K034</t>
        </is>
      </c>
      <c r="B1184" s="37" t="inlineStr">
        <is>
          <t>Soop Entertainment Corp.</t>
        </is>
      </c>
      <c r="C1184" s="36" t="inlineStr">
        <is>
          <t>발표</t>
        </is>
      </c>
      <c r="D1184" s="36" t="inlineStr">
        <is>
          <t>2018-12-24</t>
        </is>
      </c>
      <c r="E1184" s="37" t="inlineStr">
        <is>
          <t>기타</t>
        </is>
      </c>
      <c r="F1184" s="37" t="inlineStr">
        <is>
          <t>035720.KS 2018-12-24 조정 종가 20,200원(5:1 분할 반영, 실제 101,000원)</t>
        </is>
      </c>
      <c r="G1184" s="37" t="inlineStr">
        <is>
          <t>기타</t>
        </is>
      </c>
      <c r="H1184" s="36" t="inlineStr">
        <is>
          <t>2018-12-24</t>
        </is>
      </c>
      <c r="I1184" s="36" t="n"/>
      <c r="J1184" s="39" t="inlineStr">
        <is>
          <t>https://query1.finance.yahoo.com/v8/finance/chart/035720.KS?period1=1545350400&amp;period2=1545868800&amp;interval=1d</t>
        </is>
      </c>
      <c r="K1184" s="37" t="inlineStr">
        <is>
          <t>acq_mktcap</t>
        </is>
      </c>
    </row>
    <row r="1185" ht="45" customHeight="1">
      <c r="A1185" s="36" t="inlineStr">
        <is>
          <t>K034</t>
        </is>
      </c>
      <c r="B1185" s="37" t="inlineStr">
        <is>
          <t>Soop Entertainment Corp.</t>
        </is>
      </c>
      <c r="C1185" s="36" t="inlineStr">
        <is>
          <t>인수 후</t>
        </is>
      </c>
      <c r="D1185" s="36" t="inlineStr">
        <is>
          <t>2019-01-02</t>
        </is>
      </c>
      <c r="E1185" s="37" t="inlineStr">
        <is>
          <t>경영진변경</t>
        </is>
      </c>
      <c r="F1185" s="37" t="inlineStr">
        <is>
          <t>김성수 대표 취임일에 카카오M이 BH·숲·제이와이드 등 연예기획사 지분 인수 완료</t>
        </is>
      </c>
      <c r="G1185" s="37" t="inlineStr">
        <is>
          <t>언론 보도</t>
        </is>
      </c>
      <c r="H1185" s="36" t="inlineStr">
        <is>
          <t>2019-11-14</t>
        </is>
      </c>
      <c r="I1185" s="36" t="n"/>
      <c r="J1185" s="39" t="inlineStr">
        <is>
          <t>https://www.gqkorea.co.kr/2019/11/14/%EC%BD%98%ED%85%90%EC%B8%A0-%EC%A0%9C%EA%B5%AD%EC%9D%98-%EC%8B%9C%EC%9E%91-%EC%B9%B4%EC%B9%B4%EC%98%A4m</t>
        </is>
      </c>
      <c r="K1185" s="37" t="inlineStr">
        <is>
          <t>post_events_summary</t>
        </is>
      </c>
    </row>
    <row r="1186" ht="45" customHeight="1">
      <c r="A1186" s="36" t="inlineStr">
        <is>
          <t>K034</t>
        </is>
      </c>
      <c r="B1186" s="37" t="inlineStr">
        <is>
          <t>Soop Entertainment Corp.</t>
        </is>
      </c>
      <c r="C1186" s="36" t="inlineStr">
        <is>
          <t>인수 후</t>
        </is>
      </c>
      <c r="D1186" s="36" t="inlineStr">
        <is>
          <t>2019-12-31</t>
        </is>
      </c>
      <c r="E1186" s="37" t="inlineStr">
        <is>
          <t>실적</t>
        </is>
      </c>
      <c r="F1186" s="37" t="inlineStr">
        <is>
          <t>숲 2019 감사보고서: 영업수익 2019 17,978,225,885원 / 2018 17,910,629,144원, 영업이익 (35,106,356) / 74,326,239원, 자본총계 (2,443,912,787) / (2,004,656,487), 주주 카카오엠 99.36%, 판타지오 소송 계류</t>
        </is>
      </c>
      <c r="G1186" s="37" t="inlineStr">
        <is>
          <t>DART 감사보고서</t>
        </is>
      </c>
      <c r="H1186" s="36" t="inlineStr">
        <is>
          <t>2020-03-20</t>
        </is>
      </c>
      <c r="I1186" s="36" t="inlineStr">
        <is>
          <t>20200320000174</t>
        </is>
      </c>
      <c r="J1186" s="39" t="inlineStr">
        <is>
          <t>https://dart.fss.or.kr/dsaf001/main.do?rcpNo=20200320000174</t>
        </is>
      </c>
      <c r="K1186" s="37" t="inlineStr">
        <is>
          <t>target_rev_pre,target_op_pre,target_rev_post,target_op_post,notes,pre_events_summary</t>
        </is>
      </c>
    </row>
    <row r="1187" ht="45" customHeight="1">
      <c r="A1187" s="36" t="inlineStr">
        <is>
          <t>K034</t>
        </is>
      </c>
      <c r="B1187" s="37" t="inlineStr">
        <is>
          <t>Soop Entertainment Corp.</t>
        </is>
      </c>
      <c r="C1187" s="36" t="inlineStr">
        <is>
          <t>인수 후</t>
        </is>
      </c>
      <c r="D1187" s="36" t="inlineStr">
        <is>
          <t>2019-12-31</t>
        </is>
      </c>
      <c r="E1187" s="37" t="inlineStr">
        <is>
          <t>기타</t>
        </is>
      </c>
      <c r="F1187" s="37" t="inlineStr">
        <is>
          <t>카카오 2019 사업보고서: 숲은 판타지오로부터 2016-07 임시주주총회 부존재와 신주발행 무효·부존재 소송을 제기받았고 결과에 따라 지분율이 변동될 수 있음</t>
        </is>
      </c>
      <c r="G1187" s="37" t="inlineStr">
        <is>
          <t>DART 사업보고서</t>
        </is>
      </c>
      <c r="H1187" s="36" t="inlineStr">
        <is>
          <t>2020-03-30</t>
        </is>
      </c>
      <c r="I1187" s="36" t="inlineStr">
        <is>
          <t>20200330004659</t>
        </is>
      </c>
      <c r="J1187" s="39" t="inlineStr">
        <is>
          <t>https://dart.fss.or.kr/dsaf001/main.do?rcpNo=20200330004659</t>
        </is>
      </c>
      <c r="K1187" s="37" t="inlineStr">
        <is>
          <t>pre_events_summary,notes</t>
        </is>
      </c>
    </row>
    <row r="1188" ht="45" customHeight="1">
      <c r="A1188" s="36" t="inlineStr">
        <is>
          <t>K034</t>
        </is>
      </c>
      <c r="B1188" s="37" t="inlineStr">
        <is>
          <t>Soop Entertainment Corp.</t>
        </is>
      </c>
      <c r="C1188" s="36" t="inlineStr">
        <is>
          <t>인수 후</t>
        </is>
      </c>
      <c r="D1188" s="36" t="inlineStr">
        <is>
          <t>2020-12-31</t>
        </is>
      </c>
      <c r="E1188" s="37" t="inlineStr">
        <is>
          <t>실적</t>
        </is>
      </c>
      <c r="F1188" s="37" t="inlineStr">
        <is>
          <t>숲 2020 감사보고서: 영업수익 26,498,163,882원, 영업이익 1,520,920,740원, 유상증자 2,996,778,733원, 카카오엠 274,429주 100%</t>
        </is>
      </c>
      <c r="G1188" s="37" t="inlineStr">
        <is>
          <t>DART 감사보고서</t>
        </is>
      </c>
      <c r="H1188" s="36" t="inlineStr">
        <is>
          <t>2021-03-24</t>
        </is>
      </c>
      <c r="I1188" s="36" t="inlineStr">
        <is>
          <t>20210324000332</t>
        </is>
      </c>
      <c r="J1188" s="39" t="inlineStr">
        <is>
          <t>https://dart.fss.or.kr/dsaf001/main.do?rcpNo=20210324000332</t>
        </is>
      </c>
      <c r="K1188" s="37" t="inlineStr">
        <is>
          <t>target_rev_post,target_op_post,post_events_summary</t>
        </is>
      </c>
    </row>
    <row r="1189" ht="45" customHeight="1">
      <c r="A1189" s="36" t="inlineStr">
        <is>
          <t>K034</t>
        </is>
      </c>
      <c r="B1189" s="37" t="inlineStr">
        <is>
          <t>Soop Entertainment Corp.</t>
        </is>
      </c>
      <c r="C1189" s="36" t="inlineStr">
        <is>
          <t>인수 후</t>
        </is>
      </c>
      <c r="D1189" s="36" t="inlineStr">
        <is>
          <t>2020-08-25</t>
        </is>
      </c>
      <c r="E1189" s="37" t="inlineStr">
        <is>
          <t>추가취득</t>
        </is>
      </c>
      <c r="F1189" s="37" t="inlineStr">
        <is>
          <t>숲 유상증자결정 및 특수관계인의 유상증자참여 공시</t>
        </is>
      </c>
      <c r="G1189" s="37" t="inlineStr">
        <is>
          <t>DART 기타공시</t>
        </is>
      </c>
      <c r="H1189" s="36" t="inlineStr">
        <is>
          <t>2020-08-25</t>
        </is>
      </c>
      <c r="I1189" s="36" t="inlineStr">
        <is>
          <t>20200825000335</t>
        </is>
      </c>
      <c r="J1189" s="39" t="inlineStr">
        <is>
          <t>https://dart.fss.or.kr/dsaf001/main.do?rcpNo=20200825000335</t>
        </is>
      </c>
      <c r="K1189" s="37" t="inlineStr">
        <is>
          <t>post_events_summary</t>
        </is>
      </c>
    </row>
    <row r="1190" ht="45" customHeight="1">
      <c r="A1190" s="36" t="inlineStr">
        <is>
          <t>K034</t>
        </is>
      </c>
      <c r="B1190" s="37" t="inlineStr">
        <is>
          <t>Soop Entertainment Corp.</t>
        </is>
      </c>
      <c r="C1190" s="36" t="inlineStr">
        <is>
          <t>인수 후</t>
        </is>
      </c>
      <c r="D1190" s="36" t="inlineStr">
        <is>
          <t>2021-03-05</t>
        </is>
      </c>
      <c r="E1190" s="37" t="inlineStr">
        <is>
          <t>합병</t>
        </is>
      </c>
      <c r="F1190" s="37" t="inlineStr">
        <is>
          <t>숲 최대주주등의주식보유변동 공시; 2021 감사보고서 주주 ㈜카카오엔터테인먼트 100% (카카오M·카카오페이지 합병)</t>
        </is>
      </c>
      <c r="G1190" s="37" t="inlineStr">
        <is>
          <t>DART 기타공시</t>
        </is>
      </c>
      <c r="H1190" s="36" t="inlineStr">
        <is>
          <t>2021-03-05</t>
        </is>
      </c>
      <c r="I1190" s="36" t="inlineStr">
        <is>
          <t>20210305000594</t>
        </is>
      </c>
      <c r="J1190" s="39" t="inlineStr">
        <is>
          <t>https://dart.fss.or.kr/dsaf001/main.do?rcpNo=20210305000594</t>
        </is>
      </c>
      <c r="K1190" s="37" t="inlineStr">
        <is>
          <t>post_events_summary</t>
        </is>
      </c>
    </row>
    <row r="1191" ht="45" customHeight="1">
      <c r="A1191" s="36" t="inlineStr">
        <is>
          <t>K034</t>
        </is>
      </c>
      <c r="B1191" s="37" t="inlineStr">
        <is>
          <t>Soop Entertainment Corp.</t>
        </is>
      </c>
      <c r="C1191" s="36" t="inlineStr">
        <is>
          <t>인수 후</t>
        </is>
      </c>
      <c r="D1191" s="36" t="inlineStr">
        <is>
          <t>2024-12-31</t>
        </is>
      </c>
      <c r="E1191" s="37" t="inlineStr">
        <is>
          <t>손상차손</t>
        </is>
      </c>
      <c r="F1191" s="37" t="inlineStr">
        <is>
          <t>카카오엔터테인먼트 별도 종속기업투자 변동: 숲 기초 13,735,469 손상 (1,711,705) 기말 12,023,764천원(2024); 전기 기초 15,028,336 손상 (1,292,867)(2023)</t>
        </is>
      </c>
      <c r="G1191" s="37" t="inlineStr">
        <is>
          <t>DART 감사보고서</t>
        </is>
      </c>
      <c r="H1191" s="36" t="inlineStr">
        <is>
          <t>2025-03-28</t>
        </is>
      </c>
      <c r="I1191" s="36" t="inlineStr">
        <is>
          <t>20250328002112</t>
        </is>
      </c>
      <c r="J1191" s="39" t="inlineStr">
        <is>
          <t>https://dart.fss.or.kr/dsaf001/main.do?rcpNo=20250328002112</t>
        </is>
      </c>
      <c r="K1191" s="37" t="inlineStr">
        <is>
          <t>impairment</t>
        </is>
      </c>
    </row>
    <row r="1192" ht="45" customHeight="1">
      <c r="A1192" s="36" t="inlineStr">
        <is>
          <t>K034</t>
        </is>
      </c>
      <c r="B1192" s="37" t="inlineStr">
        <is>
          <t>Soop Entertainment Corp.</t>
        </is>
      </c>
      <c r="C1192" s="36" t="inlineStr">
        <is>
          <t>인수 후</t>
        </is>
      </c>
      <c r="D1192" s="36" t="inlineStr">
        <is>
          <t>2025-12-31</t>
        </is>
      </c>
      <c r="E1192" s="37" t="inlineStr">
        <is>
          <t>실적</t>
        </is>
      </c>
      <c r="F1192" s="37" t="inlineStr">
        <is>
          <t>숲 2025 감사보고서: 영업수익 39,810,363,610원(2024 29,758,754,294원), 영업이익 1,968,584,188원(2024 1,147,184,519원), 주주 카카오엔터테인먼트 100%</t>
        </is>
      </c>
      <c r="G1192" s="37" t="inlineStr">
        <is>
          <t>DART 감사보고서</t>
        </is>
      </c>
      <c r="H1192" s="36" t="inlineStr">
        <is>
          <t>2026-03-26</t>
        </is>
      </c>
      <c r="I1192" s="36" t="inlineStr">
        <is>
          <t>20260326000892</t>
        </is>
      </c>
      <c r="J1192" s="39" t="inlineStr">
        <is>
          <t>https://dart.fss.or.kr/dsaf001/main.do?rcpNo=20260326000892</t>
        </is>
      </c>
      <c r="K1192" s="37" t="inlineStr">
        <is>
          <t>target_rev_post,target_op_post</t>
        </is>
      </c>
    </row>
    <row r="1193" ht="45" customHeight="1">
      <c r="A1193" s="36" t="inlineStr">
        <is>
          <t>K034</t>
        </is>
      </c>
      <c r="B1193" s="37" t="inlineStr">
        <is>
          <t>Soop Entertainment Corp.</t>
        </is>
      </c>
      <c r="C1193" s="36" t="inlineStr">
        <is>
          <t>인수 후</t>
        </is>
      </c>
      <c r="D1193" s="36" t="inlineStr">
        <is>
          <t>2020-02-13</t>
        </is>
      </c>
      <c r="E1193" s="37" t="inlineStr">
        <is>
          <t>어닝콜</t>
        </is>
      </c>
      <c r="F1193" s="37" t="inlineStr">
        <is>
          <t>카카오 2019년 4분기 실적발표 보도자료: "카카오M의 신규 매니지먼트 회사 편입 효과"</t>
        </is>
      </c>
      <c r="G1193" s="37" t="inlineStr">
        <is>
          <t>회사 보도자료</t>
        </is>
      </c>
      <c r="H1193" s="36" t="inlineStr">
        <is>
          <t>2020-02-13</t>
        </is>
      </c>
      <c r="I1193" s="36" t="n"/>
      <c r="J1193" s="39" t="inlineStr">
        <is>
          <t>https://www.kakaocorp.com/page/detail/8764</t>
        </is>
      </c>
      <c r="K1193" s="37" t="inlineStr">
        <is>
          <t>earnings_call_note</t>
        </is>
      </c>
    </row>
    <row r="1194" ht="45" customHeight="1">
      <c r="A1194" s="36" t="inlineStr">
        <is>
          <t>K035</t>
        </is>
      </c>
      <c r="B1194" s="37" t="inlineStr">
        <is>
          <t>Wide-S Company</t>
        </is>
      </c>
      <c r="C1194" s="36" t="inlineStr">
        <is>
          <t>발표</t>
        </is>
      </c>
      <c r="D1194" s="36" t="inlineStr">
        <is>
          <t>2019-05-30</t>
        </is>
      </c>
      <c r="E1194" s="37" t="inlineStr">
        <is>
          <t>매각</t>
        </is>
      </c>
      <c r="F1194" s="37"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7" t="inlineStr">
        <is>
          <t>DART 기타공시</t>
        </is>
      </c>
      <c r="H1194" s="36" t="inlineStr">
        <is>
          <t>2019-06-05</t>
        </is>
      </c>
      <c r="I1194" s="36" t="inlineStr">
        <is>
          <t>20190605000055</t>
        </is>
      </c>
      <c r="J1194" s="39" t="inlineStr">
        <is>
          <t>https://dart.fss.or.kr/dsaf001/main.do?rcpNo=20190605000055</t>
        </is>
      </c>
      <c r="K1194" s="37" t="inlineStr">
        <is>
          <t>value_chk_local,status_chk,acquirer_entity,chk_note,announce_date_chk,first_filing_date</t>
        </is>
      </c>
    </row>
    <row r="1195" ht="45" customHeight="1">
      <c r="A1195" s="36" t="inlineStr">
        <is>
          <t>K035</t>
        </is>
      </c>
      <c r="B1195" s="37" t="inlineStr">
        <is>
          <t>Wide-S Company</t>
        </is>
      </c>
      <c r="C1195" s="36" t="inlineStr">
        <is>
          <t>인수 전</t>
        </is>
      </c>
      <c r="D1195" s="36" t="inlineStr">
        <is>
          <t>2018-12-31</t>
        </is>
      </c>
      <c r="E1195" s="37" t="inlineStr">
        <is>
          <t>실적</t>
        </is>
      </c>
      <c r="F1195" s="37"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7" t="inlineStr">
        <is>
          <t>DART 기타공시</t>
        </is>
      </c>
      <c r="H1195" s="36" t="inlineStr">
        <is>
          <t>2019-05-30</t>
        </is>
      </c>
      <c r="I1195" s="36" t="inlineStr">
        <is>
          <t>20190530000153</t>
        </is>
      </c>
      <c r="J1195" s="39" t="inlineStr">
        <is>
          <t>https://dart.fss.or.kr/dsaf001/main.do?rcpNo=20190530000153</t>
        </is>
      </c>
      <c r="K1195" s="37" t="inlineStr">
        <is>
          <t>pre_events_summary,target_rev_pre,target_op_pre,perf_basis,acq_mktcap</t>
        </is>
      </c>
    </row>
    <row r="1196" ht="45" customHeight="1">
      <c r="A1196" s="36" t="inlineStr">
        <is>
          <t>K035</t>
        </is>
      </c>
      <c r="B1196" s="37" t="inlineStr">
        <is>
          <t>Wide-S Company</t>
        </is>
      </c>
      <c r="C1196" s="36" t="inlineStr">
        <is>
          <t>인수 전</t>
        </is>
      </c>
      <c r="D1196" s="36" t="inlineStr">
        <is>
          <t>2019-03-11</t>
        </is>
      </c>
      <c r="E1196" s="37" t="inlineStr">
        <is>
          <t>기타</t>
        </is>
      </c>
      <c r="F1196" s="37"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7" t="inlineStr">
        <is>
          <t>DART 기타공시</t>
        </is>
      </c>
      <c r="H1196" s="36" t="inlineStr">
        <is>
          <t>2019-03-14</t>
        </is>
      </c>
      <c r="I1196" s="36" t="inlineStr">
        <is>
          <t>20190314000672</t>
        </is>
      </c>
      <c r="J1196" s="39" t="inlineStr">
        <is>
          <t>https://dart.fss.or.kr/dsaf001/main.do?rcpNo=20190314000672</t>
        </is>
      </c>
      <c r="K1196" s="37" t="inlineStr">
        <is>
          <t>pre_events_summary,target_rev_pre,notes</t>
        </is>
      </c>
    </row>
    <row r="1197" ht="45" customHeight="1">
      <c r="A1197" s="36" t="inlineStr">
        <is>
          <t>K035</t>
        </is>
      </c>
      <c r="B1197" s="37" t="inlineStr">
        <is>
          <t>Wide-S Company</t>
        </is>
      </c>
      <c r="C1197" s="36" t="inlineStr">
        <is>
          <t>인수 전</t>
        </is>
      </c>
      <c r="D1197" s="36" t="inlineStr">
        <is>
          <t>2018-12-31</t>
        </is>
      </c>
      <c r="E1197" s="37" t="inlineStr">
        <is>
          <t>지분취득</t>
        </is>
      </c>
      <c r="F1197" s="37"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7" t="inlineStr">
        <is>
          <t>DART 사업보고서</t>
        </is>
      </c>
      <c r="H1197" s="36" t="inlineStr">
        <is>
          <t>2019-04-01</t>
        </is>
      </c>
      <c r="I1197" s="36" t="inlineStr">
        <is>
          <t>20190401005013</t>
        </is>
      </c>
      <c r="J1197" s="39" t="inlineStr">
        <is>
          <t>https://dart.fss.or.kr/dsaf001/main.do?rcpNo=20190401005013</t>
        </is>
      </c>
      <c r="K1197" s="37" t="inlineStr">
        <is>
          <t>pre_incorp_chk,pre_events_summary,apex_total_assets</t>
        </is>
      </c>
    </row>
    <row r="1198" ht="45" customHeight="1">
      <c r="A1198" s="36" t="inlineStr">
        <is>
          <t>K035</t>
        </is>
      </c>
      <c r="B1198" s="37" t="inlineStr">
        <is>
          <t>Wide-S Company</t>
        </is>
      </c>
      <c r="C1198" s="36" t="inlineStr">
        <is>
          <t>인수 전</t>
        </is>
      </c>
      <c r="D1198" s="36" t="inlineStr">
        <is>
          <t>2018-12-26</t>
        </is>
      </c>
      <c r="E1198" s="37" t="inlineStr">
        <is>
          <t>소유주변경</t>
        </is>
      </c>
      <c r="F1198" s="37" t="inlineStr">
        <is>
          <t>카카오엠의 제이와이드컴퍼니 70,000주 취득결정(취득 후 100%) — 와이드에스의 모회사가 카카오 그룹에 편입된 거래(K033).</t>
        </is>
      </c>
      <c r="G1198" s="37" t="inlineStr">
        <is>
          <t>DART 기타공시</t>
        </is>
      </c>
      <c r="H1198" s="36" t="inlineStr">
        <is>
          <t>2019-01-02</t>
        </is>
      </c>
      <c r="I1198" s="36" t="inlineStr">
        <is>
          <t>20190102000007</t>
        </is>
      </c>
      <c r="J1198" s="39" t="inlineStr">
        <is>
          <t>https://dart.fss.or.kr/dsaf001/main.do?rcpNo=20190102000007</t>
        </is>
      </c>
      <c r="K1198" s="37" t="inlineStr">
        <is>
          <t>notes,pre_events_summary</t>
        </is>
      </c>
    </row>
    <row r="1199" ht="45" customHeight="1">
      <c r="A1199" s="36" t="inlineStr">
        <is>
          <t>K035</t>
        </is>
      </c>
      <c r="B1199" s="37" t="inlineStr">
        <is>
          <t>Wide-S Company</t>
        </is>
      </c>
      <c r="C1199" s="36" t="inlineStr">
        <is>
          <t>인수 후</t>
        </is>
      </c>
      <c r="D1199" s="36" t="inlineStr">
        <is>
          <t>2019-12-31</t>
        </is>
      </c>
      <c r="E1199" s="37" t="inlineStr">
        <is>
          <t>매각</t>
        </is>
      </c>
      <c r="F1199" s="37" t="inlineStr">
        <is>
          <t>카카오 2019 사업보고서 연결대상 종속회사 변동: '㈜와이드에스컴퍼니 | 당기 중 종속기업의 투자지분을 처분'.</t>
        </is>
      </c>
      <c r="G1199" s="37" t="inlineStr">
        <is>
          <t>DART 사업보고서</t>
        </is>
      </c>
      <c r="H1199" s="36" t="inlineStr">
        <is>
          <t>2020-03-30</t>
        </is>
      </c>
      <c r="I1199" s="36" t="inlineStr">
        <is>
          <t>20200330004659</t>
        </is>
      </c>
      <c r="J1199" s="39" t="inlineStr">
        <is>
          <t>https://dart.fss.or.kr/dsaf001/main.do?rcpNo=20200330004659</t>
        </is>
      </c>
      <c r="K1199" s="37" t="inlineStr">
        <is>
          <t>post_events_summary,purpose_quote,chk_note</t>
        </is>
      </c>
    </row>
    <row r="1200" ht="45" customHeight="1">
      <c r="A1200" s="36" t="inlineStr">
        <is>
          <t>K035</t>
        </is>
      </c>
      <c r="B1200" s="37" t="inlineStr">
        <is>
          <t>Wide-S Company</t>
        </is>
      </c>
      <c r="C1200" s="36" t="inlineStr">
        <is>
          <t>인수 후</t>
        </is>
      </c>
      <c r="D1200" s="36" t="inlineStr">
        <is>
          <t>2019-12-31</t>
        </is>
      </c>
      <c r="E1200" s="37" t="inlineStr">
        <is>
          <t>매각</t>
        </is>
      </c>
      <c r="F1200" s="37"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7" t="inlineStr">
        <is>
          <t>DART 감사보고서</t>
        </is>
      </c>
      <c r="H1200" s="36" t="inlineStr">
        <is>
          <t>2020-03-20</t>
        </is>
      </c>
      <c r="I1200" s="36" t="inlineStr">
        <is>
          <t>20200320001206</t>
        </is>
      </c>
      <c r="J1200" s="39" t="inlineStr">
        <is>
          <t>https://dart.fss.or.kr/dsaf001/main.do?rcpNo=20200320001206</t>
        </is>
      </c>
      <c r="K1200" s="37" t="inlineStr">
        <is>
          <t>post_events_summary,purpose_quote,impairment</t>
        </is>
      </c>
    </row>
    <row r="1201" ht="45" customHeight="1">
      <c r="A1201" s="36" t="inlineStr">
        <is>
          <t>K035</t>
        </is>
      </c>
      <c r="B1201" s="37" t="inlineStr">
        <is>
          <t>Wide-S Company</t>
        </is>
      </c>
      <c r="C1201" s="36" t="inlineStr">
        <is>
          <t>인수 전</t>
        </is>
      </c>
      <c r="D1201" s="36" t="inlineStr">
        <is>
          <t>2018-12-31</t>
        </is>
      </c>
      <c r="E1201" s="37" t="inlineStr">
        <is>
          <t>실적</t>
        </is>
      </c>
      <c r="F1201" s="37" t="inlineStr">
        <is>
          <t>제이와이드컴퍼니 대규모기업집단현황공시(2019): 2018 자산총계 6,758백만원; 임원 정덕균 대표이사, (주)와이드에스컴퍼니(계열) 겸직.</t>
        </is>
      </c>
      <c r="G1201" s="37" t="inlineStr">
        <is>
          <t>DART 기타공시</t>
        </is>
      </c>
      <c r="H1201" s="36" t="inlineStr">
        <is>
          <t>2019-05-30</t>
        </is>
      </c>
      <c r="I1201" s="36" t="inlineStr">
        <is>
          <t>20190530000177</t>
        </is>
      </c>
      <c r="J1201" s="39" t="inlineStr">
        <is>
          <t>https://dart.fss.or.kr/dsaf001/main.do?rcpNo=20190530000177</t>
        </is>
      </c>
      <c r="K1201" s="37" t="inlineStr">
        <is>
          <t>apex_total_assets,deal_to_assets_pct</t>
        </is>
      </c>
    </row>
    <row r="1202" ht="45" customHeight="1">
      <c r="A1202" s="36" t="inlineStr">
        <is>
          <t>K035</t>
        </is>
      </c>
      <c r="B1202" s="37" t="inlineStr">
        <is>
          <t>Wide-S Company</t>
        </is>
      </c>
      <c r="C1202" s="36" t="inlineStr">
        <is>
          <t>인수 후</t>
        </is>
      </c>
      <c r="D1202" s="36" t="inlineStr">
        <is>
          <t>2025-06-17</t>
        </is>
      </c>
      <c r="E1202" s="37" t="inlineStr">
        <is>
          <t>기타</t>
        </is>
      </c>
      <c r="F1202" s="37"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7" t="inlineStr">
        <is>
          <t>언론 보도</t>
        </is>
      </c>
      <c r="H1202" s="36" t="inlineStr">
        <is>
          <t>2025-06-17</t>
        </is>
      </c>
      <c r="I1202" s="36" t="n"/>
      <c r="J1202" s="39" t="inlineStr">
        <is>
          <t>https://enews.imbc.com/News/RetrieveNewsInfo/465226</t>
        </is>
      </c>
      <c r="K1202" s="37" t="inlineStr">
        <is>
          <t>post_events_summary,notes</t>
        </is>
      </c>
    </row>
    <row r="1203" ht="45" customHeight="1">
      <c r="A1203" s="36" t="inlineStr">
        <is>
          <t>K035</t>
        </is>
      </c>
      <c r="B1203" s="37" t="inlineStr">
        <is>
          <t>Wide-S Company</t>
        </is>
      </c>
      <c r="C1203" s="36" t="inlineStr">
        <is>
          <t>발표</t>
        </is>
      </c>
      <c r="D1203" s="36" t="inlineStr">
        <is>
          <t>2019-05-30</t>
        </is>
      </c>
      <c r="E1203" s="37" t="inlineStr">
        <is>
          <t>기타</t>
        </is>
      </c>
      <c r="F1203" s="37" t="inlineStr">
        <is>
          <t>Yahoo Finance 차트 API KRW=X: 2019-05-30 종가 1,188.38원/달러.</t>
        </is>
      </c>
      <c r="G1203" s="37" t="inlineStr">
        <is>
          <t>기타</t>
        </is>
      </c>
      <c r="H1203" s="36" t="inlineStr">
        <is>
          <t>2019-05-30</t>
        </is>
      </c>
      <c r="I1203" s="36" t="n"/>
      <c r="J1203" s="39" t="inlineStr">
        <is>
          <t>https://query1.finance.yahoo.com/v8/finance/chart/KRW=X?period1=1558882800&amp;period2=1559833200&amp;interval=1d</t>
        </is>
      </c>
      <c r="K1203" s="37" t="inlineStr">
        <is>
          <t>value_chk_usdmm</t>
        </is>
      </c>
    </row>
    <row r="1204" ht="45" customHeight="1">
      <c r="A1204" s="36" t="inlineStr">
        <is>
          <t>K036</t>
        </is>
      </c>
      <c r="B1204" s="37" t="inlineStr">
        <is>
          <t>Kakao M Corp.</t>
        </is>
      </c>
      <c r="C1204" s="36" t="inlineStr">
        <is>
          <t>발표</t>
        </is>
      </c>
      <c r="D1204" s="36" t="inlineStr">
        <is>
          <t>2019-09-24</t>
        </is>
      </c>
      <c r="E1204" s="37" t="inlineStr">
        <is>
          <t>발표</t>
        </is>
      </c>
      <c r="F1204" s="37"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7" t="inlineStr">
        <is>
          <t>DART 기타공시</t>
        </is>
      </c>
      <c r="H1204" s="36" t="inlineStr">
        <is>
          <t>2019-09-30</t>
        </is>
      </c>
      <c r="I1204" s="36" t="inlineStr">
        <is>
          <t>20190930000396</t>
        </is>
      </c>
      <c r="J1204" s="39" t="inlineStr">
        <is>
          <t>https://dart.fss.or.kr/dsaf001/main.do?rcpNo=20190930000396</t>
        </is>
      </c>
      <c r="K1204" s="37" t="inlineStr">
        <is>
          <t>value_chk_local,announce_date_chk,purpose_quote,acquirer_entity</t>
        </is>
      </c>
    </row>
    <row r="1205" ht="45" customHeight="1">
      <c r="A1205" s="36" t="inlineStr">
        <is>
          <t>K036</t>
        </is>
      </c>
      <c r="B1205" s="37" t="inlineStr">
        <is>
          <t>Kakao M Corp.</t>
        </is>
      </c>
      <c r="C1205" s="36" t="inlineStr">
        <is>
          <t>인수 후</t>
        </is>
      </c>
      <c r="D1205" s="36" t="inlineStr">
        <is>
          <t>2019-09-28</t>
        </is>
      </c>
      <c r="E1205" s="37" t="inlineStr">
        <is>
          <t>완료</t>
        </is>
      </c>
      <c r="F1205" s="37"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7" t="inlineStr">
        <is>
          <t>DART 기타공시</t>
        </is>
      </c>
      <c r="H1205" s="36" t="inlineStr">
        <is>
          <t>2019-10-07</t>
        </is>
      </c>
      <c r="I1205" s="36" t="inlineStr">
        <is>
          <t>20191007000049</t>
        </is>
      </c>
      <c r="J1205" s="39" t="inlineStr">
        <is>
          <t>https://dart.fss.or.kr/dsaf001/main.do?rcpNo=20191007000049</t>
        </is>
      </c>
      <c r="K1205" s="37" t="inlineStr">
        <is>
          <t>value_chk_local,status_chk,chk_note</t>
        </is>
      </c>
    </row>
    <row r="1206" ht="45" customHeight="1">
      <c r="A1206" s="36" t="inlineStr">
        <is>
          <t>K036</t>
        </is>
      </c>
      <c r="B1206" s="37" t="inlineStr">
        <is>
          <t>Kakao M Corp.</t>
        </is>
      </c>
      <c r="C1206" s="36" t="inlineStr">
        <is>
          <t>인수 전</t>
        </is>
      </c>
      <c r="D1206" s="36" t="inlineStr">
        <is>
          <t>2019-06-19</t>
        </is>
      </c>
      <c r="E1206" s="37" t="inlineStr">
        <is>
          <t>투자유치</t>
        </is>
      </c>
      <c r="F1206" s="37" t="inlineStr">
        <is>
          <t>카카오엠 1차 유상증자 결정: 226,199주×122,695원=27,753,486,305원, 납입 2019-06-19; 배정 김장균·구기운·손석우(계열회사 임원), 이병헌·송승헌·한효주·공효진 등.</t>
        </is>
      </c>
      <c r="G1206" s="37" t="inlineStr">
        <is>
          <t>DART 기타공시</t>
        </is>
      </c>
      <c r="H1206" s="36" t="inlineStr">
        <is>
          <t>2019-06-24</t>
        </is>
      </c>
      <c r="I1206" s="36" t="inlineStr">
        <is>
          <t>20190624000213</t>
        </is>
      </c>
      <c r="J1206" s="39" t="inlineStr">
        <is>
          <t>https://dart.fss.or.kr/dsaf001/main.do?rcpNo=20190624000213</t>
        </is>
      </c>
      <c r="K1206" s="37" t="inlineStr">
        <is>
          <t>pre_events_summary,notes</t>
        </is>
      </c>
    </row>
    <row r="1207" ht="45" customHeight="1">
      <c r="A1207" s="36" t="inlineStr">
        <is>
          <t>K036</t>
        </is>
      </c>
      <c r="B1207" s="37" t="inlineStr">
        <is>
          <t>Kakao M Corp.</t>
        </is>
      </c>
      <c r="C1207" s="36" t="inlineStr">
        <is>
          <t>인수 전</t>
        </is>
      </c>
      <c r="D1207" s="36" t="inlineStr">
        <is>
          <t>2019-06-20</t>
        </is>
      </c>
      <c r="E1207" s="37" t="inlineStr">
        <is>
          <t>기타</t>
        </is>
      </c>
      <c r="F1207" s="37" t="inlineStr">
        <is>
          <t>카카오엠 최대주주 등의 주식보유 변동: ㈜카카오 100.00%→96.84%(2019-06-20).</t>
        </is>
      </c>
      <c r="G1207" s="37" t="inlineStr">
        <is>
          <t>DART 기타공시</t>
        </is>
      </c>
      <c r="H1207" s="36" t="inlineStr">
        <is>
          <t>2019-06-24</t>
        </is>
      </c>
      <c r="I1207" s="36" t="inlineStr">
        <is>
          <t>20190624000227</t>
        </is>
      </c>
      <c r="J1207" s="39" t="inlineStr">
        <is>
          <t>https://dart.fss.or.kr/dsaf001/main.do?rcpNo=20190624000227</t>
        </is>
      </c>
      <c r="K1207" s="37" t="inlineStr">
        <is>
          <t>pre_events_summary</t>
        </is>
      </c>
    </row>
    <row r="1208" ht="45" customHeight="1">
      <c r="A1208" s="36" t="inlineStr">
        <is>
          <t>K036</t>
        </is>
      </c>
      <c r="B1208" s="37" t="inlineStr">
        <is>
          <t>Kakao M Corp.</t>
        </is>
      </c>
      <c r="C1208" s="36" t="inlineStr">
        <is>
          <t>인수 전</t>
        </is>
      </c>
      <c r="D1208" s="36" t="inlineStr">
        <is>
          <t>2018-12-26</t>
        </is>
      </c>
      <c r="E1208" s="37" t="inlineStr">
        <is>
          <t>지분취득</t>
        </is>
      </c>
      <c r="F1208" s="37" t="inlineStr">
        <is>
          <t>카카오엠 타법인주식취득결정: ㈜제이와이드컴퍼니(대표이사 정덕균) 70,000주 5,950,000,000원 현금취득, 취득 후 100%, 목적 '시장경쟁력 강화 및 기업가치 제고'.</t>
        </is>
      </c>
      <c r="G1208" s="37" t="inlineStr">
        <is>
          <t>DART 기타공시</t>
        </is>
      </c>
      <c r="H1208" s="36" t="inlineStr">
        <is>
          <t>2019-01-02</t>
        </is>
      </c>
      <c r="I1208" s="36" t="inlineStr">
        <is>
          <t>20190102000007</t>
        </is>
      </c>
      <c r="J1208" s="39" t="inlineStr">
        <is>
          <t>https://dart.fss.or.kr/dsaf001/main.do?rcpNo=20190102000007</t>
        </is>
      </c>
      <c r="K1208" s="37" t="inlineStr">
        <is>
          <t>notes,acquirer_entity</t>
        </is>
      </c>
    </row>
    <row r="1209" ht="45" customHeight="1">
      <c r="A1209" s="36" t="inlineStr">
        <is>
          <t>K036</t>
        </is>
      </c>
      <c r="B1209" s="37" t="inlineStr">
        <is>
          <t>Kakao M Corp.</t>
        </is>
      </c>
      <c r="C1209" s="36" t="inlineStr">
        <is>
          <t>인수 전</t>
        </is>
      </c>
      <c r="D1209" s="36" t="inlineStr">
        <is>
          <t>2018-12-26</t>
        </is>
      </c>
      <c r="E1209" s="37" t="inlineStr">
        <is>
          <t>지분취득</t>
        </is>
      </c>
      <c r="F1209" s="37" t="inlineStr">
        <is>
          <t>카카오엠 타법인주식취득결정: ㈜비에이치엔터테인먼트 70,000주 18,900,000,000원 현금취득(취득 후 100%).</t>
        </is>
      </c>
      <c r="G1209" s="37" t="inlineStr">
        <is>
          <t>DART 기타공시</t>
        </is>
      </c>
      <c r="H1209" s="36" t="inlineStr">
        <is>
          <t>2019-01-02</t>
        </is>
      </c>
      <c r="I1209" s="36" t="inlineStr">
        <is>
          <t>20190102000004</t>
        </is>
      </c>
      <c r="J1209" s="39" t="inlineStr">
        <is>
          <t>https://dart.fss.or.kr/dsaf001/main.do?rcpNo=20190102000004</t>
        </is>
      </c>
      <c r="K1209" s="37" t="inlineStr">
        <is>
          <t>notes,pre_events_summary</t>
        </is>
      </c>
    </row>
    <row r="1210" ht="45" customHeight="1">
      <c r="A1210" s="36" t="inlineStr">
        <is>
          <t>K036</t>
        </is>
      </c>
      <c r="B1210" s="37" t="inlineStr">
        <is>
          <t>Kakao M Corp.</t>
        </is>
      </c>
      <c r="C1210" s="36" t="inlineStr">
        <is>
          <t>인수 전</t>
        </is>
      </c>
      <c r="D1210" s="36" t="inlineStr">
        <is>
          <t>2018-12-26</t>
        </is>
      </c>
      <c r="E1210" s="37" t="inlineStr">
        <is>
          <t>지분취득</t>
        </is>
      </c>
      <c r="F1210" s="37" t="inlineStr">
        <is>
          <t>카카오엠 타법인주식취득결정: ㈜숲엔터테인먼트 280,200주 14,000,193,000원(취득 후 99.36%).</t>
        </is>
      </c>
      <c r="G1210" s="37" t="inlineStr">
        <is>
          <t>DART 기타공시</t>
        </is>
      </c>
      <c r="H1210" s="36" t="inlineStr">
        <is>
          <t>2019-01-02</t>
        </is>
      </c>
      <c r="I1210" s="36" t="inlineStr">
        <is>
          <t>20190102000006</t>
        </is>
      </c>
      <c r="J1210" s="39" t="inlineStr">
        <is>
          <t>https://dart.fss.or.kr/dsaf001/main.do?rcpNo=20190102000006</t>
        </is>
      </c>
      <c r="K1210" s="37" t="inlineStr">
        <is>
          <t>notes,pre_events_summary</t>
        </is>
      </c>
    </row>
    <row r="1211" ht="45" customHeight="1">
      <c r="A1211" s="36" t="inlineStr">
        <is>
          <t>K036</t>
        </is>
      </c>
      <c r="B1211" s="37" t="inlineStr">
        <is>
          <t>Kakao M Corp.</t>
        </is>
      </c>
      <c r="C1211" s="36" t="inlineStr">
        <is>
          <t>인수 전</t>
        </is>
      </c>
      <c r="D1211" s="36" t="inlineStr">
        <is>
          <t>2018-12-27</t>
        </is>
      </c>
      <c r="E1211" s="37" t="inlineStr">
        <is>
          <t>지분취득</t>
        </is>
      </c>
      <c r="F1211" s="37" t="inlineStr">
        <is>
          <t>카카오엠 타법인주식취득결정: ㈜레디엔터테인먼트 56,000주 11,110,120,000원(취득 후 100%).</t>
        </is>
      </c>
      <c r="G1211" s="37" t="inlineStr">
        <is>
          <t>DART 기타공시</t>
        </is>
      </c>
      <c r="H1211" s="36" t="inlineStr">
        <is>
          <t>2019-01-02</t>
        </is>
      </c>
      <c r="I1211" s="36" t="inlineStr">
        <is>
          <t>20190102000003</t>
        </is>
      </c>
      <c r="J1211" s="39" t="inlineStr">
        <is>
          <t>https://dart.fss.or.kr/dsaf001/main.do?rcpNo=20190102000003</t>
        </is>
      </c>
      <c r="K1211" s="37" t="inlineStr">
        <is>
          <t>notes,pre_events_summary</t>
        </is>
      </c>
    </row>
    <row r="1212" ht="45" customHeight="1">
      <c r="A1212" s="36" t="inlineStr">
        <is>
          <t>K036</t>
        </is>
      </c>
      <c r="B1212" s="37" t="inlineStr">
        <is>
          <t>Kakao M Corp.</t>
        </is>
      </c>
      <c r="C1212" s="36" t="inlineStr">
        <is>
          <t>인수 전</t>
        </is>
      </c>
      <c r="D1212" s="36" t="inlineStr">
        <is>
          <t>2018-09-11</t>
        </is>
      </c>
      <c r="E1212" s="37" t="inlineStr">
        <is>
          <t>설립</t>
        </is>
      </c>
      <c r="F1212" s="37"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7" t="inlineStr">
        <is>
          <t>DART 기타공시</t>
        </is>
      </c>
      <c r="H1212" s="36" t="inlineStr">
        <is>
          <t>2018-09-11</t>
        </is>
      </c>
      <c r="I1212" s="36" t="inlineStr">
        <is>
          <t>20180911800493</t>
        </is>
      </c>
      <c r="J1212" s="39" t="inlineStr">
        <is>
          <t>https://dart.fss.or.kr/dsaf001/main.do?rcpNo=20180911800493</t>
        </is>
      </c>
      <c r="K1212" s="37" t="inlineStr">
        <is>
          <t>pre_incorp_chk,pre_events_summary,notes</t>
        </is>
      </c>
    </row>
    <row r="1213" ht="45" customHeight="1">
      <c r="A1213" s="36" t="inlineStr">
        <is>
          <t>K036</t>
        </is>
      </c>
      <c r="B1213" s="37" t="inlineStr">
        <is>
          <t>Kakao M Corp.</t>
        </is>
      </c>
      <c r="C1213" s="36" t="inlineStr">
        <is>
          <t>인수 전</t>
        </is>
      </c>
      <c r="D1213" s="36" t="inlineStr">
        <is>
          <t>2018-06-27</t>
        </is>
      </c>
      <c r="E1213" s="37" t="inlineStr">
        <is>
          <t>지분취득</t>
        </is>
      </c>
      <c r="F1213" s="37" t="inlineStr">
        <is>
          <t>옛 카카오엠 풍문 해명: BH엔터테인먼트 일부 지분 인수 계약, 숲 엔터테인먼트와 전략적 협업, 제이와이드 컴퍼니·레디 엔터테인먼트 일부 지분 인수 계약.</t>
        </is>
      </c>
      <c r="G1213" s="37" t="inlineStr">
        <is>
          <t>DART 기타공시</t>
        </is>
      </c>
      <c r="H1213" s="36" t="inlineStr">
        <is>
          <t>2018-06-27</t>
        </is>
      </c>
      <c r="I1213" s="36" t="inlineStr">
        <is>
          <t>20180627900355</t>
        </is>
      </c>
      <c r="J1213" s="39" t="inlineStr">
        <is>
          <t>https://dart.fss.or.kr/dsaf001/main.do?rcpNo=20180627900355</t>
        </is>
      </c>
      <c r="K1213" s="37" t="inlineStr">
        <is>
          <t>pre_events_summary</t>
        </is>
      </c>
    </row>
    <row r="1214" ht="45" customHeight="1">
      <c r="A1214" s="36" t="inlineStr">
        <is>
          <t>K036</t>
        </is>
      </c>
      <c r="B1214" s="37" t="inlineStr">
        <is>
          <t>Kakao M Corp.</t>
        </is>
      </c>
      <c r="C1214" s="36" t="inlineStr">
        <is>
          <t>인수 후</t>
        </is>
      </c>
      <c r="D1214" s="36" t="inlineStr">
        <is>
          <t>2019-12-31</t>
        </is>
      </c>
      <c r="E1214" s="37" t="inlineStr">
        <is>
          <t>실적</t>
        </is>
      </c>
      <c r="F1214" s="37"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7" t="inlineStr">
        <is>
          <t>DART 감사보고서</t>
        </is>
      </c>
      <c r="H1214" s="36" t="inlineStr">
        <is>
          <t>2020-03-20</t>
        </is>
      </c>
      <c r="I1214" s="36" t="inlineStr">
        <is>
          <t>20200320001206</t>
        </is>
      </c>
      <c r="J1214" s="39" t="inlineStr">
        <is>
          <t>https://dart.fss.or.kr/dsaf001/main.do?rcpNo=20200320001206</t>
        </is>
      </c>
      <c r="K1214" s="37" t="inlineStr">
        <is>
          <t>target_rev_pre,target_op_pre,target_rev_post,target_op_post,apex_total_assets,pre_events_summary</t>
        </is>
      </c>
    </row>
    <row r="1215" ht="45" customHeight="1">
      <c r="A1215" s="36" t="inlineStr">
        <is>
          <t>K036</t>
        </is>
      </c>
      <c r="B1215" s="37" t="inlineStr">
        <is>
          <t>Kakao M Corp.</t>
        </is>
      </c>
      <c r="C1215" s="36" t="inlineStr">
        <is>
          <t>인수 후</t>
        </is>
      </c>
      <c r="D1215" s="36" t="inlineStr">
        <is>
          <t>2020-12-31</t>
        </is>
      </c>
      <c r="E1215" s="37" t="inlineStr">
        <is>
          <t>실적</t>
        </is>
      </c>
      <c r="F1215" s="37" t="inlineStr">
        <is>
          <t>카카오엠 2020 연결감사보고서: 영업수익 464,713,577,181원, 영업이익 15,976,956,669원, 자산총계 1,083,761,946,075원; 보고기간후 사건 '2021년 3월 2일자로 (주)카카오페이지에 흡수합병'.</t>
        </is>
      </c>
      <c r="G1215" s="37" t="inlineStr">
        <is>
          <t>DART 감사보고서</t>
        </is>
      </c>
      <c r="H1215" s="36" t="inlineStr">
        <is>
          <t>2021-03-29</t>
        </is>
      </c>
      <c r="I1215" s="36" t="inlineStr">
        <is>
          <t>20210329000924</t>
        </is>
      </c>
      <c r="J1215" s="39" t="inlineStr">
        <is>
          <t>https://dart.fss.or.kr/dsaf001/main.do?rcpNo=20210329000924</t>
        </is>
      </c>
      <c r="K1215" s="37" t="inlineStr">
        <is>
          <t>target_rev_post,target_op_post,post_events_summary</t>
        </is>
      </c>
    </row>
    <row r="1216" ht="45" customHeight="1">
      <c r="A1216" s="36" t="inlineStr">
        <is>
          <t>K036</t>
        </is>
      </c>
      <c r="B1216" s="37" t="inlineStr">
        <is>
          <t>Kakao M Corp.</t>
        </is>
      </c>
      <c r="C1216" s="36" t="inlineStr">
        <is>
          <t>인수 후</t>
        </is>
      </c>
      <c r="D1216" s="36" t="inlineStr">
        <is>
          <t>2021-01-25</t>
        </is>
      </c>
      <c r="E1216" s="37" t="inlineStr">
        <is>
          <t>합병</t>
        </is>
      </c>
      <c r="F1216" s="37" t="inlineStr">
        <is>
          <t>카카오엠 회사합병결정: ㈜카카오페이지가 ㈜카카오엠 흡수합병, 합병비율 1:1.3102584, 합병신주 11,741,576주, 합병기일 2021-03-01, 존속회사 상호 ㈜카카오엔터테인먼트.</t>
        </is>
      </c>
      <c r="G1216" s="37" t="inlineStr">
        <is>
          <t>DART 기타공시</t>
        </is>
      </c>
      <c r="H1216" s="36" t="inlineStr">
        <is>
          <t>2021-01-25</t>
        </is>
      </c>
      <c r="I1216" s="36" t="inlineStr">
        <is>
          <t>20210125000015</t>
        </is>
      </c>
      <c r="J1216" s="39" t="inlineStr">
        <is>
          <t>https://dart.fss.or.kr/dsaf001/main.do?rcpNo=20210125000015</t>
        </is>
      </c>
      <c r="K1216" s="37" t="inlineStr">
        <is>
          <t>post_events_summary</t>
        </is>
      </c>
    </row>
    <row r="1217" ht="45" customHeight="1">
      <c r="A1217" s="36" t="inlineStr">
        <is>
          <t>K036</t>
        </is>
      </c>
      <c r="B1217" s="37" t="inlineStr">
        <is>
          <t>Kakao M Corp.</t>
        </is>
      </c>
      <c r="C1217" s="36" t="inlineStr">
        <is>
          <t>인수 후</t>
        </is>
      </c>
      <c r="D1217" s="36" t="inlineStr">
        <is>
          <t>2019-12-31</t>
        </is>
      </c>
      <c r="E1217" s="37" t="inlineStr">
        <is>
          <t>기타</t>
        </is>
      </c>
      <c r="F1217" s="37" t="inlineStr">
        <is>
          <t>카카오 2019 사업보고서 주석(비지배지분과의 거래): '2019년 중 종속회사인 ㈜카카오엠은 제3자 배정 유상증자를 결정 … 총 증자 금액은 96,569백만원 … 지분율은 100%에서 89.8%로 감소'.</t>
        </is>
      </c>
      <c r="G1217" s="37" t="inlineStr">
        <is>
          <t>DART 사업보고서</t>
        </is>
      </c>
      <c r="H1217" s="36" t="inlineStr">
        <is>
          <t>2020-03-30</t>
        </is>
      </c>
      <c r="I1217" s="36" t="inlineStr">
        <is>
          <t>20200330004659</t>
        </is>
      </c>
      <c r="J1217" s="39" t="inlineStr">
        <is>
          <t>https://dart.fss.or.kr/dsaf001/main.do?rcpNo=20200330004659</t>
        </is>
      </c>
      <c r="K1217" s="37" t="inlineStr">
        <is>
          <t>notes,post_events_summary</t>
        </is>
      </c>
    </row>
    <row r="1218" ht="45" customHeight="1">
      <c r="A1218" s="36" t="inlineStr">
        <is>
          <t>K036</t>
        </is>
      </c>
      <c r="B1218" s="37" t="inlineStr">
        <is>
          <t>Kakao M Corp.</t>
        </is>
      </c>
      <c r="C1218" s="36" t="inlineStr">
        <is>
          <t>인수 후</t>
        </is>
      </c>
      <c r="D1218" s="36" t="inlineStr">
        <is>
          <t>2020-12-31</t>
        </is>
      </c>
      <c r="E1218" s="37" t="inlineStr">
        <is>
          <t>기타</t>
        </is>
      </c>
      <c r="F1218" s="37"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7" t="inlineStr">
        <is>
          <t>DART 사업보고서</t>
        </is>
      </c>
      <c r="H1218" s="36" t="inlineStr">
        <is>
          <t>2024-03-20</t>
        </is>
      </c>
      <c r="I1218" s="36" t="inlineStr">
        <is>
          <t>20240320000376</t>
        </is>
      </c>
      <c r="J1218" s="39" t="inlineStr">
        <is>
          <t>https://dart.fss.or.kr/dsaf001/main.do?rcpNo=20240320000376</t>
        </is>
      </c>
      <c r="K1218" s="37" t="inlineStr">
        <is>
          <t>post_events_summary</t>
        </is>
      </c>
    </row>
    <row r="1219" ht="45" customHeight="1">
      <c r="A1219" s="36" t="inlineStr">
        <is>
          <t>K036</t>
        </is>
      </c>
      <c r="B1219" s="37" t="inlineStr">
        <is>
          <t>Kakao M Corp.</t>
        </is>
      </c>
      <c r="C1219" s="36" t="inlineStr">
        <is>
          <t>인수 전</t>
        </is>
      </c>
      <c r="D1219" s="36" t="inlineStr">
        <is>
          <t>2018-12-31</t>
        </is>
      </c>
      <c r="E1219" s="37" t="inlineStr">
        <is>
          <t>실적</t>
        </is>
      </c>
      <c r="F1219" s="37" t="inlineStr">
        <is>
          <t>카카오 2018 사업보고서 요약연결재무정보: 자산총계 7,959,542,105,267원(2018-12-31); 주석 종속기업 현황상 ㈜카카오엠(구, 이엔컴퍼니㈜) 지분율 100.0%.</t>
        </is>
      </c>
      <c r="G1219" s="37" t="inlineStr">
        <is>
          <t>DART 사업보고서</t>
        </is>
      </c>
      <c r="H1219" s="36" t="inlineStr">
        <is>
          <t>2019-04-01</t>
        </is>
      </c>
      <c r="I1219" s="36" t="inlineStr">
        <is>
          <t>20190401005013</t>
        </is>
      </c>
      <c r="J1219" s="39" t="inlineStr">
        <is>
          <t>https://dart.fss.or.kr/dsaf001/main.do?rcpNo=20190401005013</t>
        </is>
      </c>
      <c r="K1219" s="37" t="inlineStr">
        <is>
          <t>apex_total_assets,deal_to_assets_pct</t>
        </is>
      </c>
    </row>
    <row r="1220" ht="45" customHeight="1">
      <c r="A1220" s="36" t="inlineStr">
        <is>
          <t>K036</t>
        </is>
      </c>
      <c r="B1220" s="37" t="inlineStr">
        <is>
          <t>Kakao M Corp.</t>
        </is>
      </c>
      <c r="C1220" s="36" t="inlineStr">
        <is>
          <t>인수 후</t>
        </is>
      </c>
      <c r="D1220" s="36" t="inlineStr">
        <is>
          <t>2024-12-31</t>
        </is>
      </c>
      <c r="E1220" s="37" t="inlineStr">
        <is>
          <t>손상차손</t>
        </is>
      </c>
      <c r="F1220" s="37" t="inlineStr">
        <is>
          <t>카카오 2024 사업보고서(정정본) 주석 영업권 배분: 엔터테인먼트 서비스 CGU 2023 손상 454,645,438천원, 2024 손상 223,520,337천원; 손상 설명 '㈜카카오엔터테인먼트 및 그 종속회사 205,456 백만원 등'.</t>
        </is>
      </c>
      <c r="G1220" s="37" t="inlineStr">
        <is>
          <t>DART 사업보고서</t>
        </is>
      </c>
      <c r="H1220" s="36" t="inlineStr">
        <is>
          <t>2025-03-24</t>
        </is>
      </c>
      <c r="I1220" s="36" t="inlineStr">
        <is>
          <t>20250324000901</t>
        </is>
      </c>
      <c r="J1220" s="39" t="inlineStr">
        <is>
          <t>https://dart.fss.or.kr/dsaf001/main.do?rcpNo=20250324000901</t>
        </is>
      </c>
      <c r="K1220" s="37" t="inlineStr">
        <is>
          <t>impairment,post_events_summary</t>
        </is>
      </c>
    </row>
    <row r="1221" ht="45" customHeight="1">
      <c r="A1221" s="36" t="inlineStr">
        <is>
          <t>K036</t>
        </is>
      </c>
      <c r="B1221" s="37" t="inlineStr">
        <is>
          <t>Kakao M Corp.</t>
        </is>
      </c>
      <c r="C1221" s="36" t="inlineStr">
        <is>
          <t>인수 후</t>
        </is>
      </c>
      <c r="D1221" s="36" t="inlineStr">
        <is>
          <t>2020-02-13</t>
        </is>
      </c>
      <c r="E1221" s="37" t="inlineStr">
        <is>
          <t>어닝콜</t>
        </is>
      </c>
      <c r="F1221" s="37" t="inlineStr">
        <is>
          <t>카카오 2019년 4분기 실적 보도자료: '카카오M의 신규 매니지먼트 회사 편입 효과 및 음반 유통 매출 성장, … 실적 호조를 이끌었다'.</t>
        </is>
      </c>
      <c r="G1221" s="37" t="inlineStr">
        <is>
          <t>IR 자료</t>
        </is>
      </c>
      <c r="H1221" s="36" t="inlineStr">
        <is>
          <t>2020-02-13</t>
        </is>
      </c>
      <c r="I1221" s="36" t="n"/>
      <c r="J1221" s="39" t="inlineStr">
        <is>
          <t>https://www.kakaocorp.com/page/detail/8764</t>
        </is>
      </c>
      <c r="K1221" s="37" t="inlineStr">
        <is>
          <t>earnings_call_note</t>
        </is>
      </c>
    </row>
    <row r="1222" ht="45" customHeight="1">
      <c r="A1222" s="36" t="inlineStr">
        <is>
          <t>K037</t>
        </is>
      </c>
      <c r="B1222" s="37" t="inlineStr">
        <is>
          <t>SHOWNOTE Co,. Inc</t>
        </is>
      </c>
      <c r="C1222" s="36" t="inlineStr">
        <is>
          <t>인수 전</t>
        </is>
      </c>
      <c r="D1222" s="36" t="inlineStr">
        <is>
          <t>2018-12-31</t>
        </is>
      </c>
      <c r="E1222" s="37" t="inlineStr">
        <is>
          <t>실적</t>
        </is>
      </c>
      <c r="F1222" s="37" t="inlineStr">
        <is>
          <t>쇼노트 2018 감사보고서: 매출액 25,392,332,450원 / 2017 15,868,190,722원, 영업이익 1,940,994,277 / 1,688,811,818원, 자본총계 6,830,432,330원, 자산 14,652,929,884원, 주주 김영욱 44.52%, 임양혁 41.34%; 2005-08-03 설립</t>
        </is>
      </c>
      <c r="G1222" s="37" t="inlineStr">
        <is>
          <t>DART 감사보고서</t>
        </is>
      </c>
      <c r="H1222" s="36" t="inlineStr">
        <is>
          <t>2019-04-22</t>
        </is>
      </c>
      <c r="I1222" s="36" t="inlineStr">
        <is>
          <t>20190422000074</t>
        </is>
      </c>
      <c r="J1222" s="39" t="inlineStr">
        <is>
          <t>https://dart.fss.or.kr/dsaf001/main.do?rcpNo=20190422000074</t>
        </is>
      </c>
      <c r="K1222" s="37" t="inlineStr">
        <is>
          <t>pre_events_summary,target_rev_pre,target_op_pre,chk_note</t>
        </is>
      </c>
    </row>
    <row r="1223" ht="45" customHeight="1">
      <c r="A1223" s="36" t="inlineStr">
        <is>
          <t>K037</t>
        </is>
      </c>
      <c r="B1223" s="37" t="inlineStr">
        <is>
          <t>SHOWNOTE Co,. Inc</t>
        </is>
      </c>
      <c r="C1223" s="36" t="inlineStr">
        <is>
          <t>발표</t>
        </is>
      </c>
      <c r="D1223" s="36" t="inlineStr">
        <is>
          <t>2019-12-25</t>
        </is>
      </c>
      <c r="E1223" s="37" t="inlineStr">
        <is>
          <t>발표</t>
        </is>
      </c>
      <c r="F1223" s="37" t="inlineStr">
        <is>
          <t>"자회사인 스타쉽엔터테인먼트가 쇼노트의 지분 100%를 인수하는 계약", "기존 음악 사업과의 시너지 창출 및 라이브 엔터테인먼트 콘텐츠 제작 역량 강화를 위해"</t>
        </is>
      </c>
      <c r="G1223" s="37" t="inlineStr">
        <is>
          <t>언론 보도</t>
        </is>
      </c>
      <c r="H1223" s="36" t="inlineStr">
        <is>
          <t>2019-12-25</t>
        </is>
      </c>
      <c r="I1223" s="36" t="n"/>
      <c r="J1223" s="39" t="inlineStr">
        <is>
          <t>https://m.dailian.co.kr/news/view/855795</t>
        </is>
      </c>
      <c r="K1223" s="37" t="inlineStr">
        <is>
          <t>announce_date_chk,purpose_quote,first_filing_date</t>
        </is>
      </c>
    </row>
    <row r="1224" ht="45" customHeight="1">
      <c r="A1224" s="36" t="inlineStr">
        <is>
          <t>K037</t>
        </is>
      </c>
      <c r="B1224" s="37" t="inlineStr">
        <is>
          <t>SHOWNOTE Co,. Inc</t>
        </is>
      </c>
      <c r="C1224" s="36" t="inlineStr">
        <is>
          <t>발표</t>
        </is>
      </c>
      <c r="D1224" s="36" t="inlineStr">
        <is>
          <t>2019-12-24</t>
        </is>
      </c>
      <c r="E1224" s="37" t="inlineStr">
        <is>
          <t>발표</t>
        </is>
      </c>
      <c r="F1224" s="37" t="inlineStr">
        <is>
          <t>한국경제 "카카오 M, 공연제작사 쇼노트 인수…뮤지컬·콘서트 제작까지 사업 확장"(검색 결과로 제목·날짜만 확인, 본문은 403)</t>
        </is>
      </c>
      <c r="G1224" s="37" t="inlineStr">
        <is>
          <t>언론 보도</t>
        </is>
      </c>
      <c r="H1224" s="36" t="inlineStr">
        <is>
          <t>2019-12-24</t>
        </is>
      </c>
      <c r="I1224" s="36" t="n"/>
      <c r="J1224" s="39" t="inlineStr">
        <is>
          <t>https://www.hankyung.com/amp/201912240010H</t>
        </is>
      </c>
      <c r="K1224" s="37" t="inlineStr">
        <is>
          <t>first_filing_date</t>
        </is>
      </c>
    </row>
    <row r="1225" ht="45" customHeight="1">
      <c r="A1225" s="36" t="inlineStr">
        <is>
          <t>K037</t>
        </is>
      </c>
      <c r="B1225" s="37" t="inlineStr">
        <is>
          <t>SHOWNOTE Co,. Inc</t>
        </is>
      </c>
      <c r="C1225" s="36" t="inlineStr">
        <is>
          <t>인수 후</t>
        </is>
      </c>
      <c r="D1225" s="36" t="inlineStr">
        <is>
          <t>2019-12-31</t>
        </is>
      </c>
      <c r="E1225" s="37" t="inlineStr">
        <is>
          <t>완료</t>
        </is>
      </c>
      <c r="F1225" s="37" t="inlineStr">
        <is>
          <t>카카오 2019 사업보고서: 쇼노트 '당기 중 지배력 획득을 통한 종속기업으로 편입', 사업결합 지분 100.0%, 이전대가 26,767,348천원(현금), 영업권 16,515,702천원(잠정); 발행주식 86,222,636주</t>
        </is>
      </c>
      <c r="G1225" s="37" t="inlineStr">
        <is>
          <t>DART 사업보고서</t>
        </is>
      </c>
      <c r="H1225" s="36" t="inlineStr">
        <is>
          <t>2020-03-30</t>
        </is>
      </c>
      <c r="I1225" s="36" t="inlineStr">
        <is>
          <t>20200330004659</t>
        </is>
      </c>
      <c r="J1225" s="39" t="inlineStr">
        <is>
          <t>https://dart.fss.or.kr/dsaf001/main.do?rcpNo=20200330004659</t>
        </is>
      </c>
      <c r="K1225" s="37" t="inlineStr">
        <is>
          <t>value_chk_local,status_chk,post_events_summary,subtype_chk</t>
        </is>
      </c>
    </row>
    <row r="1226" ht="45" customHeight="1">
      <c r="A1226" s="36" t="inlineStr">
        <is>
          <t>K037</t>
        </is>
      </c>
      <c r="B1226" s="37" t="inlineStr">
        <is>
          <t>SHOWNOTE Co,. Inc</t>
        </is>
      </c>
      <c r="C1226" s="36" t="inlineStr">
        <is>
          <t>인수 전</t>
        </is>
      </c>
      <c r="D1226" s="36" t="inlineStr">
        <is>
          <t>2018-12-31</t>
        </is>
      </c>
      <c r="E1226" s="37" t="inlineStr">
        <is>
          <t>기타</t>
        </is>
      </c>
      <c r="F1226" s="37" t="inlineStr">
        <is>
          <t>카카오 2018 사업보고서: 스타쉽 자산 31,056,247천원, 부채 16,016,021천원, 자본 15,040,226천원, 주요사업 음반제작 및 매니지먼트; 카카오 연결 자산총계 7,959,542,105,267원, 자본총계 5,627,157,564,368원</t>
        </is>
      </c>
      <c r="G1226" s="37" t="inlineStr">
        <is>
          <t>DART 사업보고서</t>
        </is>
      </c>
      <c r="H1226" s="36" t="inlineStr">
        <is>
          <t>2019-04-01</t>
        </is>
      </c>
      <c r="I1226" s="36" t="inlineStr">
        <is>
          <t>20190401005013</t>
        </is>
      </c>
      <c r="J1226" s="39" t="inlineStr">
        <is>
          <t>https://dart.fss.or.kr/dsaf001/main.do?rcpNo=20190401005013</t>
        </is>
      </c>
      <c r="K1226" s="37" t="inlineStr">
        <is>
          <t>acq_total_assets,apex_total_assets,deal_to_assets_pct,deal_to_equity_pct,acquirer_core</t>
        </is>
      </c>
    </row>
    <row r="1227" ht="45" customHeight="1">
      <c r="A1227" s="36" t="inlineStr">
        <is>
          <t>K037</t>
        </is>
      </c>
      <c r="B1227" s="37" t="inlineStr">
        <is>
          <t>SHOWNOTE Co,. Inc</t>
        </is>
      </c>
      <c r="C1227" s="36" t="inlineStr">
        <is>
          <t>발표</t>
        </is>
      </c>
      <c r="D1227" s="36" t="inlineStr">
        <is>
          <t>2019-12-23</t>
        </is>
      </c>
      <c r="E1227" s="37" t="inlineStr">
        <is>
          <t>기타</t>
        </is>
      </c>
      <c r="F1227" s="37" t="inlineStr">
        <is>
          <t>035720.KS 2019-12-23 조정 종가 29,700원(5:1 분할 반영, 실제 148,500원)</t>
        </is>
      </c>
      <c r="G1227" s="37" t="inlineStr">
        <is>
          <t>기타</t>
        </is>
      </c>
      <c r="H1227" s="36" t="inlineStr">
        <is>
          <t>2019-12-23</t>
        </is>
      </c>
      <c r="I1227" s="36" t="n"/>
      <c r="J1227" s="39" t="inlineStr">
        <is>
          <t>https://query1.finance.yahoo.com/v8/finance/chart/035720.KS?period1=1576972800&amp;period2=1577232000&amp;interval=1d</t>
        </is>
      </c>
      <c r="K1227" s="37" t="inlineStr">
        <is>
          <t>acq_mktcap</t>
        </is>
      </c>
    </row>
    <row r="1228" ht="45" customHeight="1">
      <c r="A1228" s="36" t="inlineStr">
        <is>
          <t>K037</t>
        </is>
      </c>
      <c r="B1228" s="37" t="inlineStr">
        <is>
          <t>SHOWNOTE Co,. Inc</t>
        </is>
      </c>
      <c r="C1228" s="36" t="inlineStr">
        <is>
          <t>인수 후</t>
        </is>
      </c>
      <c r="D1228" s="36" t="inlineStr">
        <is>
          <t>2019-12-31</t>
        </is>
      </c>
      <c r="E1228" s="37" t="inlineStr">
        <is>
          <t>실적</t>
        </is>
      </c>
      <c r="F1228" s="37" t="inlineStr">
        <is>
          <t>쇼노트 2019 감사보고서: 매출액 22,057,497,793원, 영업이익 591,599,026원, 주주 ㈜스타쉽엔터테인먼트 64,886주 100%, 자본금 324,430,000원</t>
        </is>
      </c>
      <c r="G1228" s="37" t="inlineStr">
        <is>
          <t>DART 감사보고서</t>
        </is>
      </c>
      <c r="H1228" s="36" t="inlineStr">
        <is>
          <t>2020-03-23</t>
        </is>
      </c>
      <c r="I1228" s="36" t="inlineStr">
        <is>
          <t>20200323000810</t>
        </is>
      </c>
      <c r="J1228" s="39" t="inlineStr">
        <is>
          <t>https://dart.fss.or.kr/dsaf001/main.do?rcpNo=20200323000810</t>
        </is>
      </c>
      <c r="K1228" s="37" t="inlineStr">
        <is>
          <t>target_rev_post,target_op_post,post_events_summary</t>
        </is>
      </c>
    </row>
    <row r="1229" ht="45" customHeight="1">
      <c r="A1229" s="36" t="inlineStr">
        <is>
          <t>K037</t>
        </is>
      </c>
      <c r="B1229" s="37" t="inlineStr">
        <is>
          <t>SHOWNOTE Co,. Inc</t>
        </is>
      </c>
      <c r="C1229" s="36" t="inlineStr">
        <is>
          <t>인수 후</t>
        </is>
      </c>
      <c r="D1229" s="36" t="inlineStr">
        <is>
          <t>2020-12-31</t>
        </is>
      </c>
      <c r="E1229" s="37" t="inlineStr">
        <is>
          <t>실적</t>
        </is>
      </c>
      <c r="F1229" s="37" t="inlineStr">
        <is>
          <t>쇼노트 2020 감사보고서: 매출액 6,191,341,203원, 영업손실 4,456,009,674원</t>
        </is>
      </c>
      <c r="G1229" s="37" t="inlineStr">
        <is>
          <t>DART 감사보고서</t>
        </is>
      </c>
      <c r="H1229" s="36" t="inlineStr">
        <is>
          <t>2021-03-26</t>
        </is>
      </c>
      <c r="I1229" s="36" t="inlineStr">
        <is>
          <t>20210326000048</t>
        </is>
      </c>
      <c r="J1229" s="39" t="inlineStr">
        <is>
          <t>https://dart.fss.or.kr/dsaf001/main.do?rcpNo=20210326000048</t>
        </is>
      </c>
      <c r="K1229" s="37" t="inlineStr">
        <is>
          <t>target_rev_post,target_op_post</t>
        </is>
      </c>
    </row>
    <row r="1230" ht="45" customHeight="1">
      <c r="A1230" s="36" t="inlineStr">
        <is>
          <t>K037</t>
        </is>
      </c>
      <c r="B1230" s="37" t="inlineStr">
        <is>
          <t>SHOWNOTE Co,. Inc</t>
        </is>
      </c>
      <c r="C1230" s="36" t="inlineStr">
        <is>
          <t>인수 후</t>
        </is>
      </c>
      <c r="D1230" s="36" t="inlineStr">
        <is>
          <t>2020-12-31</t>
        </is>
      </c>
      <c r="E1230" s="37" t="inlineStr">
        <is>
          <t>손상차손</t>
        </is>
      </c>
      <c r="F1230" s="37" t="inlineStr">
        <is>
          <t>스타쉽 2020 별도 감사보고서: 쇼노트 지분 100%, 취득원가 26,767,347,928원, 장부금액 18,265,426,247원, 종속기업투자손상차손 8,501,921,681원</t>
        </is>
      </c>
      <c r="G1230" s="37" t="inlineStr">
        <is>
          <t>DART 감사보고서</t>
        </is>
      </c>
      <c r="H1230" s="36" t="inlineStr">
        <is>
          <t>2021-03-29</t>
        </is>
      </c>
      <c r="I1230" s="36" t="inlineStr">
        <is>
          <t>20210329001023</t>
        </is>
      </c>
      <c r="J1230" s="39" t="inlineStr">
        <is>
          <t>https://dart.fss.or.kr/dsaf001/main.do?rcpNo=20210329001023</t>
        </is>
      </c>
      <c r="K1230" s="37" t="inlineStr">
        <is>
          <t>impairment,post_events_summary</t>
        </is>
      </c>
    </row>
    <row r="1231" ht="45" customHeight="1">
      <c r="A1231" s="36" t="inlineStr">
        <is>
          <t>K037</t>
        </is>
      </c>
      <c r="B1231" s="37" t="inlineStr">
        <is>
          <t>SHOWNOTE Co,. Inc</t>
        </is>
      </c>
      <c r="C1231" s="36" t="inlineStr">
        <is>
          <t>인수 후</t>
        </is>
      </c>
      <c r="D1231" s="36" t="inlineStr">
        <is>
          <t>2021-12-31</t>
        </is>
      </c>
      <c r="E1231" s="37" t="inlineStr">
        <is>
          <t>손상차손</t>
        </is>
      </c>
      <c r="F1231" s="37" t="inlineStr">
        <is>
          <t>스타쉽 2022 별도 감사보고서 전기(2021) 종속기업투자손상차손 6,009,426,247원</t>
        </is>
      </c>
      <c r="G1231" s="37" t="inlineStr">
        <is>
          <t>DART 감사보고서</t>
        </is>
      </c>
      <c r="H1231" s="36" t="inlineStr">
        <is>
          <t>2023-03-31</t>
        </is>
      </c>
      <c r="I1231" s="36" t="inlineStr">
        <is>
          <t>20230331000549</t>
        </is>
      </c>
      <c r="J1231" s="39" t="inlineStr">
        <is>
          <t>https://dart.fss.or.kr/dsaf001/main.do?rcpNo=20230331000549</t>
        </is>
      </c>
      <c r="K1231" s="37" t="inlineStr">
        <is>
          <t>impairment</t>
        </is>
      </c>
    </row>
    <row r="1232" ht="45" customHeight="1">
      <c r="A1232" s="36" t="inlineStr">
        <is>
          <t>K037</t>
        </is>
      </c>
      <c r="B1232" s="37" t="inlineStr">
        <is>
          <t>SHOWNOTE Co,. Inc</t>
        </is>
      </c>
      <c r="C1232" s="36" t="inlineStr">
        <is>
          <t>인수 후</t>
        </is>
      </c>
      <c r="D1232" s="36" t="inlineStr">
        <is>
          <t>2021-12-31</t>
        </is>
      </c>
      <c r="E1232" s="37" t="inlineStr">
        <is>
          <t>실적</t>
        </is>
      </c>
      <c r="F1232" s="37" t="inlineStr">
        <is>
          <t>쇼노트 2021 감사보고서: 매출액 22,749,954,949원, 영업이익 964,948,477원</t>
        </is>
      </c>
      <c r="G1232" s="37" t="inlineStr">
        <is>
          <t>DART 감사보고서</t>
        </is>
      </c>
      <c r="H1232" s="36" t="inlineStr">
        <is>
          <t>2022-03-31</t>
        </is>
      </c>
      <c r="I1232" s="36" t="inlineStr">
        <is>
          <t>20220331002571</t>
        </is>
      </c>
      <c r="J1232" s="39" t="inlineStr">
        <is>
          <t>https://dart.fss.or.kr/dsaf001/main.do?rcpNo=20220331002571</t>
        </is>
      </c>
      <c r="K1232" s="37" t="inlineStr">
        <is>
          <t>target_rev_post,target_op_post</t>
        </is>
      </c>
    </row>
    <row r="1233" ht="45" customHeight="1">
      <c r="A1233" s="36" t="inlineStr">
        <is>
          <t>K037</t>
        </is>
      </c>
      <c r="B1233" s="37" t="inlineStr">
        <is>
          <t>SHOWNOTE Co,. Inc</t>
        </is>
      </c>
      <c r="C1233" s="36" t="inlineStr">
        <is>
          <t>인수 후</t>
        </is>
      </c>
      <c r="D1233" s="36" t="inlineStr">
        <is>
          <t>2025-12-31</t>
        </is>
      </c>
      <c r="E1233" s="37" t="inlineStr">
        <is>
          <t>실적</t>
        </is>
      </c>
      <c r="F1233" s="37" t="inlineStr">
        <is>
          <t>쇼노트 2025 감사보고서: 매출액 56,250,883,897원(2024 74,824,705,977원), 영업이익 1,495,227,122원(2024 4,306,462,089원), 주주 스타쉽 100%</t>
        </is>
      </c>
      <c r="G1233" s="37" t="inlineStr">
        <is>
          <t>DART 감사보고서</t>
        </is>
      </c>
      <c r="H1233" s="36" t="inlineStr">
        <is>
          <t>2026-03-27</t>
        </is>
      </c>
      <c r="I1233" s="36" t="inlineStr">
        <is>
          <t>20260327000729</t>
        </is>
      </c>
      <c r="J1233" s="39" t="inlineStr">
        <is>
          <t>https://dart.fss.or.kr/dsaf001/main.do?rcpNo=20260327000729</t>
        </is>
      </c>
      <c r="K1233" s="37" t="inlineStr">
        <is>
          <t>target_rev_post,target_op_post,post_events_summary</t>
        </is>
      </c>
    </row>
    <row r="1234" ht="45" customHeight="1">
      <c r="A1234" s="36" t="inlineStr">
        <is>
          <t>K037</t>
        </is>
      </c>
      <c r="B1234" s="37" t="inlineStr">
        <is>
          <t>SHOWNOTE Co,. Inc</t>
        </is>
      </c>
      <c r="C1234" s="36" t="inlineStr">
        <is>
          <t>인수 후</t>
        </is>
      </c>
      <c r="D1234" s="36" t="inlineStr">
        <is>
          <t>2025-12-31</t>
        </is>
      </c>
      <c r="E1234" s="37" t="inlineStr">
        <is>
          <t>기타</t>
        </is>
      </c>
      <c r="F1234" s="37" t="inlineStr">
        <is>
          <t>스타쉽 2025 별도 감사보고서: 쇼노트 100%, 취득원가 26,767,347,928원, 장부금액 12,256,000,000원</t>
        </is>
      </c>
      <c r="G1234" s="37" t="inlineStr">
        <is>
          <t>DART 감사보고서</t>
        </is>
      </c>
      <c r="H1234" s="36" t="inlineStr">
        <is>
          <t>2026-03-31</t>
        </is>
      </c>
      <c r="I1234" s="36" t="inlineStr">
        <is>
          <t>20260331004591</t>
        </is>
      </c>
      <c r="J1234" s="39" t="inlineStr">
        <is>
          <t>https://dart.fss.or.kr/dsaf001/main.do?rcpNo=20260331004591</t>
        </is>
      </c>
      <c r="K1234" s="37" t="inlineStr">
        <is>
          <t>impairment,post_events_summary</t>
        </is>
      </c>
    </row>
    <row r="1235" ht="45" customHeight="1">
      <c r="A1235" s="36" t="inlineStr">
        <is>
          <t>K037</t>
        </is>
      </c>
      <c r="B1235" s="37" t="inlineStr">
        <is>
          <t>SHOWNOTE Co,. Inc</t>
        </is>
      </c>
      <c r="C1235" s="36" t="inlineStr">
        <is>
          <t>인수 후</t>
        </is>
      </c>
      <c r="D1235" s="36" t="inlineStr">
        <is>
          <t>2020-02-13</t>
        </is>
      </c>
      <c r="E1235" s="37" t="inlineStr">
        <is>
          <t>어닝콜</t>
        </is>
      </c>
      <c r="F1235" s="37" t="inlineStr">
        <is>
          <t>카카오 2019년 4분기 실적발표 보도자료: "카카오M의 신규 매니지먼트 회사 편입 효과"(쇼노트 개별 언급 없음)</t>
        </is>
      </c>
      <c r="G1235" s="37" t="inlineStr">
        <is>
          <t>회사 보도자료</t>
        </is>
      </c>
      <c r="H1235" s="36" t="inlineStr">
        <is>
          <t>2020-02-13</t>
        </is>
      </c>
      <c r="I1235" s="36" t="n"/>
      <c r="J1235" s="39" t="inlineStr">
        <is>
          <t>https://www.kakaocorp.com/page/detail/8764</t>
        </is>
      </c>
      <c r="K1235" s="37" t="inlineStr">
        <is>
          <t>earnings_call_note</t>
        </is>
      </c>
    </row>
    <row r="1236" ht="45" customHeight="1">
      <c r="A1236" s="36" t="inlineStr">
        <is>
          <t>K038</t>
        </is>
      </c>
      <c r="B1236" s="37" t="inlineStr">
        <is>
          <t>XLGAMES INC.</t>
        </is>
      </c>
      <c r="C1236" s="36" t="inlineStr">
        <is>
          <t>인수 전</t>
        </is>
      </c>
      <c r="D1236" s="36" t="inlineStr">
        <is>
          <t>2018-08-20</t>
        </is>
      </c>
      <c r="E1236" s="37" t="inlineStr">
        <is>
          <t>투자유치</t>
        </is>
      </c>
      <c r="F1236" s="37"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7" t="inlineStr">
        <is>
          <t>언론 보도</t>
        </is>
      </c>
      <c r="H1236" s="36" t="inlineStr">
        <is>
          <t>2018-08-20</t>
        </is>
      </c>
      <c r="I1236" s="36" t="n"/>
      <c r="J1236" s="39" t="inlineStr">
        <is>
          <t>https://www.inews24.com/view/1117996</t>
        </is>
      </c>
      <c r="K1236" s="37" t="inlineStr">
        <is>
          <t>pre_events_summary,notes</t>
        </is>
      </c>
    </row>
    <row r="1237" ht="45" customHeight="1">
      <c r="A1237" s="36" t="inlineStr">
        <is>
          <t>K038</t>
        </is>
      </c>
      <c r="B1237" s="37" t="inlineStr">
        <is>
          <t>XLGAMES INC.</t>
        </is>
      </c>
      <c r="C1237" s="36" t="inlineStr">
        <is>
          <t>인수 전</t>
        </is>
      </c>
      <c r="D1237" s="36" t="inlineStr">
        <is>
          <t>2019-12-31</t>
        </is>
      </c>
      <c r="E1237" s="37" t="inlineStr">
        <is>
          <t>실적</t>
        </is>
      </c>
      <c r="F1237" s="37"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7" t="inlineStr">
        <is>
          <t>DART 감사보고서</t>
        </is>
      </c>
      <c r="H1237" s="36" t="inlineStr">
        <is>
          <t>2020-03-31</t>
        </is>
      </c>
      <c r="I1237" s="36" t="inlineStr">
        <is>
          <t>20200331002240</t>
        </is>
      </c>
      <c r="J1237" s="39" t="inlineStr">
        <is>
          <t>https://dart.fss.or.kr/dsaf001/main.do?rcpNo=20200331002240</t>
        </is>
      </c>
      <c r="K1237" s="37" t="inlineStr">
        <is>
          <t>pre_events_summary,target_rev_pre,target_op_pre,notes</t>
        </is>
      </c>
    </row>
    <row r="1238" ht="45" customHeight="1">
      <c r="A1238" s="36" t="inlineStr">
        <is>
          <t>K038</t>
        </is>
      </c>
      <c r="B1238" s="37" t="inlineStr">
        <is>
          <t>XLGAMES INC.</t>
        </is>
      </c>
      <c r="C1238" s="36" t="inlineStr">
        <is>
          <t>인수 전</t>
        </is>
      </c>
      <c r="D1238" s="36" t="inlineStr">
        <is>
          <t>2018-12-31</t>
        </is>
      </c>
      <c r="E1238" s="37" t="inlineStr">
        <is>
          <t>실적</t>
        </is>
      </c>
      <c r="F1238" s="37" t="inlineStr">
        <is>
          <t>엑스엘게임즈 2018 감사보고서: 매출 32,744,542,565원(2017 40,712,538,864원), 영업이익 6,930,010,358원(2017 5,211,651,230원), 당기순이익 1,366,145,495원</t>
        </is>
      </c>
      <c r="G1238" s="37" t="inlineStr">
        <is>
          <t>DART 감사보고서</t>
        </is>
      </c>
      <c r="H1238" s="36" t="inlineStr">
        <is>
          <t>2019-04-01</t>
        </is>
      </c>
      <c r="I1238" s="36" t="inlineStr">
        <is>
          <t>20190401000377</t>
        </is>
      </c>
      <c r="J1238" s="39" t="inlineStr">
        <is>
          <t>https://dart.fss.or.kr/dsaf001/main.do?rcpNo=20190401000377</t>
        </is>
      </c>
      <c r="K1238" s="37" t="inlineStr">
        <is>
          <t>target_rev_pre,target_op_pre</t>
        </is>
      </c>
    </row>
    <row r="1239" ht="45" customHeight="1">
      <c r="A1239" s="36" t="inlineStr">
        <is>
          <t>K038</t>
        </is>
      </c>
      <c r="B1239" s="37" t="inlineStr">
        <is>
          <t>XLGAMES INC.</t>
        </is>
      </c>
      <c r="C1239" s="36" t="inlineStr">
        <is>
          <t>발표</t>
        </is>
      </c>
      <c r="D1239" s="36" t="inlineStr">
        <is>
          <t>2020-02-11</t>
        </is>
      </c>
      <c r="E1239" s="37" t="inlineStr">
        <is>
          <t>발표</t>
        </is>
      </c>
      <c r="F1239" s="37"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7" t="inlineStr">
        <is>
          <t>DART 기타공시</t>
        </is>
      </c>
      <c r="H1239" s="36" t="inlineStr">
        <is>
          <t>2020-02-11</t>
        </is>
      </c>
      <c r="I1239" s="36" t="inlineStr">
        <is>
          <t>20200211000358</t>
        </is>
      </c>
      <c r="J1239" s="39" t="inlineStr">
        <is>
          <t>https://dart.fss.or.kr/dsaf001/main.do?rcpNo=20200211000358</t>
        </is>
      </c>
      <c r="K1239" s="37" t="inlineStr">
        <is>
          <t>purpose_quote,deal_to_equity_pct,value_chk_local,announce_date_chk,first_filing_date,status_chk</t>
        </is>
      </c>
    </row>
    <row r="1240" ht="45" customHeight="1">
      <c r="A1240" s="36" t="inlineStr">
        <is>
          <t>K038</t>
        </is>
      </c>
      <c r="B1240" s="37" t="inlineStr">
        <is>
          <t>XLGAMES INC.</t>
        </is>
      </c>
      <c r="C1240" s="36" t="inlineStr">
        <is>
          <t>발표</t>
        </is>
      </c>
      <c r="D1240" s="36" t="inlineStr">
        <is>
          <t>2020-02-11</t>
        </is>
      </c>
      <c r="E1240" s="37" t="inlineStr">
        <is>
          <t>기타</t>
        </is>
      </c>
      <c r="F1240" s="37"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7" t="inlineStr">
        <is>
          <t>DART 주요사항보고서</t>
        </is>
      </c>
      <c r="H1240" s="36" t="inlineStr">
        <is>
          <t>2020-02-11</t>
        </is>
      </c>
      <c r="I1240" s="36" t="inlineStr">
        <is>
          <t>20200211000365</t>
        </is>
      </c>
      <c r="J1240" s="39" t="inlineStr">
        <is>
          <t>https://dart.fss.or.kr/dsaf001/main.do?rcpNo=20200211000365</t>
        </is>
      </c>
      <c r="K1240" s="37" t="inlineStr">
        <is>
          <t>post_events_summary,notes</t>
        </is>
      </c>
    </row>
    <row r="1241" ht="45" customHeight="1">
      <c r="A1241" s="36" t="inlineStr">
        <is>
          <t>K038</t>
        </is>
      </c>
      <c r="B1241" s="37" t="inlineStr">
        <is>
          <t>XLGAMES INC.</t>
        </is>
      </c>
      <c r="C1241" s="36" t="inlineStr">
        <is>
          <t>발표</t>
        </is>
      </c>
      <c r="D1241" s="36" t="inlineStr">
        <is>
          <t>2020-02-11</t>
        </is>
      </c>
      <c r="E1241" s="37" t="inlineStr">
        <is>
          <t>발표</t>
        </is>
      </c>
      <c r="F1241" s="37" t="inlineStr">
        <is>
          <t>MTN 보도: 47.57%를 1,180억원에 취득, 기존 5.4% 포함 52.97%; "회사 전체 가치평가액은 2500억원에 육박한다"; 송재경 등 경영진은 세후 매각대금을 카카오게임즈 주식으로 재투자, 3년 보호예수</t>
        </is>
      </c>
      <c r="G1241" s="37" t="inlineStr">
        <is>
          <t>언론 보도</t>
        </is>
      </c>
      <c r="H1241" s="36" t="inlineStr">
        <is>
          <t>2020-02-11</t>
        </is>
      </c>
      <c r="I1241" s="36" t="n"/>
      <c r="J1241" s="39" t="inlineStr">
        <is>
          <t>https://news.mtn.co.kr/news-detail/2020021116255833377</t>
        </is>
      </c>
      <c r="K1241" s="37" t="inlineStr">
        <is>
          <t>first_filing_date,notes,acq_mktcap</t>
        </is>
      </c>
    </row>
    <row r="1242" ht="45" customHeight="1">
      <c r="A1242" s="36" t="inlineStr">
        <is>
          <t>K038</t>
        </is>
      </c>
      <c r="B1242" s="37" t="inlineStr">
        <is>
          <t>XLGAMES INC.</t>
        </is>
      </c>
      <c r="C1242" s="36" t="inlineStr">
        <is>
          <t>발표</t>
        </is>
      </c>
      <c r="D1242" s="36" t="inlineStr">
        <is>
          <t>2020-02-12</t>
        </is>
      </c>
      <c r="E1242" s="37" t="inlineStr">
        <is>
          <t>발표</t>
        </is>
      </c>
      <c r="F1242" s="37"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7" t="inlineStr">
        <is>
          <t>언론 보도</t>
        </is>
      </c>
      <c r="H1242" s="36" t="inlineStr">
        <is>
          <t>2020-02-12</t>
        </is>
      </c>
      <c r="I1242" s="36" t="n"/>
      <c r="J1242" s="39" t="inlineStr">
        <is>
          <t>https://byline.network/2020/02/12-71/</t>
        </is>
      </c>
      <c r="K1242" s="37" t="inlineStr">
        <is>
          <t>purpose_quote,earnings_call_note,pre_events_summary</t>
        </is>
      </c>
    </row>
    <row r="1243" ht="45" customHeight="1">
      <c r="A1243" s="36" t="inlineStr">
        <is>
          <t>K038</t>
        </is>
      </c>
      <c r="B1243" s="37" t="inlineStr">
        <is>
          <t>XLGAMES INC.</t>
        </is>
      </c>
      <c r="C1243" s="36" t="inlineStr">
        <is>
          <t>발표</t>
        </is>
      </c>
      <c r="D1243" s="36" t="inlineStr">
        <is>
          <t>2020-02-11</t>
        </is>
      </c>
      <c r="E1243" s="37" t="inlineStr">
        <is>
          <t>발표</t>
        </is>
      </c>
      <c r="F1243" s="37" t="inlineStr">
        <is>
          <t>비즈워치: 카카오게임즈 약 53% 인수·경영권 확보 발표(11일). 2019-09 카카오게임즈 자회사 라이프엠엠오가 아키에이지 IP 라이선스 계약</t>
        </is>
      </c>
      <c r="G1243" s="37" t="inlineStr">
        <is>
          <t>언론 보도</t>
        </is>
      </c>
      <c r="H1243" s="36" t="inlineStr">
        <is>
          <t>2020-02-11</t>
        </is>
      </c>
      <c r="I1243" s="36" t="n"/>
      <c r="J1243" s="39" t="inlineStr">
        <is>
          <t>https://news.bizwatch.co.kr/article/mobile/2020/02/11/0021</t>
        </is>
      </c>
      <c r="K1243" s="37" t="inlineStr">
        <is>
          <t>first_filing_date,pre_events_summary</t>
        </is>
      </c>
    </row>
    <row r="1244" ht="45" customHeight="1">
      <c r="A1244" s="36" t="inlineStr">
        <is>
          <t>K038</t>
        </is>
      </c>
      <c r="B1244" s="37" t="inlineStr">
        <is>
          <t>XLGAMES INC.</t>
        </is>
      </c>
      <c r="C1244" s="36" t="inlineStr">
        <is>
          <t>발표</t>
        </is>
      </c>
      <c r="D1244" s="36" t="inlineStr">
        <is>
          <t>2020-02-12</t>
        </is>
      </c>
      <c r="E1244" s="37" t="inlineStr">
        <is>
          <t>발표</t>
        </is>
      </c>
      <c r="F1244" s="37"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7" t="inlineStr">
        <is>
          <t>DART 기타공시</t>
        </is>
      </c>
      <c r="H1244" s="36" t="inlineStr">
        <is>
          <t>2020-02-12</t>
        </is>
      </c>
      <c r="I1244" s="36" t="inlineStr">
        <is>
          <t>20200212900794</t>
        </is>
      </c>
      <c r="J1244" s="39" t="inlineStr">
        <is>
          <t>https://dart.fss.or.kr/dsaf001/main.do?rcpNo=20200212900794</t>
        </is>
      </c>
      <c r="K1244" s="37" t="inlineStr">
        <is>
          <t>notes,chk_note</t>
        </is>
      </c>
    </row>
    <row r="1245" ht="45" customHeight="1">
      <c r="A1245" s="36" t="inlineStr">
        <is>
          <t>K038</t>
        </is>
      </c>
      <c r="B1245" s="37" t="inlineStr">
        <is>
          <t>XLGAMES INC.</t>
        </is>
      </c>
      <c r="C1245" s="36" t="inlineStr">
        <is>
          <t>인수 후</t>
        </is>
      </c>
      <c r="D1245" s="36" t="inlineStr">
        <is>
          <t>2020-03-13</t>
        </is>
      </c>
      <c r="E1245" s="37" t="inlineStr">
        <is>
          <t>완료</t>
        </is>
      </c>
      <c r="F1245" s="37" t="inlineStr">
        <is>
          <t>카카오게임즈 '최대주주 등의 주식보유 변동': 제3자배정 신주 1,375,661주 납입(변동일 2020.03.13, 납입기일 다음 날). 변동 전 ㈜카카오 33,730,000주(60.42%)</t>
        </is>
      </c>
      <c r="G1245" s="37" t="inlineStr">
        <is>
          <t>DART 기타공시</t>
        </is>
      </c>
      <c r="H1245" s="36" t="inlineStr">
        <is>
          <t>2020-03-18</t>
        </is>
      </c>
      <c r="I1245" s="36" t="inlineStr">
        <is>
          <t>20200318000736</t>
        </is>
      </c>
      <c r="J1245" s="39" t="inlineStr">
        <is>
          <t>https://dart.fss.or.kr/dsaf001/main.do?rcpNo=20200318000736</t>
        </is>
      </c>
      <c r="K1245" s="37" t="inlineStr">
        <is>
          <t>pre_incorp_chk,post_events_summary</t>
        </is>
      </c>
    </row>
    <row r="1246" ht="45" customHeight="1">
      <c r="A1246" s="36" t="inlineStr">
        <is>
          <t>K038</t>
        </is>
      </c>
      <c r="B1246" s="37" t="inlineStr">
        <is>
          <t>XLGAMES INC.</t>
        </is>
      </c>
      <c r="C1246" s="36" t="inlineStr">
        <is>
          <t>인수 후</t>
        </is>
      </c>
      <c r="D1246" s="36" t="inlineStr">
        <is>
          <t>2020-03-12</t>
        </is>
      </c>
      <c r="E1246" s="37" t="inlineStr">
        <is>
          <t>완료</t>
        </is>
      </c>
      <c r="F1246" s="37"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7" t="inlineStr">
        <is>
          <t>DART 사업보고서</t>
        </is>
      </c>
      <c r="H1246" s="36" t="inlineStr">
        <is>
          <t>2021-03-30</t>
        </is>
      </c>
      <c r="I1246" s="36" t="inlineStr">
        <is>
          <t>20210330000311</t>
        </is>
      </c>
      <c r="J1246" s="39" t="inlineStr">
        <is>
          <t>https://dart.fss.or.kr/dsaf001/main.do?rcpNo=20210330000311</t>
        </is>
      </c>
      <c r="K1246" s="37" t="inlineStr">
        <is>
          <t>status_chk,post_events_summary,pre_events_summary</t>
        </is>
      </c>
    </row>
    <row r="1247" ht="45" customHeight="1">
      <c r="A1247" s="36" t="inlineStr">
        <is>
          <t>K038</t>
        </is>
      </c>
      <c r="B1247" s="37" t="inlineStr">
        <is>
          <t>XLGAMES INC.</t>
        </is>
      </c>
      <c r="C1247" s="36" t="inlineStr">
        <is>
          <t>인수 후</t>
        </is>
      </c>
      <c r="D1247" s="36" t="inlineStr">
        <is>
          <t>2020-12-31</t>
        </is>
      </c>
      <c r="E1247" s="37" t="inlineStr">
        <is>
          <t>통합</t>
        </is>
      </c>
      <c r="F1247" s="37"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7" t="inlineStr">
        <is>
          <t>DART 사업보고서</t>
        </is>
      </c>
      <c r="H1247" s="36" t="inlineStr">
        <is>
          <t>2021-03-18</t>
        </is>
      </c>
      <c r="I1247" s="36" t="inlineStr">
        <is>
          <t>20210318001118</t>
        </is>
      </c>
      <c r="J1247" s="39" t="inlineStr">
        <is>
          <t>https://dart.fss.or.kr/dsaf001/main.do?rcpNo=20210318001118</t>
        </is>
      </c>
      <c r="K1247" s="37" t="inlineStr">
        <is>
          <t>post_events_summary,impairment,status_chk,chk_note,acquirer_core</t>
        </is>
      </c>
    </row>
    <row r="1248" ht="45" customHeight="1">
      <c r="A1248" s="36" t="inlineStr">
        <is>
          <t>K038</t>
        </is>
      </c>
      <c r="B1248" s="37" t="inlineStr">
        <is>
          <t>XLGAMES INC.</t>
        </is>
      </c>
      <c r="C1248" s="36" t="inlineStr">
        <is>
          <t>인수 전</t>
        </is>
      </c>
      <c r="D1248" s="36" t="inlineStr">
        <is>
          <t>2019-12-31</t>
        </is>
      </c>
      <c r="E1248" s="37" t="inlineStr">
        <is>
          <t>실적</t>
        </is>
      </c>
      <c r="F1248" s="37" t="inlineStr">
        <is>
          <t>카카오게임즈 2019 사업보고서: 연결 자산총계 591,751,778,679원, 매출 391,040,194,288원(게임매출 347,743백만원 88.9%, 기타 43,297백만원), 영업이익 35,002,013,586원</t>
        </is>
      </c>
      <c r="G1248" s="37" t="inlineStr">
        <is>
          <t>DART 사업보고서</t>
        </is>
      </c>
      <c r="H1248" s="36" t="inlineStr">
        <is>
          <t>2020-03-30</t>
        </is>
      </c>
      <c r="I1248" s="36" t="inlineStr">
        <is>
          <t>20200330004670</t>
        </is>
      </c>
      <c r="J1248" s="39" t="inlineStr">
        <is>
          <t>https://dart.fss.or.kr/dsaf001/main.do?rcpNo=20200330004670</t>
        </is>
      </c>
      <c r="K1248" s="37" t="inlineStr">
        <is>
          <t>acq_total_assets,acquirer_core,deal_to_assets_pct</t>
        </is>
      </c>
    </row>
    <row r="1249" ht="45" customHeight="1">
      <c r="A1249" s="36" t="inlineStr">
        <is>
          <t>K038</t>
        </is>
      </c>
      <c r="B1249" s="37" t="inlineStr">
        <is>
          <t>XLGAMES INC.</t>
        </is>
      </c>
      <c r="C1249" s="36" t="inlineStr">
        <is>
          <t>인수 전</t>
        </is>
      </c>
      <c r="D1249" s="36" t="inlineStr">
        <is>
          <t>2019-12-31</t>
        </is>
      </c>
      <c r="E1249" s="37" t="inlineStr">
        <is>
          <t>실적</t>
        </is>
      </c>
      <c r="F1249" s="37" t="inlineStr">
        <is>
          <t>㈜카카오 2019 사업보고서: 연결 자산총계 8,737,255,755,774원, 매출 3,070,111백만원(콘텐츠 부문 1,635,363백만원 53.27%), 2019말 발행주식총수 보통주 86,222,636주(1주 500원)</t>
        </is>
      </c>
      <c r="G1249" s="37" t="inlineStr">
        <is>
          <t>DART 사업보고서</t>
        </is>
      </c>
      <c r="H1249" s="36" t="inlineStr">
        <is>
          <t>2020-03-30</t>
        </is>
      </c>
      <c r="I1249" s="36" t="inlineStr">
        <is>
          <t>20200330004659</t>
        </is>
      </c>
      <c r="J1249" s="39" t="inlineStr">
        <is>
          <t>https://dart.fss.or.kr/dsaf001/main.do?rcpNo=20200330004659</t>
        </is>
      </c>
      <c r="K1249" s="37" t="inlineStr">
        <is>
          <t>apex_total_assets,acq_mktcap,core_basis</t>
        </is>
      </c>
    </row>
    <row r="1250" ht="45" customHeight="1">
      <c r="A1250" s="36" t="inlineStr">
        <is>
          <t>K038</t>
        </is>
      </c>
      <c r="B1250" s="37" t="inlineStr">
        <is>
          <t>XLGAMES INC.</t>
        </is>
      </c>
      <c r="C1250" s="36" t="inlineStr">
        <is>
          <t>발표</t>
        </is>
      </c>
      <c r="D1250" s="36" t="inlineStr">
        <is>
          <t>2020-02-10</t>
        </is>
      </c>
      <c r="E1250" s="37" t="inlineStr">
        <is>
          <t>기타</t>
        </is>
      </c>
      <c r="F1250" s="37" t="inlineStr">
        <is>
          <t>Yahoo Finance 035720.KS 2020-02-10 조정 종가 33,800원(2021년 5:1 액면분할 소급 반영) → 당시 실제 종가 169,000원(계산)</t>
        </is>
      </c>
      <c r="G1250" s="37" t="inlineStr">
        <is>
          <t>기타</t>
        </is>
      </c>
      <c r="H1250" s="36" t="inlineStr">
        <is>
          <t>2026-10-26</t>
        </is>
      </c>
      <c r="I1250" s="36" t="n"/>
      <c r="J1250" s="39" t="inlineStr">
        <is>
          <t>https://query1.finance.yahoo.com/v8/finance/chart/035720.KS?period1=1580860800&amp;period2=1581552000&amp;interval=1d</t>
        </is>
      </c>
      <c r="K1250" s="37" t="inlineStr">
        <is>
          <t>acq_mktcap</t>
        </is>
      </c>
    </row>
    <row r="1251" ht="45" customHeight="1">
      <c r="A1251" s="36" t="inlineStr">
        <is>
          <t>K038</t>
        </is>
      </c>
      <c r="B1251" s="37" t="inlineStr">
        <is>
          <t>XLGAMES INC.</t>
        </is>
      </c>
      <c r="C1251" s="36" t="inlineStr">
        <is>
          <t>발표</t>
        </is>
      </c>
      <c r="D1251" s="36" t="inlineStr">
        <is>
          <t>2020-02-11</t>
        </is>
      </c>
      <c r="E1251" s="37" t="inlineStr">
        <is>
          <t>기타</t>
        </is>
      </c>
      <c r="F1251" s="37" t="inlineStr">
        <is>
          <t>Yahoo Finance KRW=X 종가: 2020-02-11 1,185.63원/달러, 2020-02-12 1,180.72원/달러</t>
        </is>
      </c>
      <c r="G1251" s="37" t="inlineStr">
        <is>
          <t>기타</t>
        </is>
      </c>
      <c r="H1251" s="36" t="inlineStr">
        <is>
          <t>2026-10-26</t>
        </is>
      </c>
      <c r="I1251" s="36" t="n"/>
      <c r="J1251" s="39" t="inlineStr">
        <is>
          <t>https://query1.finance.yahoo.com/v8/finance/chart/KRW=X?period1=1581206400&amp;period2=1581638400&amp;interval=1d</t>
        </is>
      </c>
      <c r="K1251" s="37" t="inlineStr">
        <is>
          <t>value_chk_usdmm</t>
        </is>
      </c>
    </row>
    <row r="1252" ht="45" customHeight="1">
      <c r="A1252" s="36" t="inlineStr">
        <is>
          <t>K038</t>
        </is>
      </c>
      <c r="B1252" s="37" t="inlineStr">
        <is>
          <t>XLGAMES INC.</t>
        </is>
      </c>
      <c r="C1252" s="36" t="inlineStr">
        <is>
          <t>인수 후</t>
        </is>
      </c>
      <c r="D1252" s="36" t="inlineStr">
        <is>
          <t>2021-12-31</t>
        </is>
      </c>
      <c r="E1252" s="37" t="inlineStr">
        <is>
          <t>손상차손</t>
        </is>
      </c>
      <c r="F1252" s="37"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7" t="inlineStr">
        <is>
          <t>DART 사업보고서</t>
        </is>
      </c>
      <c r="H1252" s="36" t="inlineStr">
        <is>
          <t>2022-03-18</t>
        </is>
      </c>
      <c r="I1252" s="36" t="inlineStr">
        <is>
          <t>20220318000854</t>
        </is>
      </c>
      <c r="J1252" s="39" t="inlineStr">
        <is>
          <t>https://dart.fss.or.kr/dsaf001/main.do?rcpNo=20220318000854</t>
        </is>
      </c>
      <c r="K1252" s="37" t="inlineStr">
        <is>
          <t>impairment,post_events_summary</t>
        </is>
      </c>
    </row>
    <row r="1253" ht="45" customHeight="1">
      <c r="A1253" s="36" t="inlineStr">
        <is>
          <t>K038</t>
        </is>
      </c>
      <c r="B1253" s="37" t="inlineStr">
        <is>
          <t>XLGAMES INC.</t>
        </is>
      </c>
      <c r="C1253" s="36" t="inlineStr">
        <is>
          <t>인수 후</t>
        </is>
      </c>
      <c r="D1253" s="36" t="inlineStr">
        <is>
          <t>2022-12-31</t>
        </is>
      </c>
      <c r="E1253" s="37" t="inlineStr">
        <is>
          <t>손상차손</t>
        </is>
      </c>
      <c r="F1253" s="37" t="inlineStr">
        <is>
          <t>카카오게임즈 2022 사업보고서 영업권 현금창출단위 표: ㈜엑스엘게임즈 기초 51,204,698 손상 - 기말 51,204,698천원; 전기 기초 75,353,302 손상 (24,148,604) 기말 51,204,698천원</t>
        </is>
      </c>
      <c r="G1253" s="37" t="inlineStr">
        <is>
          <t>DART 사업보고서</t>
        </is>
      </c>
      <c r="H1253" s="36" t="inlineStr">
        <is>
          <t>2023-03-17</t>
        </is>
      </c>
      <c r="I1253" s="36" t="inlineStr">
        <is>
          <t>20230317001061</t>
        </is>
      </c>
      <c r="J1253" s="39" t="inlineStr">
        <is>
          <t>https://dart.fss.or.kr/dsaf001/main.do?rcpNo=20230317001061</t>
        </is>
      </c>
      <c r="K1253" s="37" t="inlineStr">
        <is>
          <t>impairment</t>
        </is>
      </c>
    </row>
    <row r="1254" ht="45" customHeight="1">
      <c r="A1254" s="36" t="inlineStr">
        <is>
          <t>K038</t>
        </is>
      </c>
      <c r="B1254" s="37" t="inlineStr">
        <is>
          <t>XLGAMES INC.</t>
        </is>
      </c>
      <c r="C1254" s="36" t="inlineStr">
        <is>
          <t>인수 후</t>
        </is>
      </c>
      <c r="D1254" s="36" t="inlineStr">
        <is>
          <t>2021-12-31</t>
        </is>
      </c>
      <c r="E1254" s="37" t="inlineStr">
        <is>
          <t>실적</t>
        </is>
      </c>
      <c r="F1254" s="37" t="inlineStr">
        <is>
          <t>엑스엘게임즈 2021 사업보고서 요약재무: 영업수익 2020 25,834,603,942원·2021 27,206,147,791원, 영업이익 2020 (10,121,218,762)원·2021 (13,015,868,442)원, 2021말 자본총계 9,044,681,855원</t>
        </is>
      </c>
      <c r="G1254" s="37" t="inlineStr">
        <is>
          <t>DART 사업보고서</t>
        </is>
      </c>
      <c r="H1254" s="36" t="inlineStr">
        <is>
          <t>2022-03-31</t>
        </is>
      </c>
      <c r="I1254" s="36" t="inlineStr">
        <is>
          <t>20220331002275</t>
        </is>
      </c>
      <c r="J1254" s="39" t="inlineStr">
        <is>
          <t>https://dart.fss.or.kr/dsaf001/main.do?rcpNo=20220331002275</t>
        </is>
      </c>
      <c r="K1254" s="37" t="inlineStr">
        <is>
          <t>target_rev_post,target_op_post,post_events_summary</t>
        </is>
      </c>
    </row>
    <row r="1255" ht="45" customHeight="1">
      <c r="A1255" s="36" t="inlineStr">
        <is>
          <t>K038</t>
        </is>
      </c>
      <c r="B1255" s="37" t="inlineStr">
        <is>
          <t>XLGAMES INC.</t>
        </is>
      </c>
      <c r="C1255" s="36" t="inlineStr">
        <is>
          <t>인수 후</t>
        </is>
      </c>
      <c r="D1255" s="36" t="inlineStr">
        <is>
          <t>2023-12-31</t>
        </is>
      </c>
      <c r="E1255" s="37" t="inlineStr">
        <is>
          <t>실적</t>
        </is>
      </c>
      <c r="F1255" s="37" t="inlineStr">
        <is>
          <t>엑스엘게임즈 2023 사업보고서 요약재무: 영업수익 2022 17,876,033,316원·2023 77,785,767,033원, 영업이익 2022 (31,310,884,121)원·2023 13,875,820,369원, 2023말 자본총계 (8,618,025,555)원</t>
        </is>
      </c>
      <c r="G1255" s="37" t="inlineStr">
        <is>
          <t>DART 사업보고서</t>
        </is>
      </c>
      <c r="H1255" s="36" t="inlineStr">
        <is>
          <t>2024-03-28</t>
        </is>
      </c>
      <c r="I1255" s="36" t="inlineStr">
        <is>
          <t>20240328000492</t>
        </is>
      </c>
      <c r="J1255" s="39" t="inlineStr">
        <is>
          <t>https://dart.fss.or.kr/dsaf001/main.do?rcpNo=20240328000492</t>
        </is>
      </c>
      <c r="K1255" s="37" t="inlineStr">
        <is>
          <t>target_rev_post,target_op_post,post_events_summary</t>
        </is>
      </c>
    </row>
    <row r="1256" ht="45" customHeight="1">
      <c r="A1256" s="36" t="inlineStr">
        <is>
          <t>K038</t>
        </is>
      </c>
      <c r="B1256" s="37" t="inlineStr">
        <is>
          <t>XLGAMES INC.</t>
        </is>
      </c>
      <c r="C1256" s="36" t="inlineStr">
        <is>
          <t>인수 후</t>
        </is>
      </c>
      <c r="D1256" s="36" t="inlineStr">
        <is>
          <t>2025-12-31</t>
        </is>
      </c>
      <c r="E1256" s="37" t="inlineStr">
        <is>
          <t>실적</t>
        </is>
      </c>
      <c r="F1256" s="37"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7" t="inlineStr">
        <is>
          <t>DART 사업보고서</t>
        </is>
      </c>
      <c r="H1256" s="36" t="inlineStr">
        <is>
          <t>2026-03-31</t>
        </is>
      </c>
      <c r="I1256" s="36" t="inlineStr">
        <is>
          <t>20260331004271</t>
        </is>
      </c>
      <c r="J1256" s="39" t="inlineStr">
        <is>
          <t>https://dart.fss.or.kr/dsaf001/main.do?rcpNo=20260331004271</t>
        </is>
      </c>
      <c r="K1256" s="37" t="inlineStr">
        <is>
          <t>target_rev_post,target_op_post,post_events_summary</t>
        </is>
      </c>
    </row>
    <row r="1257" ht="45" customHeight="1">
      <c r="A1257" s="36" t="inlineStr">
        <is>
          <t>K038</t>
        </is>
      </c>
      <c r="B1257" s="37" t="inlineStr">
        <is>
          <t>XLGAMES INC.</t>
        </is>
      </c>
      <c r="C1257" s="36" t="inlineStr">
        <is>
          <t>인수 후</t>
        </is>
      </c>
      <c r="D1257" s="36" t="inlineStr">
        <is>
          <t>2023-07-31</t>
        </is>
      </c>
      <c r="E1257" s="37" t="inlineStr">
        <is>
          <t>경영진변경</t>
        </is>
      </c>
      <c r="F1257" s="37" t="inlineStr">
        <is>
          <t>엑스엘게임즈 공정거래법 공시 '임원의 변동': 대표이사 송재경 2023.07.31 사임, 최관호 대표이사 유지(송재경은 사내이사로 남음)</t>
        </is>
      </c>
      <c r="G1257" s="37" t="inlineStr">
        <is>
          <t>DART 기타공시</t>
        </is>
      </c>
      <c r="H1257" s="36" t="inlineStr">
        <is>
          <t>2023-11-28</t>
        </is>
      </c>
      <c r="I1257" s="36" t="inlineStr">
        <is>
          <t>20231128000571</t>
        </is>
      </c>
      <c r="J1257" s="39" t="inlineStr">
        <is>
          <t>https://dart.fss.or.kr/dsaf001/main.do?rcpNo=20231128000571</t>
        </is>
      </c>
      <c r="K1257" s="37" t="inlineStr">
        <is>
          <t>post_events_summary</t>
        </is>
      </c>
    </row>
    <row r="1258" ht="45" customHeight="1">
      <c r="A1258" s="36" t="inlineStr">
        <is>
          <t>K038</t>
        </is>
      </c>
      <c r="B1258" s="37" t="inlineStr">
        <is>
          <t>XLGAMES INC.</t>
        </is>
      </c>
      <c r="C1258" s="36" t="inlineStr">
        <is>
          <t>인수 후</t>
        </is>
      </c>
      <c r="D1258" s="36" t="inlineStr">
        <is>
          <t>2023-04-05</t>
        </is>
      </c>
      <c r="E1258" s="37" t="inlineStr">
        <is>
          <t>기타</t>
        </is>
      </c>
      <c r="F1258" s="37"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7" t="inlineStr">
        <is>
          <t>언론 보도</t>
        </is>
      </c>
      <c r="H1258" s="36" t="inlineStr">
        <is>
          <t>2023-04-05</t>
        </is>
      </c>
      <c r="I1258" s="36" t="n"/>
      <c r="J1258" s="39" t="inlineStr">
        <is>
          <t>https://news.mtn.co.kr/news-detail/2023040516141937434</t>
        </is>
      </c>
      <c r="K1258" s="37" t="inlineStr">
        <is>
          <t>post_events_summary</t>
        </is>
      </c>
    </row>
    <row r="1259" ht="45" customHeight="1">
      <c r="A1259" s="36" t="inlineStr">
        <is>
          <t>K038</t>
        </is>
      </c>
      <c r="B1259" s="37" t="inlineStr">
        <is>
          <t>XLGAMES INC.</t>
        </is>
      </c>
      <c r="C1259" s="36" t="inlineStr">
        <is>
          <t>인수 후</t>
        </is>
      </c>
      <c r="D1259" s="36" t="inlineStr">
        <is>
          <t>2023-07-24</t>
        </is>
      </c>
      <c r="E1259" s="37" t="inlineStr">
        <is>
          <t>사업철수</t>
        </is>
      </c>
      <c r="F1259" s="37" t="inlineStr">
        <is>
          <t>MTN: 아키에이지 해외 서비스를 권역별 배급사 계약 종료 시 종료하기로 결정, 아키에이지 팀 희망퇴직·전환배치. 2022년 매출 178억원·영업손실 313억원</t>
        </is>
      </c>
      <c r="G1259" s="37" t="inlineStr">
        <is>
          <t>언론 보도</t>
        </is>
      </c>
      <c r="H1259" s="36" t="inlineStr">
        <is>
          <t>2023-07-24</t>
        </is>
      </c>
      <c r="I1259" s="36" t="n"/>
      <c r="J1259" s="39" t="inlineStr">
        <is>
          <t>https://news.mtn.co.kr/news-detail/2023072412182888141</t>
        </is>
      </c>
      <c r="K1259" s="37" t="inlineStr">
        <is>
          <t>post_events_summary</t>
        </is>
      </c>
    </row>
    <row r="1260" ht="45" customHeight="1">
      <c r="A1260" s="36" t="inlineStr">
        <is>
          <t>K038</t>
        </is>
      </c>
      <c r="B1260" s="37" t="inlineStr">
        <is>
          <t>XLGAMES INC.</t>
        </is>
      </c>
      <c r="C1260" s="36" t="inlineStr">
        <is>
          <t>인수 후</t>
        </is>
      </c>
      <c r="D1260" s="36" t="inlineStr">
        <is>
          <t>2023-05-03</t>
        </is>
      </c>
      <c r="E1260" s="37" t="inlineStr">
        <is>
          <t>어닝콜</t>
        </is>
      </c>
      <c r="F1260" s="37" t="inlineStr">
        <is>
          <t>이투데이: 1분기 영업이익 113억원(−73.1%); 부진 원인으로 오딘 트래픽 감소와 3월 출시 아키에이지 워 성과가 1분기에 반영되지 않은 점</t>
        </is>
      </c>
      <c r="G1260" s="37" t="inlineStr">
        <is>
          <t>언론 보도</t>
        </is>
      </c>
      <c r="H1260" s="36" t="inlineStr">
        <is>
          <t>2023-05-03</t>
        </is>
      </c>
      <c r="I1260" s="36" t="n"/>
      <c r="J1260" s="39" t="inlineStr">
        <is>
          <t>https://www.etoday.co.kr/news/view/2246004</t>
        </is>
      </c>
      <c r="K1260" s="37" t="inlineStr">
        <is>
          <t>earnings_call_note</t>
        </is>
      </c>
    </row>
    <row r="1261" ht="45" customHeight="1">
      <c r="A1261" s="36" t="inlineStr">
        <is>
          <t>K038</t>
        </is>
      </c>
      <c r="B1261" s="37" t="inlineStr">
        <is>
          <t>XLGAMES INC.</t>
        </is>
      </c>
      <c r="C1261" s="36" t="inlineStr">
        <is>
          <t>인수 후</t>
        </is>
      </c>
      <c r="D1261" s="36" t="inlineStr">
        <is>
          <t>2023-12-31</t>
        </is>
      </c>
      <c r="E1261" s="37" t="inlineStr">
        <is>
          <t>기타</t>
        </is>
      </c>
      <c r="F1261" s="37"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7" t="inlineStr">
        <is>
          <t>DART 사업보고서</t>
        </is>
      </c>
      <c r="H1261" s="36" t="inlineStr">
        <is>
          <t>2024-03-20</t>
        </is>
      </c>
      <c r="I1261" s="36" t="inlineStr">
        <is>
          <t>20240320002052</t>
        </is>
      </c>
      <c r="J1261" s="39" t="inlineStr">
        <is>
          <t>https://dart.fss.or.kr/dsaf001/main.do?rcpNo=20240320002052</t>
        </is>
      </c>
      <c r="K1261" s="37" t="inlineStr">
        <is>
          <t>earnings_call_note,core_basis</t>
        </is>
      </c>
    </row>
    <row r="1262" ht="45" customHeight="1">
      <c r="A1262" s="36" t="inlineStr">
        <is>
          <t>K038</t>
        </is>
      </c>
      <c r="B1262" s="37" t="inlineStr">
        <is>
          <t>XLGAMES INC.</t>
        </is>
      </c>
      <c r="C1262" s="36" t="inlineStr">
        <is>
          <t>인수 후</t>
        </is>
      </c>
      <c r="D1262" s="36" t="inlineStr">
        <is>
          <t>2024-12-31</t>
        </is>
      </c>
      <c r="E1262" s="37" t="inlineStr">
        <is>
          <t>손상차손</t>
        </is>
      </c>
      <c r="F1262" s="37" t="inlineStr">
        <is>
          <t>카카오게임즈 2024 사업보고서 별도주석: ㈜엑스엘게임즈 종속기업투자 85,516,280→71,087,815천원, 손상 (14,428,465)천원; 연결 영업권 엑스엘게임즈 51,204,698천원 유지</t>
        </is>
      </c>
      <c r="G1262" s="37" t="inlineStr">
        <is>
          <t>DART 사업보고서</t>
        </is>
      </c>
      <c r="H1262" s="36" t="inlineStr">
        <is>
          <t>2025-03-18</t>
        </is>
      </c>
      <c r="I1262" s="36" t="inlineStr">
        <is>
          <t>20250318001434</t>
        </is>
      </c>
      <c r="J1262" s="39" t="inlineStr">
        <is>
          <t>https://dart.fss.or.kr/dsaf001/main.do?rcpNo=20250318001434</t>
        </is>
      </c>
      <c r="K1262" s="37" t="inlineStr">
        <is>
          <t>impairment</t>
        </is>
      </c>
    </row>
    <row r="1263" ht="45" customHeight="1">
      <c r="A1263" s="36" t="inlineStr">
        <is>
          <t>K038</t>
        </is>
      </c>
      <c r="B1263" s="37" t="inlineStr">
        <is>
          <t>XLGAMES INC.</t>
        </is>
      </c>
      <c r="C1263" s="36" t="inlineStr">
        <is>
          <t>인수 후</t>
        </is>
      </c>
      <c r="D1263" s="36" t="inlineStr">
        <is>
          <t>2025-12-31</t>
        </is>
      </c>
      <c r="E1263" s="37" t="inlineStr">
        <is>
          <t>손상차손</t>
        </is>
      </c>
      <c r="F1263" s="37"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7" t="inlineStr">
        <is>
          <t>DART 사업보고서</t>
        </is>
      </c>
      <c r="H1263" s="36" t="inlineStr">
        <is>
          <t>2026-03-18</t>
        </is>
      </c>
      <c r="I1263" s="36" t="inlineStr">
        <is>
          <t>20260318001659</t>
        </is>
      </c>
      <c r="J1263" s="39" t="inlineStr">
        <is>
          <t>https://dart.fss.or.kr/dsaf001/main.do?rcpNo=20260318001659</t>
        </is>
      </c>
      <c r="K1263" s="37" t="inlineStr">
        <is>
          <t>impairment,post_events_summary</t>
        </is>
      </c>
    </row>
    <row r="1264" ht="45" customHeight="1">
      <c r="A1264" s="36" t="inlineStr">
        <is>
          <t>K038</t>
        </is>
      </c>
      <c r="B1264" s="37" t="inlineStr">
        <is>
          <t>XLGAMES INC.</t>
        </is>
      </c>
      <c r="C1264" s="36" t="inlineStr">
        <is>
          <t>인수 후</t>
        </is>
      </c>
      <c r="D1264" s="36" t="inlineStr">
        <is>
          <t>2026-05-20</t>
        </is>
      </c>
      <c r="E1264" s="37" t="inlineStr">
        <is>
          <t>기타</t>
        </is>
      </c>
      <c r="F1264" s="37" t="inlineStr">
        <is>
          <t>MTN: 엑스엘게임즈 인원 20% 이상 감축 목표 희망퇴직, "모회사 카카오게임즈는 4월 중 긴급 대여 형식으로 엑스엘게임즈에 자금 지원을 단행한 것으로 파악됐다"(규모 미공개)</t>
        </is>
      </c>
      <c r="G1264" s="37" t="inlineStr">
        <is>
          <t>언론 보도</t>
        </is>
      </c>
      <c r="H1264" s="36" t="inlineStr">
        <is>
          <t>2026-05-20</t>
        </is>
      </c>
      <c r="I1264" s="36" t="n"/>
      <c r="J1264" s="39" t="inlineStr">
        <is>
          <t>https://news.mtn.co.kr/news-detail/2026052011111818649</t>
        </is>
      </c>
      <c r="K1264" s="37" t="inlineStr">
        <is>
          <t>post_events_summary</t>
        </is>
      </c>
    </row>
    <row r="1265" ht="45" customHeight="1">
      <c r="A1265" s="36" t="inlineStr">
        <is>
          <t>K038</t>
        </is>
      </c>
      <c r="B1265" s="37" t="inlineStr">
        <is>
          <t>XLGAMES INC.</t>
        </is>
      </c>
      <c r="C1265" s="36" t="inlineStr">
        <is>
          <t>인수 후</t>
        </is>
      </c>
      <c r="D1265" s="36" t="inlineStr">
        <is>
          <t>2026-06-19</t>
        </is>
      </c>
      <c r="E1265" s="37" t="inlineStr">
        <is>
          <t>소유주변경</t>
        </is>
      </c>
      <c r="F1265" s="37"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7" t="inlineStr">
        <is>
          <t>KIND</t>
        </is>
      </c>
      <c r="H1265" s="36" t="inlineStr">
        <is>
          <t>2026-06-19</t>
        </is>
      </c>
      <c r="I1265" s="36" t="inlineStr">
        <is>
          <t>20260619900968</t>
        </is>
      </c>
      <c r="J1265" s="39" t="inlineStr">
        <is>
          <t>https://dart.fss.or.kr/dsaf001/main.do?rcpNo=20260619900968</t>
        </is>
      </c>
      <c r="K1265" s="37" t="inlineStr">
        <is>
          <t>post_events_summary,notes</t>
        </is>
      </c>
    </row>
    <row r="1266" ht="45" customHeight="1">
      <c r="A1266" s="36" t="inlineStr">
        <is>
          <t>K038</t>
        </is>
      </c>
      <c r="B1266" s="37" t="inlineStr">
        <is>
          <t>XLGAMES INC.</t>
        </is>
      </c>
      <c r="C1266" s="36" t="inlineStr">
        <is>
          <t>인수 후</t>
        </is>
      </c>
      <c r="D1266" s="36" t="inlineStr">
        <is>
          <t>2026-06-30</t>
        </is>
      </c>
      <c r="E1266" s="37" t="inlineStr">
        <is>
          <t>매각</t>
        </is>
      </c>
      <c r="F1266" s="37" t="inlineStr">
        <is>
          <t>㈜카카오 2026 반기보고서(정정): 연결 제외 ㈜카카오게임즈·㈜엑스엘게임즈·㈜라이온하트스튜디오·Kakao Games Europe B.V. 등 "지배력 상실로 인한 연결제외"</t>
        </is>
      </c>
      <c r="G1266" s="37" t="inlineStr">
        <is>
          <t>DART 사업보고서</t>
        </is>
      </c>
      <c r="H1266" s="36" t="inlineStr">
        <is>
          <t>2026-08-19</t>
        </is>
      </c>
      <c r="I1266" s="36" t="inlineStr">
        <is>
          <t>20260819000055</t>
        </is>
      </c>
      <c r="J1266" s="39" t="inlineStr">
        <is>
          <t>https://dart.fss.or.kr/dsaf001/main.do?rcpNo=20260819000055</t>
        </is>
      </c>
      <c r="K1266" s="37" t="inlineStr">
        <is>
          <t>post_events_summary,pre_incorp_chk,notes</t>
        </is>
      </c>
    </row>
    <row r="1267" ht="45" customHeight="1">
      <c r="A1267" s="36" t="inlineStr">
        <is>
          <t>K038</t>
        </is>
      </c>
      <c r="B1267" s="37" t="inlineStr">
        <is>
          <t>XLGAMES INC.</t>
        </is>
      </c>
      <c r="C1267" s="36" t="inlineStr">
        <is>
          <t>인수 후</t>
        </is>
      </c>
      <c r="D1267" s="36" t="inlineStr">
        <is>
          <t>2026-06-30</t>
        </is>
      </c>
      <c r="E1267" s="37" t="inlineStr">
        <is>
          <t>기타</t>
        </is>
      </c>
      <c r="F1267" s="37" t="inlineStr">
        <is>
          <t>엑스엘게임즈 2026 반기보고서: 최대주주 ㈜카카오게임즈 4,585,703주(52.82%), 카카오게임즈 최대주주 엘트리플에이인베스트먼트 33.16%; 5% 이상 주주 송재경 678,761주(7.82%)</t>
        </is>
      </c>
      <c r="G1267" s="37" t="inlineStr">
        <is>
          <t>DART 사업보고서</t>
        </is>
      </c>
      <c r="H1267" s="36" t="inlineStr">
        <is>
          <t>2026-08-14</t>
        </is>
      </c>
      <c r="I1267" s="36" t="inlineStr">
        <is>
          <t>20260814000547</t>
        </is>
      </c>
      <c r="J1267" s="39" t="inlineStr">
        <is>
          <t>https://dart.fss.or.kr/dsaf001/main.do?rcpNo=20260814000547</t>
        </is>
      </c>
      <c r="K1267" s="37" t="inlineStr">
        <is>
          <t>post_events_summary</t>
        </is>
      </c>
    </row>
    <row r="1268" ht="45" customHeight="1">
      <c r="A1268" s="36" t="inlineStr">
        <is>
          <t>K038</t>
        </is>
      </c>
      <c r="B1268" s="37" t="inlineStr">
        <is>
          <t>XLGAMES INC.</t>
        </is>
      </c>
      <c r="C1268" s="36" t="inlineStr">
        <is>
          <t>인수 후</t>
        </is>
      </c>
      <c r="D1268" s="36" t="inlineStr">
        <is>
          <t>2026-06-23</t>
        </is>
      </c>
      <c r="E1268" s="37" t="inlineStr">
        <is>
          <t>기타</t>
        </is>
      </c>
      <c r="F1268" s="37" t="inlineStr">
        <is>
          <t>엑스엘게임즈 '특수관계인으로부터 자금차입': 카카오게임즈로부터 9,000백만원 장기차입(2026.06.24~2028.06.24, 연 4.6%), 직전사업연도말 자기자본 −43,672백만원 '자본잠식', 자금용도 "신작개발, 운영자금"</t>
        </is>
      </c>
      <c r="G1268" s="37" t="inlineStr">
        <is>
          <t>DART 기타공시</t>
        </is>
      </c>
      <c r="H1268" s="36" t="inlineStr">
        <is>
          <t>2026-06-30</t>
        </is>
      </c>
      <c r="I1268" s="36" t="inlineStr">
        <is>
          <t>20260630000711</t>
        </is>
      </c>
      <c r="J1268" s="39" t="inlineStr">
        <is>
          <t>https://dart.fss.or.kr/dsaf001/main.do?rcpNo=20260630000711</t>
        </is>
      </c>
      <c r="K1268" s="37" t="inlineStr">
        <is>
          <t>post_events_summary</t>
        </is>
      </c>
    </row>
    <row r="1269" ht="45" customHeight="1">
      <c r="A1269" s="36" t="inlineStr">
        <is>
          <t>K038</t>
        </is>
      </c>
      <c r="B1269" s="37" t="inlineStr">
        <is>
          <t>XLGAMES INC.</t>
        </is>
      </c>
      <c r="C1269" s="36" t="inlineStr">
        <is>
          <t>인수 후</t>
        </is>
      </c>
      <c r="D1269" s="36" t="inlineStr">
        <is>
          <t>2026-09-08</t>
        </is>
      </c>
      <c r="E1269" s="37" t="inlineStr">
        <is>
          <t>매각</t>
        </is>
      </c>
      <c r="F1269" s="37"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7" t="inlineStr">
        <is>
          <t>DART 주요사항보고서</t>
        </is>
      </c>
      <c r="H1269" s="36" t="inlineStr">
        <is>
          <t>2026-09-08</t>
        </is>
      </c>
      <c r="I1269" s="36" t="inlineStr">
        <is>
          <t>20260908000408</t>
        </is>
      </c>
      <c r="J1269" s="39" t="inlineStr">
        <is>
          <t>https://dart.fss.or.kr/dsaf001/main.do?rcpNo=20260908000408</t>
        </is>
      </c>
      <c r="K1269" s="37" t="inlineStr">
        <is>
          <t>post_events_summary</t>
        </is>
      </c>
    </row>
    <row r="1270" ht="45" customHeight="1">
      <c r="A1270" s="36" t="inlineStr">
        <is>
          <t>K038</t>
        </is>
      </c>
      <c r="B1270" s="37" t="inlineStr">
        <is>
          <t>XLGAMES INC.</t>
        </is>
      </c>
      <c r="C1270" s="36" t="inlineStr">
        <is>
          <t>인수 후</t>
        </is>
      </c>
      <c r="D1270" s="36" t="inlineStr">
        <is>
          <t>2026-09-08</t>
        </is>
      </c>
      <c r="E1270" s="37" t="inlineStr">
        <is>
          <t>매각</t>
        </is>
      </c>
      <c r="F1270" s="37"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7" t="inlineStr">
        <is>
          <t>언론 보도</t>
        </is>
      </c>
      <c r="H1270" s="36" t="inlineStr">
        <is>
          <t>2026-09-08</t>
        </is>
      </c>
      <c r="I1270" s="36" t="n"/>
      <c r="J1270" s="39" t="inlineStr">
        <is>
          <t>https://news.mtn.co.kr/news-detail/2026090817551489486</t>
        </is>
      </c>
      <c r="K1270" s="37" t="inlineStr">
        <is>
          <t>post_events_summary</t>
        </is>
      </c>
    </row>
    <row r="1271" ht="45" customHeight="1">
      <c r="A1271" s="36" t="inlineStr">
        <is>
          <t>K038</t>
        </is>
      </c>
      <c r="B1271" s="37" t="inlineStr">
        <is>
          <t>XLGAMES INC.</t>
        </is>
      </c>
      <c r="C1271" s="36" t="inlineStr">
        <is>
          <t>인수 후</t>
        </is>
      </c>
      <c r="D1271" s="36" t="inlineStr">
        <is>
          <t>2026-07-07</t>
        </is>
      </c>
      <c r="E1271" s="37" t="inlineStr">
        <is>
          <t>기타</t>
        </is>
      </c>
      <c r="F1271" s="37" t="inlineStr">
        <is>
          <t>MTN: 넥써쓰가 카카오게임즈·엑스엘게임즈와 '아키에이지 워' IP 사업양수도 협상 중(소정의 대가, 개발진 약 30명 합류 예정)</t>
        </is>
      </c>
      <c r="G1271" s="37" t="inlineStr">
        <is>
          <t>언론 보도</t>
        </is>
      </c>
      <c r="H1271" s="36" t="inlineStr">
        <is>
          <t>2026-07-07</t>
        </is>
      </c>
      <c r="I1271" s="36" t="n"/>
      <c r="J1271" s="39" t="inlineStr">
        <is>
          <t>https://news.mtn.co.kr/news-detail/2026070709245641325</t>
        </is>
      </c>
      <c r="K1271" s="37" t="inlineStr">
        <is>
          <t>post_events_summary</t>
        </is>
      </c>
    </row>
    <row r="1272" ht="45" customHeight="1">
      <c r="A1272" s="36" t="inlineStr">
        <is>
          <t>K039</t>
        </is>
      </c>
      <c r="B1272" s="37" t="inlineStr">
        <is>
          <t>XLGAMES INC.</t>
        </is>
      </c>
      <c r="C1272" s="36" t="inlineStr">
        <is>
          <t>인수 전</t>
        </is>
      </c>
      <c r="D1272" s="36" t="inlineStr">
        <is>
          <t>2019-12-31</t>
        </is>
      </c>
      <c r="E1272" s="37" t="inlineStr">
        <is>
          <t>실적</t>
        </is>
      </c>
      <c r="F1272" s="37"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7" t="inlineStr">
        <is>
          <t>DART 감사보고서</t>
        </is>
      </c>
      <c r="H1272" s="36" t="inlineStr">
        <is>
          <t>2020-03-31</t>
        </is>
      </c>
      <c r="I1272" s="36" t="inlineStr">
        <is>
          <t>20200331002240</t>
        </is>
      </c>
      <c r="J1272" s="39" t="inlineStr">
        <is>
          <t>https://dart.fss.or.kr/dsaf001/main.do?rcpNo=20200331002240</t>
        </is>
      </c>
      <c r="K1272" s="37" t="inlineStr">
        <is>
          <t>pre_events_summary,target_rev_pre,target_op_pre,notes</t>
        </is>
      </c>
    </row>
    <row r="1273" ht="45" customHeight="1">
      <c r="A1273" s="36" t="inlineStr">
        <is>
          <t>K039</t>
        </is>
      </c>
      <c r="B1273" s="37" t="inlineStr">
        <is>
          <t>XLGAMES INC.</t>
        </is>
      </c>
      <c r="C1273" s="36" t="inlineStr">
        <is>
          <t>발표</t>
        </is>
      </c>
      <c r="D1273" s="36" t="inlineStr">
        <is>
          <t>2020-02-11</t>
        </is>
      </c>
      <c r="E1273" s="37" t="inlineStr">
        <is>
          <t>발표</t>
        </is>
      </c>
      <c r="F1273" s="37"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7" t="inlineStr">
        <is>
          <t>DART 기타공시</t>
        </is>
      </c>
      <c r="H1273" s="36" t="inlineStr">
        <is>
          <t>2020-02-11</t>
        </is>
      </c>
      <c r="I1273" s="36" t="inlineStr">
        <is>
          <t>20200211000358</t>
        </is>
      </c>
      <c r="J1273" s="39" t="inlineStr">
        <is>
          <t>https://dart.fss.or.kr/dsaf001/main.do?rcpNo=20200211000358</t>
        </is>
      </c>
      <c r="K1273" s="37" t="inlineStr">
        <is>
          <t>purpose_quote,deal_to_equity_pct,value_chk_local,announce_date_chk,first_filing_date,status_chk</t>
        </is>
      </c>
    </row>
    <row r="1274" ht="45" customHeight="1">
      <c r="A1274" s="36" t="inlineStr">
        <is>
          <t>K039</t>
        </is>
      </c>
      <c r="B1274" s="37" t="inlineStr">
        <is>
          <t>XLGAMES INC.</t>
        </is>
      </c>
      <c r="C1274" s="36" t="inlineStr">
        <is>
          <t>발표</t>
        </is>
      </c>
      <c r="D1274" s="36" t="inlineStr">
        <is>
          <t>2020-02-12</t>
        </is>
      </c>
      <c r="E1274" s="37" t="inlineStr">
        <is>
          <t>발표</t>
        </is>
      </c>
      <c r="F1274" s="37"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7" t="inlineStr">
        <is>
          <t>DART 기타공시</t>
        </is>
      </c>
      <c r="H1274" s="36" t="inlineStr">
        <is>
          <t>2020-02-12</t>
        </is>
      </c>
      <c r="I1274" s="36" t="inlineStr">
        <is>
          <t>20200212900794</t>
        </is>
      </c>
      <c r="J1274" s="39" t="inlineStr">
        <is>
          <t>https://dart.fss.or.kr/dsaf001/main.do?rcpNo=20200212900794</t>
        </is>
      </c>
      <c r="K1274" s="37" t="inlineStr">
        <is>
          <t>notes,chk_note</t>
        </is>
      </c>
    </row>
    <row r="1275" ht="45" customHeight="1">
      <c r="A1275" s="36" t="inlineStr">
        <is>
          <t>K039</t>
        </is>
      </c>
      <c r="B1275" s="37" t="inlineStr">
        <is>
          <t>XLGAMES INC.</t>
        </is>
      </c>
      <c r="C1275" s="36" t="inlineStr">
        <is>
          <t>인수 후</t>
        </is>
      </c>
      <c r="D1275" s="36" t="inlineStr">
        <is>
          <t>2020-03-13</t>
        </is>
      </c>
      <c r="E1275" s="37" t="inlineStr">
        <is>
          <t>완료</t>
        </is>
      </c>
      <c r="F1275" s="37" t="inlineStr">
        <is>
          <t>카카오게임즈 '최대주주 등의 주식보유 변동': 제3자배정 신주 1,375,661주 납입(변동일 2020.03.13, 납입기일 다음 날). 변동 전 ㈜카카오 33,730,000주(60.42%)</t>
        </is>
      </c>
      <c r="G1275" s="37" t="inlineStr">
        <is>
          <t>DART 기타공시</t>
        </is>
      </c>
      <c r="H1275" s="36" t="inlineStr">
        <is>
          <t>2020-03-18</t>
        </is>
      </c>
      <c r="I1275" s="36" t="inlineStr">
        <is>
          <t>20200318000736</t>
        </is>
      </c>
      <c r="J1275" s="39" t="inlineStr">
        <is>
          <t>https://dart.fss.or.kr/dsaf001/main.do?rcpNo=20200318000736</t>
        </is>
      </c>
      <c r="K1275" s="37" t="inlineStr">
        <is>
          <t>pre_incorp_chk,post_events_summary</t>
        </is>
      </c>
    </row>
    <row r="1276" ht="45" customHeight="1">
      <c r="A1276" s="36" t="inlineStr">
        <is>
          <t>K039</t>
        </is>
      </c>
      <c r="B1276" s="37" t="inlineStr">
        <is>
          <t>XLGAMES INC.</t>
        </is>
      </c>
      <c r="C1276" s="36" t="inlineStr">
        <is>
          <t>인수 후</t>
        </is>
      </c>
      <c r="D1276" s="36" t="inlineStr">
        <is>
          <t>2020-03-12</t>
        </is>
      </c>
      <c r="E1276" s="37" t="inlineStr">
        <is>
          <t>완료</t>
        </is>
      </c>
      <c r="F1276" s="37"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7" t="inlineStr">
        <is>
          <t>DART 사업보고서</t>
        </is>
      </c>
      <c r="H1276" s="36" t="inlineStr">
        <is>
          <t>2021-03-30</t>
        </is>
      </c>
      <c r="I1276" s="36" t="inlineStr">
        <is>
          <t>20210330000311</t>
        </is>
      </c>
      <c r="J1276" s="39" t="inlineStr">
        <is>
          <t>https://dart.fss.or.kr/dsaf001/main.do?rcpNo=20210330000311</t>
        </is>
      </c>
      <c r="K1276" s="37" t="inlineStr">
        <is>
          <t>status_chk,post_events_summary,pre_events_summary</t>
        </is>
      </c>
    </row>
    <row r="1277" ht="45" customHeight="1">
      <c r="A1277" s="36" t="inlineStr">
        <is>
          <t>K039</t>
        </is>
      </c>
      <c r="B1277" s="37" t="inlineStr">
        <is>
          <t>XLGAMES INC.</t>
        </is>
      </c>
      <c r="C1277" s="36" t="inlineStr">
        <is>
          <t>인수 후</t>
        </is>
      </c>
      <c r="D1277" s="36" t="inlineStr">
        <is>
          <t>2020-12-31</t>
        </is>
      </c>
      <c r="E1277" s="37" t="inlineStr">
        <is>
          <t>통합</t>
        </is>
      </c>
      <c r="F1277" s="37"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7" t="inlineStr">
        <is>
          <t>DART 사업보고서</t>
        </is>
      </c>
      <c r="H1277" s="36" t="inlineStr">
        <is>
          <t>2021-03-18</t>
        </is>
      </c>
      <c r="I1277" s="36" t="inlineStr">
        <is>
          <t>20210318001118</t>
        </is>
      </c>
      <c r="J1277" s="39" t="inlineStr">
        <is>
          <t>https://dart.fss.or.kr/dsaf001/main.do?rcpNo=20210318001118</t>
        </is>
      </c>
      <c r="K1277" s="37" t="inlineStr">
        <is>
          <t>post_events_summary,impairment,status_chk,chk_note,acquirer_core</t>
        </is>
      </c>
    </row>
    <row r="1278" ht="45" customHeight="1">
      <c r="A1278" s="36" t="inlineStr">
        <is>
          <t>K039</t>
        </is>
      </c>
      <c r="B1278" s="37" t="inlineStr">
        <is>
          <t>XLGAMES INC.</t>
        </is>
      </c>
      <c r="C1278" s="36" t="inlineStr">
        <is>
          <t>인수 전</t>
        </is>
      </c>
      <c r="D1278" s="36" t="inlineStr">
        <is>
          <t>2019-12-31</t>
        </is>
      </c>
      <c r="E1278" s="37" t="inlineStr">
        <is>
          <t>실적</t>
        </is>
      </c>
      <c r="F1278" s="37" t="inlineStr">
        <is>
          <t>카카오게임즈 2019 사업보고서: 연결 자산총계 591,751,778,679원, 매출 391,040,194,288원(게임매출 347,743백만원 88.9%, 기타 43,297백만원), 영업이익 35,002,013,586원</t>
        </is>
      </c>
      <c r="G1278" s="37" t="inlineStr">
        <is>
          <t>DART 사업보고서</t>
        </is>
      </c>
      <c r="H1278" s="36" t="inlineStr">
        <is>
          <t>2020-03-30</t>
        </is>
      </c>
      <c r="I1278" s="36" t="inlineStr">
        <is>
          <t>20200330004670</t>
        </is>
      </c>
      <c r="J1278" s="39" t="inlineStr">
        <is>
          <t>https://dart.fss.or.kr/dsaf001/main.do?rcpNo=20200330004670</t>
        </is>
      </c>
      <c r="K1278" s="37" t="inlineStr">
        <is>
          <t>acq_total_assets,acquirer_core,deal_to_assets_pct</t>
        </is>
      </c>
    </row>
    <row r="1279" ht="45" customHeight="1">
      <c r="A1279" s="36" t="inlineStr">
        <is>
          <t>K039</t>
        </is>
      </c>
      <c r="B1279" s="37" t="inlineStr">
        <is>
          <t>XLGAMES INC.</t>
        </is>
      </c>
      <c r="C1279" s="36" t="inlineStr">
        <is>
          <t>인수 전</t>
        </is>
      </c>
      <c r="D1279" s="36" t="inlineStr">
        <is>
          <t>2019-12-31</t>
        </is>
      </c>
      <c r="E1279" s="37" t="inlineStr">
        <is>
          <t>실적</t>
        </is>
      </c>
      <c r="F1279" s="37" t="inlineStr">
        <is>
          <t>㈜카카오 2019 사업보고서: 연결 자산총계 8,737,255,755,774원, 매출 3,070,111백만원(콘텐츠 부문 1,635,363백만원 53.27%), 2019말 발행주식총수 보통주 86,222,636주(1주 500원)</t>
        </is>
      </c>
      <c r="G1279" s="37" t="inlineStr">
        <is>
          <t>DART 사업보고서</t>
        </is>
      </c>
      <c r="H1279" s="36" t="inlineStr">
        <is>
          <t>2020-03-30</t>
        </is>
      </c>
      <c r="I1279" s="36" t="inlineStr">
        <is>
          <t>20200330004659</t>
        </is>
      </c>
      <c r="J1279" s="39" t="inlineStr">
        <is>
          <t>https://dart.fss.or.kr/dsaf001/main.do?rcpNo=20200330004659</t>
        </is>
      </c>
      <c r="K1279" s="37" t="inlineStr">
        <is>
          <t>apex_total_assets,acq_mktcap,core_basis</t>
        </is>
      </c>
    </row>
    <row r="1280" ht="45" customHeight="1">
      <c r="A1280" s="36" t="inlineStr">
        <is>
          <t>K039</t>
        </is>
      </c>
      <c r="B1280" s="37" t="inlineStr">
        <is>
          <t>XLGAMES INC.</t>
        </is>
      </c>
      <c r="C1280" s="36" t="inlineStr">
        <is>
          <t>인수 후</t>
        </is>
      </c>
      <c r="D1280" s="36" t="inlineStr">
        <is>
          <t>2021-12-31</t>
        </is>
      </c>
      <c r="E1280" s="37" t="inlineStr">
        <is>
          <t>손상차손</t>
        </is>
      </c>
      <c r="F1280" s="37"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7" t="inlineStr">
        <is>
          <t>DART 사업보고서</t>
        </is>
      </c>
      <c r="H1280" s="36" t="inlineStr">
        <is>
          <t>2022-03-18</t>
        </is>
      </c>
      <c r="I1280" s="36" t="inlineStr">
        <is>
          <t>20220318000854</t>
        </is>
      </c>
      <c r="J1280" s="39" t="inlineStr">
        <is>
          <t>https://dart.fss.or.kr/dsaf001/main.do?rcpNo=20220318000854</t>
        </is>
      </c>
      <c r="K1280" s="37" t="inlineStr">
        <is>
          <t>impairment,post_events_summary</t>
        </is>
      </c>
    </row>
    <row r="1281" ht="45" customHeight="1">
      <c r="A1281" s="36" t="inlineStr">
        <is>
          <t>K039</t>
        </is>
      </c>
      <c r="B1281" s="37" t="inlineStr">
        <is>
          <t>XLGAMES INC.</t>
        </is>
      </c>
      <c r="C1281" s="36" t="inlineStr">
        <is>
          <t>인수 후</t>
        </is>
      </c>
      <c r="D1281" s="36" t="inlineStr">
        <is>
          <t>2025-12-31</t>
        </is>
      </c>
      <c r="E1281" s="37" t="inlineStr">
        <is>
          <t>손상차손</t>
        </is>
      </c>
      <c r="F1281" s="37"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7" t="inlineStr">
        <is>
          <t>DART 사업보고서</t>
        </is>
      </c>
      <c r="H1281" s="36" t="inlineStr">
        <is>
          <t>2026-03-18</t>
        </is>
      </c>
      <c r="I1281" s="36" t="inlineStr">
        <is>
          <t>20260318001659</t>
        </is>
      </c>
      <c r="J1281" s="39" t="inlineStr">
        <is>
          <t>https://dart.fss.or.kr/dsaf001/main.do?rcpNo=20260318001659</t>
        </is>
      </c>
      <c r="K1281" s="37" t="inlineStr">
        <is>
          <t>impairment,post_events_summary</t>
        </is>
      </c>
    </row>
    <row r="1282" ht="45" customHeight="1">
      <c r="A1282" s="36" t="inlineStr">
        <is>
          <t>K039</t>
        </is>
      </c>
      <c r="B1282" s="37" t="inlineStr">
        <is>
          <t>XLGAMES INC.</t>
        </is>
      </c>
      <c r="C1282" s="36" t="inlineStr">
        <is>
          <t>인수 후</t>
        </is>
      </c>
      <c r="D1282" s="36" t="inlineStr">
        <is>
          <t>2026-06-19</t>
        </is>
      </c>
      <c r="E1282" s="37" t="inlineStr">
        <is>
          <t>소유주변경</t>
        </is>
      </c>
      <c r="F1282" s="37"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7" t="inlineStr">
        <is>
          <t>KIND</t>
        </is>
      </c>
      <c r="H1282" s="36" t="inlineStr">
        <is>
          <t>2026-06-19</t>
        </is>
      </c>
      <c r="I1282" s="36" t="inlineStr">
        <is>
          <t>20260619900968</t>
        </is>
      </c>
      <c r="J1282" s="39" t="inlineStr">
        <is>
          <t>https://dart.fss.or.kr/dsaf001/main.do?rcpNo=20260619900968</t>
        </is>
      </c>
      <c r="K1282" s="37" t="inlineStr">
        <is>
          <t>post_events_summary,notes</t>
        </is>
      </c>
    </row>
    <row r="1283" ht="45" customHeight="1">
      <c r="A1283" s="36" t="inlineStr">
        <is>
          <t>K039</t>
        </is>
      </c>
      <c r="B1283" s="37" t="inlineStr">
        <is>
          <t>XLGAMES INC.</t>
        </is>
      </c>
      <c r="C1283" s="36" t="inlineStr">
        <is>
          <t>인수 후</t>
        </is>
      </c>
      <c r="D1283" s="36" t="inlineStr">
        <is>
          <t>2026-06-30</t>
        </is>
      </c>
      <c r="E1283" s="37" t="inlineStr">
        <is>
          <t>매각</t>
        </is>
      </c>
      <c r="F1283" s="37" t="inlineStr">
        <is>
          <t>㈜카카오 2026 반기보고서(정정): 연결 제외 ㈜카카오게임즈·㈜엑스엘게임즈·㈜라이온하트스튜디오·Kakao Games Europe B.V. 등 "지배력 상실로 인한 연결제외"</t>
        </is>
      </c>
      <c r="G1283" s="37" t="inlineStr">
        <is>
          <t>DART 사업보고서</t>
        </is>
      </c>
      <c r="H1283" s="36" t="inlineStr">
        <is>
          <t>2026-08-19</t>
        </is>
      </c>
      <c r="I1283" s="36" t="inlineStr">
        <is>
          <t>20260819000055</t>
        </is>
      </c>
      <c r="J1283" s="39" t="inlineStr">
        <is>
          <t>https://dart.fss.or.kr/dsaf001/main.do?rcpNo=20260819000055</t>
        </is>
      </c>
      <c r="K1283" s="37" t="inlineStr">
        <is>
          <t>post_events_summary,pre_incorp_chk,notes</t>
        </is>
      </c>
    </row>
    <row r="1284" ht="45" customHeight="1">
      <c r="A1284" s="36" t="inlineStr">
        <is>
          <t>K039</t>
        </is>
      </c>
      <c r="B1284" s="37" t="inlineStr">
        <is>
          <t>XLGAMES INC.</t>
        </is>
      </c>
      <c r="C1284" s="36" t="inlineStr">
        <is>
          <t>인수 후</t>
        </is>
      </c>
      <c r="D1284" s="36" t="inlineStr">
        <is>
          <t>2026-09-08</t>
        </is>
      </c>
      <c r="E1284" s="37" t="inlineStr">
        <is>
          <t>매각</t>
        </is>
      </c>
      <c r="F1284" s="37"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7" t="inlineStr">
        <is>
          <t>DART 주요사항보고서</t>
        </is>
      </c>
      <c r="H1284" s="36" t="inlineStr">
        <is>
          <t>2026-09-08</t>
        </is>
      </c>
      <c r="I1284" s="36" t="inlineStr">
        <is>
          <t>20260908000408</t>
        </is>
      </c>
      <c r="J1284" s="39" t="inlineStr">
        <is>
          <t>https://dart.fss.or.kr/dsaf001/main.do?rcpNo=20260908000408</t>
        </is>
      </c>
      <c r="K1284" s="37" t="inlineStr">
        <is>
          <t>post_events_summary</t>
        </is>
      </c>
    </row>
    <row r="1285" ht="45" customHeight="1">
      <c r="A1285" s="36" t="inlineStr">
        <is>
          <t>K039</t>
        </is>
      </c>
      <c r="B1285" s="37" t="inlineStr">
        <is>
          <t>XLGAMES INC.</t>
        </is>
      </c>
      <c r="C1285" s="36" t="inlineStr">
        <is>
          <t>인수 전</t>
        </is>
      </c>
      <c r="D1285" s="36" t="inlineStr">
        <is>
          <t>2018-08-20</t>
        </is>
      </c>
      <c r="E1285" s="37" t="inlineStr">
        <is>
          <t>투자유치</t>
        </is>
      </c>
      <c r="F1285" s="37"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7" t="inlineStr">
        <is>
          <t>언론 보도</t>
        </is>
      </c>
      <c r="H1285" s="36" t="inlineStr">
        <is>
          <t>2018-08-20</t>
        </is>
      </c>
      <c r="I1285" s="36" t="n"/>
      <c r="J1285" s="39" t="inlineStr">
        <is>
          <t>https://www.inews24.com/view/1117996</t>
        </is>
      </c>
      <c r="K1285" s="37" t="inlineStr">
        <is>
          <t>pre_events_summary,notes</t>
        </is>
      </c>
    </row>
    <row r="1286" ht="45" customHeight="1">
      <c r="A1286" s="36" t="inlineStr">
        <is>
          <t>K039</t>
        </is>
      </c>
      <c r="B1286" s="37" t="inlineStr">
        <is>
          <t>XLGAMES INC.</t>
        </is>
      </c>
      <c r="C1286" s="36" t="inlineStr">
        <is>
          <t>발표</t>
        </is>
      </c>
      <c r="D1286" s="36" t="inlineStr">
        <is>
          <t>2020-02-11</t>
        </is>
      </c>
      <c r="E1286" s="37" t="inlineStr">
        <is>
          <t>발표</t>
        </is>
      </c>
      <c r="F1286" s="37" t="inlineStr">
        <is>
          <t>MTN 보도: 47.57%를 1,180억원에 취득, 기존 5.4% 포함 52.97%; "회사 전체 가치평가액은 2500억원에 육박한다"; 송재경 등 경영진은 세후 매각대금을 카카오게임즈 주식으로 재투자, 3년 보호예수</t>
        </is>
      </c>
      <c r="G1286" s="37" t="inlineStr">
        <is>
          <t>언론 보도</t>
        </is>
      </c>
      <c r="H1286" s="36" t="inlineStr">
        <is>
          <t>2020-02-11</t>
        </is>
      </c>
      <c r="I1286" s="36" t="n"/>
      <c r="J1286" s="39" t="inlineStr">
        <is>
          <t>https://news.mtn.co.kr/news-detail/2020021116255833377</t>
        </is>
      </c>
      <c r="K1286" s="37" t="inlineStr">
        <is>
          <t>first_filing_date,notes,acq_mktcap</t>
        </is>
      </c>
    </row>
    <row r="1287" ht="45" customHeight="1">
      <c r="A1287" s="36" t="inlineStr">
        <is>
          <t>K039</t>
        </is>
      </c>
      <c r="B1287" s="37" t="inlineStr">
        <is>
          <t>XLGAMES INC.</t>
        </is>
      </c>
      <c r="C1287" s="36" t="inlineStr">
        <is>
          <t>발표</t>
        </is>
      </c>
      <c r="D1287" s="36" t="inlineStr">
        <is>
          <t>2020-02-10</t>
        </is>
      </c>
      <c r="E1287" s="37" t="inlineStr">
        <is>
          <t>기타</t>
        </is>
      </c>
      <c r="F1287" s="37" t="inlineStr">
        <is>
          <t>Yahoo Finance 035720.KS 2020-02-10 조정 종가 33,800원(2021년 5:1 액면분할 소급 반영) → 당시 실제 종가 169,000원(계산)</t>
        </is>
      </c>
      <c r="G1287" s="37" t="inlineStr">
        <is>
          <t>기타</t>
        </is>
      </c>
      <c r="H1287" s="36" t="inlineStr">
        <is>
          <t>2026-10-26</t>
        </is>
      </c>
      <c r="I1287" s="36" t="n"/>
      <c r="J1287" s="39" t="inlineStr">
        <is>
          <t>https://query1.finance.yahoo.com/v8/finance/chart/035720.KS?period1=1580860800&amp;period2=1581552000&amp;interval=1d</t>
        </is>
      </c>
      <c r="K1287" s="37" t="inlineStr">
        <is>
          <t>acq_mktcap</t>
        </is>
      </c>
    </row>
    <row r="1288" ht="45" customHeight="1">
      <c r="A1288" s="36" t="inlineStr">
        <is>
          <t>K039</t>
        </is>
      </c>
      <c r="B1288" s="37" t="inlineStr">
        <is>
          <t>XLGAMES INC.</t>
        </is>
      </c>
      <c r="C1288" s="36" t="inlineStr">
        <is>
          <t>발표</t>
        </is>
      </c>
      <c r="D1288" s="36" t="inlineStr">
        <is>
          <t>2020-02-11</t>
        </is>
      </c>
      <c r="E1288" s="37" t="inlineStr">
        <is>
          <t>기타</t>
        </is>
      </c>
      <c r="F1288" s="37" t="inlineStr">
        <is>
          <t>Yahoo Finance KRW=X 종가: 2020-02-11 1,185.63원/달러, 2020-02-12 1,180.72원/달러</t>
        </is>
      </c>
      <c r="G1288" s="37" t="inlineStr">
        <is>
          <t>기타</t>
        </is>
      </c>
      <c r="H1288" s="36" t="inlineStr">
        <is>
          <t>2026-10-26</t>
        </is>
      </c>
      <c r="I1288" s="36" t="n"/>
      <c r="J1288" s="39" t="inlineStr">
        <is>
          <t>https://query1.finance.yahoo.com/v8/finance/chart/KRW=X?period1=1581206400&amp;period2=1581638400&amp;interval=1d</t>
        </is>
      </c>
      <c r="K1288" s="37" t="inlineStr">
        <is>
          <t>value_chk_usdmm</t>
        </is>
      </c>
    </row>
    <row r="1289" ht="45" customHeight="1">
      <c r="A1289" s="36" t="inlineStr">
        <is>
          <t>K040</t>
        </is>
      </c>
      <c r="B1289" s="37" t="inlineStr">
        <is>
          <t>Awins Co., Ltd.</t>
        </is>
      </c>
      <c r="C1289" s="36" t="inlineStr">
        <is>
          <t>발표</t>
        </is>
      </c>
      <c r="D1289" s="36" t="inlineStr">
        <is>
          <t>2020-03-27</t>
        </is>
      </c>
      <c r="E1289" s="37" t="inlineStr">
        <is>
          <t>추가취득</t>
        </is>
      </c>
      <c r="F1289" s="37" t="inlineStr">
        <is>
          <t>키즈노트가 박희동(임원(계열회사))으로부터 에이윈즈 2,487주를 주당 110,000원, 274백만원에 장외취득. 취득후 22,487주·82.45%, 거래일자 2020.03.27, 이사회 의결일 2020.03.27</t>
        </is>
      </c>
      <c r="G1289" s="37" t="inlineStr">
        <is>
          <t>DART 기타공시</t>
        </is>
      </c>
      <c r="H1289" s="36" t="inlineStr">
        <is>
          <t>2020-04-01</t>
        </is>
      </c>
      <c r="I1289" s="36" t="inlineStr">
        <is>
          <t>20200401002403</t>
        </is>
      </c>
      <c r="J1289" s="39" t="inlineStr">
        <is>
          <t>https://dart.fss.or.kr/dsaf001/main.do?rcpNo=20200401002403</t>
        </is>
      </c>
      <c r="K1289" s="37" t="inlineStr">
        <is>
          <t>subtype_chk,status_chk,value_chk_local,announce_date_chk,purpose_quote,first_filing_date</t>
        </is>
      </c>
    </row>
    <row r="1290" ht="45" customHeight="1">
      <c r="A1290" s="36" t="inlineStr">
        <is>
          <t>K040</t>
        </is>
      </c>
      <c r="B1290" s="37" t="inlineStr">
        <is>
          <t>Awins Co., Ltd.</t>
        </is>
      </c>
      <c r="C1290" s="36" t="inlineStr">
        <is>
          <t>발표</t>
        </is>
      </c>
      <c r="D1290" s="36" t="inlineStr">
        <is>
          <t>2020-03-31</t>
        </is>
      </c>
      <c r="E1290" s="37" t="inlineStr">
        <is>
          <t>기타</t>
        </is>
      </c>
      <c r="F1290" s="37" t="inlineStr">
        <is>
          <t>Yahoo Finance 035720.KS 2020-03-31 종가 31,100(분할 소급 조정값)</t>
        </is>
      </c>
      <c r="G1290" s="37" t="inlineStr">
        <is>
          <t>기타</t>
        </is>
      </c>
      <c r="H1290" s="36" t="inlineStr">
        <is>
          <t>2020-03-31</t>
        </is>
      </c>
      <c r="I1290" s="36" t="n"/>
      <c r="J1290" s="39" t="inlineStr">
        <is>
          <t>https://query1.finance.yahoo.com/v8/finance/chart/035720.KS?period1=1585180800&amp;period2=1585872000&amp;interval=1d</t>
        </is>
      </c>
      <c r="K1290" s="37" t="inlineStr">
        <is>
          <t>acq_mktcap</t>
        </is>
      </c>
    </row>
    <row r="1291" ht="45" customHeight="1">
      <c r="A1291" s="36" t="inlineStr">
        <is>
          <t>K040</t>
        </is>
      </c>
      <c r="B1291" s="37" t="inlineStr">
        <is>
          <t>Awins Co., Ltd.</t>
        </is>
      </c>
      <c r="C1291" s="36" t="inlineStr">
        <is>
          <t>발표</t>
        </is>
      </c>
      <c r="D1291" s="36" t="inlineStr">
        <is>
          <t>2020-12-31</t>
        </is>
      </c>
      <c r="E1291" s="37" t="inlineStr">
        <is>
          <t>실적</t>
        </is>
      </c>
      <c r="F1291" s="37" t="inlineStr">
        <is>
          <t>카카오 2020 사업보고서 연결 요약: 자산총계 2020말 11,953,970,238,956원, 2019말 8,737,255,755,774원</t>
        </is>
      </c>
      <c r="G1291" s="37" t="inlineStr">
        <is>
          <t>DART 사업보고서</t>
        </is>
      </c>
      <c r="H1291" s="36" t="inlineStr">
        <is>
          <t>2021-03-18</t>
        </is>
      </c>
      <c r="I1291" s="36" t="inlineStr">
        <is>
          <t>20210318001373</t>
        </is>
      </c>
      <c r="J1291" s="39" t="inlineStr">
        <is>
          <t>https://dart.fss.or.kr/dsaf001/main.do?rcpNo=20210318001373</t>
        </is>
      </c>
      <c r="K1291" s="37" t="inlineStr">
        <is>
          <t>apex_total_assets</t>
        </is>
      </c>
    </row>
    <row r="1292" ht="45" customHeight="1">
      <c r="A1292" s="36" t="inlineStr">
        <is>
          <t>K040</t>
        </is>
      </c>
      <c r="B1292" s="37" t="inlineStr">
        <is>
          <t>Awins Co., Ltd.</t>
        </is>
      </c>
      <c r="C1292" s="36" t="inlineStr">
        <is>
          <t>인수 전</t>
        </is>
      </c>
      <c r="D1292" s="36" t="inlineStr">
        <is>
          <t>2019</t>
        </is>
      </c>
      <c r="E1292" s="37" t="inlineStr">
        <is>
          <t>지분취득</t>
        </is>
      </c>
      <c r="F1292" s="37"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7" t="inlineStr">
        <is>
          <t>DART 감사보고서</t>
        </is>
      </c>
      <c r="H1292" s="36" t="inlineStr">
        <is>
          <t>2020-04-09</t>
        </is>
      </c>
      <c r="I1292" s="36" t="inlineStr">
        <is>
          <t>20200409001736</t>
        </is>
      </c>
      <c r="J1292" s="39" t="inlineStr">
        <is>
          <t>https://dart.fss.or.kr/dsaf001/main.do?rcpNo=20200409001736</t>
        </is>
      </c>
      <c r="K1292" s="37" t="inlineStr">
        <is>
          <t>pre_events_summary</t>
        </is>
      </c>
    </row>
    <row r="1293" ht="45" customHeight="1">
      <c r="A1293" s="36" t="inlineStr">
        <is>
          <t>K040</t>
        </is>
      </c>
      <c r="B1293" s="37" t="inlineStr">
        <is>
          <t>Awins Co., Ltd.</t>
        </is>
      </c>
      <c r="C1293" s="36" t="inlineStr">
        <is>
          <t>인수 전</t>
        </is>
      </c>
      <c r="D1293" s="36" t="inlineStr">
        <is>
          <t>2019-12-19</t>
        </is>
      </c>
      <c r="E1293" s="37" t="inlineStr">
        <is>
          <t>지분취득</t>
        </is>
      </c>
      <c r="F1293" s="37" t="inlineStr">
        <is>
          <t>키즈노트가 카카오인베스트먼트로부터 에이윈즈 20,000주(73.33%)를 3,714백만원에 취득. 취득목적 '취득주식의 발행회사와 사업연계를 통한 시너지 모색'</t>
        </is>
      </c>
      <c r="G1293" s="37" t="inlineStr">
        <is>
          <t>DART 기타공시</t>
        </is>
      </c>
      <c r="H1293" s="36" t="inlineStr">
        <is>
          <t>2019-12-20</t>
        </is>
      </c>
      <c r="I1293" s="36" t="inlineStr">
        <is>
          <t>20191220000432</t>
        </is>
      </c>
      <c r="J1293" s="39" t="inlineStr">
        <is>
          <t>https://dart.fss.or.kr/dsaf001/main.do?rcpNo=20191220000432</t>
        </is>
      </c>
      <c r="K1293" s="37" t="inlineStr">
        <is>
          <t>pre_events_summary,acquirer_entity</t>
        </is>
      </c>
    </row>
    <row r="1294" ht="45" customHeight="1">
      <c r="A1294" s="36" t="inlineStr">
        <is>
          <t>K040</t>
        </is>
      </c>
      <c r="B1294" s="37" t="inlineStr">
        <is>
          <t>Awins Co., Ltd.</t>
        </is>
      </c>
      <c r="C1294" s="36" t="inlineStr">
        <is>
          <t>인수 전</t>
        </is>
      </c>
      <c r="D1294" s="36" t="inlineStr">
        <is>
          <t>2019</t>
        </is>
      </c>
      <c r="E1294" s="37" t="inlineStr">
        <is>
          <t>소유주변경</t>
        </is>
      </c>
      <c r="F1294" s="37"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7" t="inlineStr">
        <is>
          <t>DART 사업보고서</t>
        </is>
      </c>
      <c r="H1294" s="36" t="inlineStr">
        <is>
          <t>2020-03-30</t>
        </is>
      </c>
      <c r="I1294" s="36" t="inlineStr">
        <is>
          <t>20200330004659</t>
        </is>
      </c>
      <c r="J1294" s="39" t="inlineStr">
        <is>
          <t>https://dart.fss.or.kr/dsaf001/main.do?rcpNo=20200330004659</t>
        </is>
      </c>
      <c r="K1294" s="37" t="inlineStr">
        <is>
          <t>pre_incorp_chk,acquirer_core</t>
        </is>
      </c>
    </row>
    <row r="1295" ht="45" customHeight="1">
      <c r="A1295" s="36" t="inlineStr">
        <is>
          <t>K040</t>
        </is>
      </c>
      <c r="B1295" s="37" t="inlineStr">
        <is>
          <t>Awins Co., Ltd.</t>
        </is>
      </c>
      <c r="C1295" s="36" t="inlineStr">
        <is>
          <t>인수 후</t>
        </is>
      </c>
      <c r="D1295" s="36" t="inlineStr">
        <is>
          <t>2020-12-31</t>
        </is>
      </c>
      <c r="E1295" s="37" t="inlineStr">
        <is>
          <t>실적</t>
        </is>
      </c>
      <c r="F1295" s="37"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7" t="inlineStr">
        <is>
          <t>DART 감사보고서</t>
        </is>
      </c>
      <c r="H1295" s="36" t="inlineStr">
        <is>
          <t>2021-04-05</t>
        </is>
      </c>
      <c r="I1295" s="36" t="inlineStr">
        <is>
          <t>20210405000302</t>
        </is>
      </c>
      <c r="J1295" s="39" t="inlineStr">
        <is>
          <t>https://dart.fss.or.kr/dsaf001/main.do?rcpNo=20210405000302</t>
        </is>
      </c>
      <c r="K1295" s="37" t="inlineStr">
        <is>
          <t>target_rev_pre,acq_total_assets,notes</t>
        </is>
      </c>
    </row>
    <row r="1296" ht="45" customHeight="1">
      <c r="A1296" s="36" t="inlineStr">
        <is>
          <t>K040</t>
        </is>
      </c>
      <c r="B1296" s="37" t="inlineStr">
        <is>
          <t>Awins Co., Ltd.</t>
        </is>
      </c>
      <c r="C1296" s="36" t="inlineStr">
        <is>
          <t>인수 후</t>
        </is>
      </c>
      <c r="D1296" s="36" t="inlineStr">
        <is>
          <t>2022-12-31</t>
        </is>
      </c>
      <c r="E1296" s="37" t="inlineStr">
        <is>
          <t>청산</t>
        </is>
      </c>
      <c r="F1296" s="37"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7" t="inlineStr">
        <is>
          <t>DART 감사보고서</t>
        </is>
      </c>
      <c r="H1296" s="36" t="inlineStr">
        <is>
          <t>2023-04-04</t>
        </is>
      </c>
      <c r="I1296" s="36" t="inlineStr">
        <is>
          <t>20230404003020</t>
        </is>
      </c>
      <c r="J1296" s="39" t="inlineStr">
        <is>
          <t>https://dart.fss.or.kr/dsaf001/main.do?rcpNo=20230404003020</t>
        </is>
      </c>
      <c r="K1296" s="37" t="inlineStr">
        <is>
          <t>target_rev_post,target_op_post,post_events_summary</t>
        </is>
      </c>
    </row>
    <row r="1297" ht="45" customHeight="1">
      <c r="A1297" s="36" t="inlineStr">
        <is>
          <t>K040</t>
        </is>
      </c>
      <c r="B1297" s="37" t="inlineStr">
        <is>
          <t>Awins Co., Ltd.</t>
        </is>
      </c>
      <c r="C1297" s="36" t="inlineStr">
        <is>
          <t>인수 후</t>
        </is>
      </c>
      <c r="D1297" s="36" t="inlineStr">
        <is>
          <t>2022-12-31</t>
        </is>
      </c>
      <c r="E1297" s="37" t="inlineStr">
        <is>
          <t>손상차손</t>
        </is>
      </c>
      <c r="F1297" s="37"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7" t="inlineStr">
        <is>
          <t>DART 감사보고서</t>
        </is>
      </c>
      <c r="H1297" s="36" t="inlineStr">
        <is>
          <t>2023-04-04</t>
        </is>
      </c>
      <c r="I1297" s="36" t="inlineStr">
        <is>
          <t>20230404003005</t>
        </is>
      </c>
      <c r="J1297" s="39" t="inlineStr">
        <is>
          <t>https://dart.fss.or.kr/dsaf001/main.do?rcpNo=20230404003005</t>
        </is>
      </c>
      <c r="K1297" s="37" t="inlineStr">
        <is>
          <t>impairment</t>
        </is>
      </c>
    </row>
    <row r="1298" ht="45" customHeight="1">
      <c r="A1298" s="36" t="inlineStr">
        <is>
          <t>K040</t>
        </is>
      </c>
      <c r="B1298" s="37" t="inlineStr">
        <is>
          <t>Awins Co., Ltd.</t>
        </is>
      </c>
      <c r="C1298" s="36" t="inlineStr">
        <is>
          <t>인수 후</t>
        </is>
      </c>
      <c r="D1298" s="36" t="inlineStr">
        <is>
          <t>2023</t>
        </is>
      </c>
      <c r="E1298" s="37" t="inlineStr">
        <is>
          <t>매각</t>
        </is>
      </c>
      <c r="F1298" s="37" t="inlineStr">
        <is>
          <t>키즈노트 2023 감사보고서: '당기 중 종속기업인 주식회사 에이윈즈의 지분 전체를 300,005천원에 처분'. 2023 중단영업 영업수익 18,079,194원, 영업이익 (758,091,787)원</t>
        </is>
      </c>
      <c r="G1298" s="37" t="inlineStr">
        <is>
          <t>DART 감사보고서</t>
        </is>
      </c>
      <c r="H1298" s="36" t="inlineStr">
        <is>
          <t>2024-04-05</t>
        </is>
      </c>
      <c r="I1298" s="36" t="inlineStr">
        <is>
          <t>20240405003679</t>
        </is>
      </c>
      <c r="J1298" s="39" t="inlineStr">
        <is>
          <t>https://dart.fss.or.kr/dsaf001/main.do?rcpNo=20240405003679</t>
        </is>
      </c>
      <c r="K1298" s="37" t="inlineStr">
        <is>
          <t>post_events_summary,target_rev_post,target_op_post</t>
        </is>
      </c>
    </row>
    <row r="1299" ht="45" customHeight="1">
      <c r="A1299" s="36" t="inlineStr">
        <is>
          <t>K040</t>
        </is>
      </c>
      <c r="B1299" s="37" t="inlineStr">
        <is>
          <t>Awins Co., Ltd.</t>
        </is>
      </c>
      <c r="C1299" s="36" t="inlineStr">
        <is>
          <t>인수 후</t>
        </is>
      </c>
      <c r="D1299" s="36" t="inlineStr">
        <is>
          <t>2023-11-13</t>
        </is>
      </c>
      <c r="E1299" s="37" t="inlineStr">
        <is>
          <t>매각</t>
        </is>
      </c>
      <c r="F1299" s="37" t="inlineStr">
        <is>
          <t>아주경제: 카카오가 13일 장난감 프랜차이즈 판매점 운영사 에이윈즈 지분을 매각. 키즈노트(카카오인베스트먼트 자회사, 에이윈즈 88% 보유)도 지배력 상실로 관계기업 재분류</t>
        </is>
      </c>
      <c r="G1299" s="37" t="inlineStr">
        <is>
          <t>언론 보도</t>
        </is>
      </c>
      <c r="H1299" s="36" t="inlineStr">
        <is>
          <t>2023-11-16</t>
        </is>
      </c>
      <c r="I1299" s="36" t="n"/>
      <c r="J1299" s="39" t="inlineStr">
        <is>
          <t>https://www.ajunews.com/view/20231116100903452</t>
        </is>
      </c>
      <c r="K1299" s="37" t="inlineStr">
        <is>
          <t>post_events_summary</t>
        </is>
      </c>
    </row>
    <row r="1300" ht="45" customHeight="1">
      <c r="A1300" s="36" t="inlineStr">
        <is>
          <t>K041</t>
        </is>
      </c>
      <c r="B1300" s="37" t="inlineStr">
        <is>
          <t>Zip Cinema Co., Ltd.</t>
        </is>
      </c>
      <c r="C1300" s="36" t="inlineStr">
        <is>
          <t>인수 전</t>
        </is>
      </c>
      <c r="D1300" s="36" t="inlineStr">
        <is>
          <t>2020-12-31</t>
        </is>
      </c>
      <c r="E1300" s="37" t="inlineStr">
        <is>
          <t>실적</t>
        </is>
      </c>
      <c r="F1300" s="37"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7" t="inlineStr">
        <is>
          <t>DART 감사보고서</t>
        </is>
      </c>
      <c r="H1300" s="36" t="inlineStr">
        <is>
          <t>2021-04-06</t>
        </is>
      </c>
      <c r="I1300" s="36" t="inlineStr">
        <is>
          <t>20210406002003</t>
        </is>
      </c>
      <c r="J1300" s="39" t="inlineStr">
        <is>
          <t>https://dart.fss.or.kr/dsaf001/main.do?rcpNo=20210406002003</t>
        </is>
      </c>
      <c r="K1300" s="37" t="inlineStr">
        <is>
          <t>pre_events_summary,target_rev_pre,target_op_pre,perf_basis</t>
        </is>
      </c>
    </row>
    <row r="1301" ht="45" customHeight="1">
      <c r="A1301" s="36" t="inlineStr">
        <is>
          <t>K041</t>
        </is>
      </c>
      <c r="B1301" s="37" t="inlineStr">
        <is>
          <t>Zip Cinema Co., Ltd.</t>
        </is>
      </c>
      <c r="C1301" s="36" t="inlineStr">
        <is>
          <t>인수 전</t>
        </is>
      </c>
      <c r="D1301" s="36" t="inlineStr">
        <is>
          <t>2020-07</t>
        </is>
      </c>
      <c r="E1301" s="37" t="inlineStr">
        <is>
          <t>기타</t>
        </is>
      </c>
      <c r="F1301" s="37"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7" t="inlineStr">
        <is>
          <t>기타</t>
        </is>
      </c>
      <c r="H1301" s="36" t="inlineStr">
        <is>
          <t>2026-10-26</t>
        </is>
      </c>
      <c r="I1301" s="36" t="n"/>
      <c r="J1301" s="39" t="inlineStr">
        <is>
          <t>https://en.wikipedia.org/wiki/Zip_Cinema</t>
        </is>
      </c>
      <c r="K1301" s="37" t="inlineStr">
        <is>
          <t>first_filing_date,notes</t>
        </is>
      </c>
    </row>
    <row r="1302" ht="45" customHeight="1">
      <c r="A1302" s="36" t="inlineStr">
        <is>
          <t>K041</t>
        </is>
      </c>
      <c r="B1302" s="37" t="inlineStr">
        <is>
          <t>Zip Cinema Co., Ltd.</t>
        </is>
      </c>
      <c r="C1302" s="36" t="inlineStr">
        <is>
          <t>발표</t>
        </is>
      </c>
      <c r="D1302" s="36" t="inlineStr">
        <is>
          <t>2021-09-14</t>
        </is>
      </c>
      <c r="E1302" s="37" t="inlineStr">
        <is>
          <t>발표</t>
        </is>
      </c>
      <c r="F1302" s="37"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7" t="inlineStr">
        <is>
          <t>기타</t>
        </is>
      </c>
      <c r="H1302" s="36" t="inlineStr">
        <is>
          <t>2021-10-04</t>
        </is>
      </c>
      <c r="I1302" s="36" t="inlineStr">
        <is>
          <t>SGX 687301</t>
        </is>
      </c>
      <c r="J1302" s="39" t="inlineStr">
        <is>
          <t>https://links.sgx.com/1.0.0/corporate-announcements/XGAHCYJZDKS0D2ZX/687301_20211004.2%20SEGL%20-%20Circular.pdf</t>
        </is>
      </c>
      <c r="K1302" s="37" t="inlineStr">
        <is>
          <t>announce_date_chk,value_chk_local,subtype_chk,chk_note,notes,pre_events_summary</t>
        </is>
      </c>
    </row>
    <row r="1303" ht="45" customHeight="1">
      <c r="A1303" s="36" t="inlineStr">
        <is>
          <t>K041</t>
        </is>
      </c>
      <c r="B1303" s="37" t="inlineStr">
        <is>
          <t>Zip Cinema Co., Ltd.</t>
        </is>
      </c>
      <c r="C1303" s="36" t="inlineStr">
        <is>
          <t>발표</t>
        </is>
      </c>
      <c r="D1303" s="36" t="inlineStr">
        <is>
          <t>2021-09-17</t>
        </is>
      </c>
      <c r="E1303" s="37" t="inlineStr">
        <is>
          <t>발표</t>
        </is>
      </c>
      <c r="F1303" s="37" t="inlineStr">
        <is>
          <t>SGX 질의 답변: "Kakao Entertainment approached Zip Korea directly on the negotiations of the Proposed Disposal as it has been expanding its content production business." 배당 5억원 조건은 카카오엔터와 협상한 결과.</t>
        </is>
      </c>
      <c r="G1303" s="37" t="inlineStr">
        <is>
          <t>기타</t>
        </is>
      </c>
      <c r="H1303" s="36" t="inlineStr">
        <is>
          <t>2021-09-17</t>
        </is>
      </c>
      <c r="I1303" s="36" t="inlineStr">
        <is>
          <t>SGX 683877</t>
        </is>
      </c>
      <c r="J1303" s="39" t="inlineStr">
        <is>
          <t>https://links.sgx.com/1.0.0/corporate-announcements/WDZ7GM29MB3M3XGF/683877_20210917%20-%20SEGL%20-%20Final%20SGX%20Query%20Proposed%20Disposal.pdf</t>
        </is>
      </c>
      <c r="K1303" s="37" t="inlineStr">
        <is>
          <t>purpose_quote,notes</t>
        </is>
      </c>
    </row>
    <row r="1304" ht="45" customHeight="1">
      <c r="A1304" s="36" t="inlineStr">
        <is>
          <t>K041</t>
        </is>
      </c>
      <c r="B1304" s="37" t="inlineStr">
        <is>
          <t>Zip Cinema Co., Ltd.</t>
        </is>
      </c>
      <c r="C1304" s="36" t="inlineStr">
        <is>
          <t>발표</t>
        </is>
      </c>
      <c r="D1304" s="36" t="inlineStr">
        <is>
          <t>2021-09-16</t>
        </is>
      </c>
      <c r="E1304" s="37" t="inlineStr">
        <is>
          <t>발표</t>
        </is>
      </c>
      <c r="F1304" s="37" t="inlineStr">
        <is>
          <t>Variety(Yahoo HK 재게재): 거래가 S$19.8 million(US$14.8 million), Spackman 시가총액 S$7.6 million의 약 3배. 카카오엔터 대변인 "expected to add to and synergize with this existing value chain".</t>
        </is>
      </c>
      <c r="G1304" s="37" t="inlineStr">
        <is>
          <t>언론 보도</t>
        </is>
      </c>
      <c r="H1304" s="36" t="inlineStr">
        <is>
          <t>2021-09-16</t>
        </is>
      </c>
      <c r="I1304" s="36" t="n"/>
      <c r="J1304" s="39" t="inlineStr">
        <is>
          <t>https://hk.finance.yahoo.com/news/korean-internet-giant-kakao-buy-125243127.html</t>
        </is>
      </c>
      <c r="K1304" s="37" t="inlineStr">
        <is>
          <t>purpose_quote,value_chk_usdmm,earnings_call_note</t>
        </is>
      </c>
    </row>
    <row r="1305" ht="45" customHeight="1">
      <c r="A1305" s="36" t="inlineStr">
        <is>
          <t>K041</t>
        </is>
      </c>
      <c r="B1305" s="37" t="inlineStr">
        <is>
          <t>Zip Cinema Co., Ltd.</t>
        </is>
      </c>
      <c r="C1305" s="36" t="inlineStr">
        <is>
          <t>발표</t>
        </is>
      </c>
      <c r="D1305" s="36" t="inlineStr">
        <is>
          <t>2021-09-24</t>
        </is>
      </c>
      <c r="E1305" s="37" t="inlineStr">
        <is>
          <t>발표</t>
        </is>
      </c>
      <c r="F1305" s="37"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7" t="inlineStr">
        <is>
          <t>언론 보도</t>
        </is>
      </c>
      <c r="H1305" s="36" t="inlineStr">
        <is>
          <t>2021-09-24</t>
        </is>
      </c>
      <c r="I1305" s="36" t="n"/>
      <c r="J1305" s="39" t="inlineStr">
        <is>
          <t>http://bizhankook.com/articles/22568.html</t>
        </is>
      </c>
      <c r="K1305" s="37" t="inlineStr">
        <is>
          <t>acquirer_core,notes</t>
        </is>
      </c>
    </row>
    <row r="1306" ht="45" customHeight="1">
      <c r="A1306" s="36" t="inlineStr">
        <is>
          <t>K041</t>
        </is>
      </c>
      <c r="B1306" s="37" t="inlineStr">
        <is>
          <t>Zip Cinema Co., Ltd.</t>
        </is>
      </c>
      <c r="C1306" s="36" t="inlineStr">
        <is>
          <t>인수 후</t>
        </is>
      </c>
      <c r="D1306" s="36" t="inlineStr">
        <is>
          <t>2021-12-02</t>
        </is>
      </c>
      <c r="E1306" s="37" t="inlineStr">
        <is>
          <t>완료</t>
        </is>
      </c>
      <c r="F1306" s="37" t="inlineStr">
        <is>
          <t>Spackman FY2021 실적공시: Zip Cinema 지분 100% 처분 "The disposal was completed on 2 December 2021." 처분이익 등으로 중단영업 처리.</t>
        </is>
      </c>
      <c r="G1306" s="37" t="inlineStr">
        <is>
          <t>기타</t>
        </is>
      </c>
      <c r="H1306" s="36" t="inlineStr">
        <is>
          <t>2022-02-28</t>
        </is>
      </c>
      <c r="I1306" s="36" t="inlineStr">
        <is>
          <t>SGX 705318</t>
        </is>
      </c>
      <c r="J1306" s="39" t="inlineStr">
        <is>
          <t>https://links.sgx.com/1.0.0/corporate-announcements/4GGT5T3NAGHUZC7U/705318_SEGL%20-%20Full%20Year%20Result%20Announcement-28Feb2022.pdf</t>
        </is>
      </c>
      <c r="K1306" s="37" t="inlineStr">
        <is>
          <t>status_chk</t>
        </is>
      </c>
    </row>
    <row r="1307" ht="45" customHeight="1">
      <c r="A1307" s="36" t="inlineStr">
        <is>
          <t>K041</t>
        </is>
      </c>
      <c r="B1307" s="37" t="inlineStr">
        <is>
          <t>Zip Cinema Co., Ltd.</t>
        </is>
      </c>
      <c r="C1307" s="36" t="inlineStr">
        <is>
          <t>인수 후</t>
        </is>
      </c>
      <c r="D1307" s="36" t="inlineStr">
        <is>
          <t>2021-12-06</t>
        </is>
      </c>
      <c r="E1307" s="37" t="inlineStr">
        <is>
          <t>완료</t>
        </is>
      </c>
      <c r="F1307" s="37" t="inlineStr">
        <is>
          <t>Spackman 보도자료: 영화사 집 처분을 S$19.8 million에 완료, 한국 드라마·미국 영화 제작·투자로 전환 계획.</t>
        </is>
      </c>
      <c r="G1307" s="37" t="inlineStr">
        <is>
          <t>회사 보도자료</t>
        </is>
      </c>
      <c r="H1307" s="36" t="inlineStr">
        <is>
          <t>2021-12-06</t>
        </is>
      </c>
      <c r="I1307" s="36" t="n"/>
      <c r="J1307" s="39" t="inlineStr">
        <is>
          <t>https://vietnamnews.vn/media-outreach/1093993/spackman-entertainment-group-successfully-completes-the-disposal-of-zip-cinema-co-ltd-for-s198-million.html</t>
        </is>
      </c>
      <c r="K1307" s="37" t="inlineStr">
        <is>
          <t>status_chk</t>
        </is>
      </c>
    </row>
    <row r="1308" ht="45" customHeight="1">
      <c r="A1308" s="36" t="inlineStr">
        <is>
          <t>K041</t>
        </is>
      </c>
      <c r="B1308" s="37" t="inlineStr">
        <is>
          <t>Zip Cinema Co., Ltd.</t>
        </is>
      </c>
      <c r="C1308" s="36" t="inlineStr">
        <is>
          <t>인수 후</t>
        </is>
      </c>
      <c r="D1308" s="36" t="inlineStr">
        <is>
          <t>2021-12-02</t>
        </is>
      </c>
      <c r="E1308" s="37" t="inlineStr">
        <is>
          <t>지분취득</t>
        </is>
      </c>
      <c r="F1308" s="37" t="inlineStr">
        <is>
          <t>카카오 2021 사업보고서 연결주석: ㈜영화사집 '당기 중 지배력 획득을 통한 종속기업으로 편입', 취득지분 100.0%, 이전대가 17,999,988천원(현금), 식별가능순자산 8,575,992천원, 영업권 9,423,996천원.</t>
        </is>
      </c>
      <c r="G1308" s="37" t="inlineStr">
        <is>
          <t>DART 사업보고서</t>
        </is>
      </c>
      <c r="H1308" s="36" t="inlineStr">
        <is>
          <t>2022-03-21</t>
        </is>
      </c>
      <c r="I1308" s="36" t="inlineStr">
        <is>
          <t>20220321001331</t>
        </is>
      </c>
      <c r="J1308" s="39" t="inlineStr">
        <is>
          <t>https://dart.fss.or.kr/dsaf001/main.do?rcpNo=20220321001331</t>
        </is>
      </c>
      <c r="K1308" s="37" t="inlineStr">
        <is>
          <t>pre_incorp_chk,value_chk_local,post_events_summary</t>
        </is>
      </c>
    </row>
    <row r="1309" ht="45" customHeight="1">
      <c r="A1309" s="36" t="inlineStr">
        <is>
          <t>K041</t>
        </is>
      </c>
      <c r="B1309" s="37" t="inlineStr">
        <is>
          <t>Zip Cinema Co., Ltd.</t>
        </is>
      </c>
      <c r="C1309" s="36" t="inlineStr">
        <is>
          <t>인수 후</t>
        </is>
      </c>
      <c r="D1309" s="36" t="inlineStr">
        <is>
          <t>2021-12-31</t>
        </is>
      </c>
      <c r="E1309" s="37" t="inlineStr">
        <is>
          <t>기타</t>
        </is>
      </c>
      <c r="F1309" s="37"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7" t="inlineStr">
        <is>
          <t>DART 감사보고서</t>
        </is>
      </c>
      <c r="H1309" s="36" t="inlineStr">
        <is>
          <t>2022-03-31</t>
        </is>
      </c>
      <c r="I1309" s="36" t="inlineStr">
        <is>
          <t>20220331003217</t>
        </is>
      </c>
      <c r="J1309" s="39" t="inlineStr">
        <is>
          <t>https://dart.fss.or.kr/dsaf001/main.do?rcpNo=20220331003217</t>
        </is>
      </c>
      <c r="K1309" s="37" t="inlineStr">
        <is>
          <t>acquirer_entity,acquirer_core,acq_total_assets,impairment</t>
        </is>
      </c>
    </row>
    <row r="1310" ht="45" customHeight="1">
      <c r="A1310" s="36" t="inlineStr">
        <is>
          <t>K041</t>
        </is>
      </c>
      <c r="B1310" s="37" t="inlineStr">
        <is>
          <t>Zip Cinema Co., Ltd.</t>
        </is>
      </c>
      <c r="C1310" s="36" t="inlineStr">
        <is>
          <t>발표</t>
        </is>
      </c>
      <c r="D1310" s="36" t="inlineStr">
        <is>
          <t>2021-06-30</t>
        </is>
      </c>
      <c r="E1310" s="37" t="inlineStr">
        <is>
          <t>기타</t>
        </is>
      </c>
      <c r="F1310" s="37" t="inlineStr">
        <is>
          <t>카카오 2021 반기보고서: 연결 자산총계 2020-12-31 11,953,970,238,956원, 연결 자본총계 7,427,729,027,515원; 발행주식총수 444,460,230주(2021-06-30).</t>
        </is>
      </c>
      <c r="G1310" s="37" t="inlineStr">
        <is>
          <t>DART 기타공시</t>
        </is>
      </c>
      <c r="H1310" s="36" t="inlineStr">
        <is>
          <t>2021-08-17</t>
        </is>
      </c>
      <c r="I1310" s="36" t="inlineStr">
        <is>
          <t>20210817002037</t>
        </is>
      </c>
      <c r="J1310" s="39" t="inlineStr">
        <is>
          <t>https://dart.fss.or.kr/dsaf001/main.do?rcpNo=20210817002037</t>
        </is>
      </c>
      <c r="K1310" s="37" t="inlineStr">
        <is>
          <t>apex_total_assets,deal_to_equity_pct,acq_mktcap</t>
        </is>
      </c>
    </row>
    <row r="1311" ht="45" customHeight="1">
      <c r="A1311" s="36" t="inlineStr">
        <is>
          <t>K041</t>
        </is>
      </c>
      <c r="B1311" s="37" t="inlineStr">
        <is>
          <t>Zip Cinema Co., Ltd.</t>
        </is>
      </c>
      <c r="C1311" s="36" t="inlineStr">
        <is>
          <t>발표</t>
        </is>
      </c>
      <c r="D1311" s="36" t="inlineStr">
        <is>
          <t>2021-09-13</t>
        </is>
      </c>
      <c r="E1311" s="37" t="inlineStr">
        <is>
          <t>기타</t>
        </is>
      </c>
      <c r="F1311" s="37" t="inlineStr">
        <is>
          <t>Yahoo Finance 035720.KS 일별 종가: 2021-09-10 130,000원, 2021-09-13 124,500원, 2021-09-14 124,000원.</t>
        </is>
      </c>
      <c r="G1311" s="37" t="inlineStr">
        <is>
          <t>기타</t>
        </is>
      </c>
      <c r="H1311" s="36" t="inlineStr">
        <is>
          <t>2026-10-26</t>
        </is>
      </c>
      <c r="I1311" s="36" t="n"/>
      <c r="J1311" s="39" t="inlineStr">
        <is>
          <t>https://query1.finance.yahoo.com/v8/finance/chart/035720.KS?period1=1631145600&amp;period2=1631836800&amp;interval=1d</t>
        </is>
      </c>
      <c r="K1311" s="37" t="inlineStr">
        <is>
          <t>acq_mktcap</t>
        </is>
      </c>
    </row>
    <row r="1312" ht="45" customHeight="1">
      <c r="A1312" s="36" t="inlineStr">
        <is>
          <t>K041</t>
        </is>
      </c>
      <c r="B1312" s="37" t="inlineStr">
        <is>
          <t>Zip Cinema Co., Ltd.</t>
        </is>
      </c>
      <c r="C1312" s="36" t="inlineStr">
        <is>
          <t>발표</t>
        </is>
      </c>
      <c r="D1312" s="36" t="inlineStr">
        <is>
          <t>2020-12-31</t>
        </is>
      </c>
      <c r="E1312" s="37" t="inlineStr">
        <is>
          <t>기타</t>
        </is>
      </c>
      <c r="F1312" s="37" t="inlineStr">
        <is>
          <t>K055 수집 기록 재인용: 카카오엔터(구 카카오페이지) 별도 총자산 532,404,680,012원(2020-12-31, 감사보고서 20210401000629), 카카오엠 합병 반영 자기자본 1,129,269,048,038원(공정위 공시 20210511000009).</t>
        </is>
      </c>
      <c r="G1312" s="37" t="inlineStr">
        <is>
          <t>DART 감사보고서</t>
        </is>
      </c>
      <c r="H1312" s="36" t="inlineStr">
        <is>
          <t>2021-04-01</t>
        </is>
      </c>
      <c r="I1312" s="36" t="inlineStr">
        <is>
          <t>20210401000629</t>
        </is>
      </c>
      <c r="J1312" s="39" t="inlineStr">
        <is>
          <t>https://dart.fss.or.kr/dsaf001/main.do?rcpNo=20210401000629</t>
        </is>
      </c>
      <c r="K1312" s="37" t="inlineStr">
        <is>
          <t>acq_total_assets,deal_to_assets_pct,deal_to_equity_pct</t>
        </is>
      </c>
    </row>
    <row r="1313" ht="45" customHeight="1">
      <c r="A1313" s="36" t="inlineStr">
        <is>
          <t>K041</t>
        </is>
      </c>
      <c r="B1313" s="37" t="inlineStr">
        <is>
          <t>Zip Cinema Co., Ltd.</t>
        </is>
      </c>
      <c r="C1313" s="36" t="inlineStr">
        <is>
          <t>인수 후</t>
        </is>
      </c>
      <c r="D1313" s="36" t="inlineStr">
        <is>
          <t>2021-12-31</t>
        </is>
      </c>
      <c r="E1313" s="37" t="inlineStr">
        <is>
          <t>실적</t>
        </is>
      </c>
      <c r="F1313" s="37" t="inlineStr">
        <is>
          <t>영화사 집 공정위 연1회공시(2022-05-30): 대표자 이유진, 설립일 2005.12.16, 계열편입일 2022.01.01, 종업원 7명. FY2021 개별 매출 14,101백만원, 영업이익 -666백만원, 당기순이익 350백만원.</t>
        </is>
      </c>
      <c r="G1313" s="37" t="inlineStr">
        <is>
          <t>DART 기타공시</t>
        </is>
      </c>
      <c r="H1313" s="36" t="inlineStr">
        <is>
          <t>2022-05-30</t>
        </is>
      </c>
      <c r="I1313" s="36" t="inlineStr">
        <is>
          <t>20220530000216</t>
        </is>
      </c>
      <c r="J1313" s="39" t="inlineStr">
        <is>
          <t>https://dart.fss.or.kr/dsaf001/main.do?rcpNo=20220530000216</t>
        </is>
      </c>
      <c r="K1313" s="37" t="inlineStr">
        <is>
          <t>target_rev_post,target_op_post,post_events_summary,pre_incorp_chk</t>
        </is>
      </c>
    </row>
    <row r="1314" ht="45" customHeight="1">
      <c r="A1314" s="36" t="inlineStr">
        <is>
          <t>K041</t>
        </is>
      </c>
      <c r="B1314" s="37" t="inlineStr">
        <is>
          <t>Zip Cinema Co., Ltd.</t>
        </is>
      </c>
      <c r="C1314" s="36" t="inlineStr">
        <is>
          <t>인수 후</t>
        </is>
      </c>
      <c r="D1314" s="36" t="inlineStr">
        <is>
          <t>2022-12-31</t>
        </is>
      </c>
      <c r="E1314" s="37" t="inlineStr">
        <is>
          <t>실적</t>
        </is>
      </c>
      <c r="F1314" s="37" t="inlineStr">
        <is>
          <t>영화사 집 공정위 연1회공시 정정본(2023-05-30): FY2022 매출 5,185백만원, 영업이익 -169백만원, 당기순이익 -422백만원; 자산 8,802백만원·자본 7,376백만원.</t>
        </is>
      </c>
      <c r="G1314" s="37" t="inlineStr">
        <is>
          <t>DART 기타공시</t>
        </is>
      </c>
      <c r="H1314" s="36" t="inlineStr">
        <is>
          <t>2023-05-30</t>
        </is>
      </c>
      <c r="I1314" s="36" t="inlineStr">
        <is>
          <t>20230530000224</t>
        </is>
      </c>
      <c r="J1314" s="39" t="inlineStr">
        <is>
          <t>https://dart.fss.or.kr/dsaf001/main.do?rcpNo=20230530000224</t>
        </is>
      </c>
      <c r="K1314" s="37" t="inlineStr">
        <is>
          <t>target_rev_post,target_op_post</t>
        </is>
      </c>
    </row>
    <row r="1315" ht="45" customHeight="1">
      <c r="A1315" s="36" t="inlineStr">
        <is>
          <t>K041</t>
        </is>
      </c>
      <c r="B1315" s="37" t="inlineStr">
        <is>
          <t>Zip Cinema Co., Ltd.</t>
        </is>
      </c>
      <c r="C1315" s="36" t="inlineStr">
        <is>
          <t>인수 후</t>
        </is>
      </c>
      <c r="D1315" s="36" t="inlineStr">
        <is>
          <t>2023-12-31</t>
        </is>
      </c>
      <c r="E1315" s="37" t="inlineStr">
        <is>
          <t>실적</t>
        </is>
      </c>
      <c r="F1315" s="37" t="inlineStr">
        <is>
          <t>영화사 집 공정위 연1회공시(2024-05-30): 대표자 이유진, 종업원 23명. FY2023 매출 1,716백만원, 영업이익 -598백만원, 당기순이익 -559백만원.</t>
        </is>
      </c>
      <c r="G1315" s="37" t="inlineStr">
        <is>
          <t>DART 기타공시</t>
        </is>
      </c>
      <c r="H1315" s="36" t="inlineStr">
        <is>
          <t>2024-05-30</t>
        </is>
      </c>
      <c r="I1315" s="36" t="inlineStr">
        <is>
          <t>20240530000265</t>
        </is>
      </c>
      <c r="J1315" s="39" t="inlineStr">
        <is>
          <t>https://dart.fss.or.kr/dsaf001/main.do?rcpNo=20240530000265</t>
        </is>
      </c>
      <c r="K1315" s="37" t="inlineStr">
        <is>
          <t>target_rev_post,target_op_post,post_events_summary</t>
        </is>
      </c>
    </row>
    <row r="1316" ht="45" customHeight="1">
      <c r="A1316" s="36" t="inlineStr">
        <is>
          <t>K041</t>
        </is>
      </c>
      <c r="B1316" s="37" t="inlineStr">
        <is>
          <t>Zip Cinema Co., Ltd.</t>
        </is>
      </c>
      <c r="C1316" s="36" t="inlineStr">
        <is>
          <t>인수 후</t>
        </is>
      </c>
      <c r="D1316" s="36" t="inlineStr">
        <is>
          <t>2024-12-31</t>
        </is>
      </c>
      <c r="E1316" s="37" t="inlineStr">
        <is>
          <t>실적</t>
        </is>
      </c>
      <c r="F1316" s="37" t="inlineStr">
        <is>
          <t>영화사 집 공정위 연1회공시(2025-05-29): 대표자 이유진, 종업원 10명. FY2024 매출 10,432백만원, 영업이익 -97백만원, 당기순이익 -99백만원.</t>
        </is>
      </c>
      <c r="G1316" s="37" t="inlineStr">
        <is>
          <t>DART 기타공시</t>
        </is>
      </c>
      <c r="H1316" s="36" t="inlineStr">
        <is>
          <t>2025-05-29</t>
        </is>
      </c>
      <c r="I1316" s="36" t="inlineStr">
        <is>
          <t>20250529000418</t>
        </is>
      </c>
      <c r="J1316" s="39" t="inlineStr">
        <is>
          <t>https://dart.fss.or.kr/dsaf001/main.do?rcpNo=20250529000418</t>
        </is>
      </c>
      <c r="K1316" s="37" t="inlineStr">
        <is>
          <t>target_rev_post,target_op_post</t>
        </is>
      </c>
    </row>
    <row r="1317" ht="45" customHeight="1">
      <c r="A1317" s="36" t="inlineStr">
        <is>
          <t>K041</t>
        </is>
      </c>
      <c r="B1317" s="37" t="inlineStr">
        <is>
          <t>Zip Cinema Co., Ltd.</t>
        </is>
      </c>
      <c r="C1317" s="36" t="inlineStr">
        <is>
          <t>인수 후</t>
        </is>
      </c>
      <c r="D1317" s="36" t="inlineStr">
        <is>
          <t>2025-12-31</t>
        </is>
      </c>
      <c r="E1317" s="37" t="inlineStr">
        <is>
          <t>실적</t>
        </is>
      </c>
      <c r="F1317" s="37" t="inlineStr">
        <is>
          <t>영화사 집 공정위 연1회공시(2026-05-29): 대표자 이유진, 종업원 7명. FY2025 매출 1,053백만원, 영업이익 -705백만원, 당기순이익 -713백만원.</t>
        </is>
      </c>
      <c r="G1317" s="37" t="inlineStr">
        <is>
          <t>DART 기타공시</t>
        </is>
      </c>
      <c r="H1317" s="36" t="inlineStr">
        <is>
          <t>2026-05-29</t>
        </is>
      </c>
      <c r="I1317" s="36" t="inlineStr">
        <is>
          <t>20260529000298</t>
        </is>
      </c>
      <c r="J1317" s="39" t="inlineStr">
        <is>
          <t>https://dart.fss.or.kr/dsaf001/main.do?rcpNo=20260529000298</t>
        </is>
      </c>
      <c r="K1317" s="37" t="inlineStr">
        <is>
          <t>target_rev_post,target_op_post,post_events_summary</t>
        </is>
      </c>
    </row>
    <row r="1318" ht="45" customHeight="1">
      <c r="A1318" s="36" t="inlineStr">
        <is>
          <t>K041</t>
        </is>
      </c>
      <c r="B1318" s="37" t="inlineStr">
        <is>
          <t>Zip Cinema Co., Ltd.</t>
        </is>
      </c>
      <c r="C1318" s="36" t="inlineStr">
        <is>
          <t>인수 후</t>
        </is>
      </c>
      <c r="D1318" s="36" t="inlineStr">
        <is>
          <t>2022-12-31</t>
        </is>
      </c>
      <c r="E1318" s="37" t="inlineStr">
        <is>
          <t>손상차손</t>
        </is>
      </c>
      <c r="F1318" s="37" t="inlineStr">
        <is>
          <t>카카오엔터 2022 연결감사보고서 영업권 변동표(천원): ㈜영화사집 당기초 9,423,996, 손상 (343,185), 당기말 9,080,811. 종속기업 요약: 자산 8,801,674, 매출 5,185,083, 순손실 (422,139).</t>
        </is>
      </c>
      <c r="G1318" s="37" t="inlineStr">
        <is>
          <t>DART 감사보고서</t>
        </is>
      </c>
      <c r="H1318" s="36" t="inlineStr">
        <is>
          <t>2023-03-31</t>
        </is>
      </c>
      <c r="I1318" s="36" t="inlineStr">
        <is>
          <t>20230331004024</t>
        </is>
      </c>
      <c r="J1318" s="39" t="inlineStr">
        <is>
          <t>https://dart.fss.or.kr/dsaf001/main.do?rcpNo=20230331004024</t>
        </is>
      </c>
      <c r="K1318" s="37" t="inlineStr">
        <is>
          <t>impairment,post_events_summary</t>
        </is>
      </c>
    </row>
    <row r="1319" ht="45" customHeight="1">
      <c r="A1319" s="36" t="inlineStr">
        <is>
          <t>K041</t>
        </is>
      </c>
      <c r="B1319" s="37" t="inlineStr">
        <is>
          <t>Zip Cinema Co., Ltd.</t>
        </is>
      </c>
      <c r="C1319" s="36" t="inlineStr">
        <is>
          <t>인수 후</t>
        </is>
      </c>
      <c r="D1319" s="36" t="inlineStr">
        <is>
          <t>2023-12-31</t>
        </is>
      </c>
      <c r="E1319" s="37" t="inlineStr">
        <is>
          <t>손상차손</t>
        </is>
      </c>
      <c r="F1319" s="37" t="inlineStr">
        <is>
          <t>카카오엔터 2023 연결감사보고서 영업권 변동표(천원): ㈜영화사집 당기초 9,080,811, 손상 (6,360,377), 당기말 2,720,434. 손상검사 장부가액 11,572백만원 vs 회수가능액 5,211백만원.</t>
        </is>
      </c>
      <c r="G1319" s="37" t="inlineStr">
        <is>
          <t>DART 감사보고서</t>
        </is>
      </c>
      <c r="H1319" s="36" t="inlineStr">
        <is>
          <t>2024-03-29</t>
        </is>
      </c>
      <c r="I1319" s="36" t="inlineStr">
        <is>
          <t>20240329003124</t>
        </is>
      </c>
      <c r="J1319" s="39" t="inlineStr">
        <is>
          <t>https://dart.fss.or.kr/dsaf001/main.do?rcpNo=20240329003124</t>
        </is>
      </c>
      <c r="K1319" s="37" t="inlineStr">
        <is>
          <t>impairment,post_events_summary</t>
        </is>
      </c>
    </row>
    <row r="1320" ht="45" customHeight="1">
      <c r="A1320" s="36" t="inlineStr">
        <is>
          <t>K041</t>
        </is>
      </c>
      <c r="B1320" s="37" t="inlineStr">
        <is>
          <t>Zip Cinema Co., Ltd.</t>
        </is>
      </c>
      <c r="C1320" s="36" t="inlineStr">
        <is>
          <t>인수 후</t>
        </is>
      </c>
      <c r="D1320" s="36" t="inlineStr">
        <is>
          <t>2024-12-31</t>
        </is>
      </c>
      <c r="E1320" s="37" t="inlineStr">
        <is>
          <t>손상차손</t>
        </is>
      </c>
      <c r="F1320" s="37" t="inlineStr">
        <is>
          <t>카카오엔터 2024 연결감사보고서 영업권 변동표(천원): ㈜영화사집 당기초 2,720,434, 손상 (573,972), 당기말 2,146,462. 종속기업 요약 매출 10,431,867, 순손실 (99,132).</t>
        </is>
      </c>
      <c r="G1320" s="37" t="inlineStr">
        <is>
          <t>DART 감사보고서</t>
        </is>
      </c>
      <c r="H1320" s="36" t="inlineStr">
        <is>
          <t>2025-03-28</t>
        </is>
      </c>
      <c r="I1320" s="36" t="inlineStr">
        <is>
          <t>20250328002113</t>
        </is>
      </c>
      <c r="J1320" s="39" t="inlineStr">
        <is>
          <t>https://dart.fss.or.kr/dsaf001/main.do?rcpNo=20250328002113</t>
        </is>
      </c>
      <c r="K1320" s="37" t="inlineStr">
        <is>
          <t>impairment</t>
        </is>
      </c>
    </row>
    <row r="1321" ht="45" customHeight="1">
      <c r="A1321" s="36" t="inlineStr">
        <is>
          <t>K041</t>
        </is>
      </c>
      <c r="B1321" s="37" t="inlineStr">
        <is>
          <t>Zip Cinema Co., Ltd.</t>
        </is>
      </c>
      <c r="C1321" s="36" t="inlineStr">
        <is>
          <t>인수 후</t>
        </is>
      </c>
      <c r="D1321" s="36" t="inlineStr">
        <is>
          <t>2025-12-31</t>
        </is>
      </c>
      <c r="E1321" s="37" t="inlineStr">
        <is>
          <t>손상차손</t>
        </is>
      </c>
      <c r="F1321" s="37" t="inlineStr">
        <is>
          <t>카카오엔터 2025 연결감사보고서 영업권 변동표(천원): ㈜영화사집 당기초 2,146,462, 손상 (2,146,462), 당기말 0 — 인수 영업권 전액 손상 완료. 종속기업 요약 매출 1,053,278, 순손실 (712,940).</t>
        </is>
      </c>
      <c r="G1321" s="37" t="inlineStr">
        <is>
          <t>DART 감사보고서</t>
        </is>
      </c>
      <c r="H1321" s="36" t="inlineStr">
        <is>
          <t>2026-03-27</t>
        </is>
      </c>
      <c r="I1321" s="36" t="inlineStr">
        <is>
          <t>20260327001465</t>
        </is>
      </c>
      <c r="J1321" s="39" t="inlineStr">
        <is>
          <t>https://dart.fss.or.kr/dsaf001/main.do?rcpNo=20260327001465</t>
        </is>
      </c>
      <c r="K1321" s="37" t="inlineStr">
        <is>
          <t>impairment,post_events_summary</t>
        </is>
      </c>
    </row>
    <row r="1322" ht="45" customHeight="1">
      <c r="A1322" s="36" t="inlineStr">
        <is>
          <t>K041</t>
        </is>
      </c>
      <c r="B1322" s="37" t="inlineStr">
        <is>
          <t>Zip Cinema Co., Ltd.</t>
        </is>
      </c>
      <c r="C1322" s="36" t="inlineStr">
        <is>
          <t>인수 후</t>
        </is>
      </c>
      <c r="D1322" s="36" t="inlineStr">
        <is>
          <t>2022-12-15</t>
        </is>
      </c>
      <c r="E1322" s="37" t="inlineStr">
        <is>
          <t>기타</t>
        </is>
      </c>
      <c r="F1322" s="37" t="inlineStr">
        <is>
          <t>카카오 보도자료: "올 상반기 카카오엔터 자회사인 영화사집의 ‘브로커’, 사나이픽처스의 ‘헌트’가 칸 국제영화제에 초청을 받으며 전세계의 호평을 받은 것".</t>
        </is>
      </c>
      <c r="G1322" s="37" t="inlineStr">
        <is>
          <t>회사 보도자료</t>
        </is>
      </c>
      <c r="H1322" s="36" t="inlineStr">
        <is>
          <t>2022-12-15</t>
        </is>
      </c>
      <c r="I1322" s="36" t="n"/>
      <c r="J1322" s="39" t="inlineStr">
        <is>
          <t>https://www.kakaocorp.com/page/detail/9857</t>
        </is>
      </c>
      <c r="K1322" s="37" t="inlineStr">
        <is>
          <t>earnings_call_note,post_events_summary</t>
        </is>
      </c>
    </row>
    <row r="1323" ht="45" customHeight="1">
      <c r="A1323" s="36" t="inlineStr">
        <is>
          <t>K042</t>
        </is>
      </c>
      <c r="B1323" s="37" t="inlineStr">
        <is>
          <t>Kross Pictures, Inc.</t>
        </is>
      </c>
      <c r="C1323" s="36" t="inlineStr">
        <is>
          <t>발표</t>
        </is>
      </c>
      <c r="D1323" s="36" t="inlineStr">
        <is>
          <t>2020-08-14</t>
        </is>
      </c>
      <c r="E1323" s="37" t="inlineStr">
        <is>
          <t>발표</t>
        </is>
      </c>
      <c r="F1323" s="37"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7" t="inlineStr">
        <is>
          <t>언론 보도</t>
        </is>
      </c>
      <c r="H1323" s="36" t="inlineStr">
        <is>
          <t>2020-08-14</t>
        </is>
      </c>
      <c r="I1323" s="36" t="n"/>
      <c r="J1323" s="39" t="inlineStr">
        <is>
          <t>https://www.inews24.com/view/1290766</t>
        </is>
      </c>
      <c r="K1323" s="37" t="inlineStr">
        <is>
          <t>announce_date_chk,purpose_quote,value_chk_local,pre_events_summary,first_filing_date</t>
        </is>
      </c>
    </row>
    <row r="1324" ht="45" customHeight="1">
      <c r="A1324" s="36" t="inlineStr">
        <is>
          <t>K042</t>
        </is>
      </c>
      <c r="B1324" s="37" t="inlineStr">
        <is>
          <t>Kross Pictures, Inc.</t>
        </is>
      </c>
      <c r="C1324" s="36" t="inlineStr">
        <is>
          <t>인수 후</t>
        </is>
      </c>
      <c r="D1324" s="36" t="inlineStr">
        <is>
          <t>2020-12-31</t>
        </is>
      </c>
      <c r="E1324" s="37" t="inlineStr">
        <is>
          <t>완료</t>
        </is>
      </c>
      <c r="F1324" s="37" t="inlineStr">
        <is>
          <t>관계기업 크로스픽쳐스(주) 지분율 49.00%, 취득원가 5,880,000천원, 장부금액 6,779,325천원; FVPL 금융자산 크로스픽쳐스(주) 취득원가 4,000,000천원; 2022년 5,500주 콜옵션 약정</t>
        </is>
      </c>
      <c r="G1324" s="37" t="inlineStr">
        <is>
          <t>DART 감사보고서</t>
        </is>
      </c>
      <c r="H1324" s="36" t="inlineStr">
        <is>
          <t>2021-04-01</t>
        </is>
      </c>
      <c r="I1324" s="36" t="inlineStr">
        <is>
          <t>20210401000639</t>
        </is>
      </c>
      <c r="J1324" s="39" t="inlineStr">
        <is>
          <t>https://dart.fss.or.kr/dsaf001/main.do?rcpNo=20210401000639</t>
        </is>
      </c>
      <c r="K1324" s="37" t="inlineStr">
        <is>
          <t>status_chk,value_chk_local,subtype_chk,notes,post_events_summary</t>
        </is>
      </c>
    </row>
    <row r="1325" ht="45" customHeight="1">
      <c r="A1325" s="36" t="inlineStr">
        <is>
          <t>K042</t>
        </is>
      </c>
      <c r="B1325" s="37" t="inlineStr">
        <is>
          <t>Kross Pictures, Inc.</t>
        </is>
      </c>
      <c r="C1325" s="36" t="inlineStr">
        <is>
          <t>인수 전</t>
        </is>
      </c>
      <c r="D1325" s="36" t="inlineStr">
        <is>
          <t>2019-12-31</t>
        </is>
      </c>
      <c r="E1325" s="37" t="inlineStr">
        <is>
          <t>실적</t>
        </is>
      </c>
      <c r="F1325" s="37" t="inlineStr">
        <is>
          <t>카카오페이지 별도 자산총계 381,300,315,659원, 자본총계 337,646,281,968원</t>
        </is>
      </c>
      <c r="G1325" s="37" t="inlineStr">
        <is>
          <t>DART 감사보고서</t>
        </is>
      </c>
      <c r="H1325" s="36" t="inlineStr">
        <is>
          <t>2020-03-31</t>
        </is>
      </c>
      <c r="I1325" s="36" t="inlineStr">
        <is>
          <t>20200331000573</t>
        </is>
      </c>
      <c r="J1325" s="39" t="inlineStr">
        <is>
          <t>https://dart.fss.or.kr/dsaf001/main.do?rcpNo=20200331000573</t>
        </is>
      </c>
      <c r="K1325" s="37" t="inlineStr">
        <is>
          <t>acq_total_assets,deal_to_assets_pct,deal_to_equity_pct</t>
        </is>
      </c>
    </row>
    <row r="1326" ht="45" customHeight="1">
      <c r="A1326" s="36" t="inlineStr">
        <is>
          <t>K042</t>
        </is>
      </c>
      <c r="B1326" s="37" t="inlineStr">
        <is>
          <t>Kross Pictures, Inc.</t>
        </is>
      </c>
      <c r="C1326" s="36" t="inlineStr">
        <is>
          <t>인수 전</t>
        </is>
      </c>
      <c r="D1326" s="36" t="inlineStr">
        <is>
          <t>2019-12-31</t>
        </is>
      </c>
      <c r="E1326" s="37" t="inlineStr">
        <is>
          <t>실적</t>
        </is>
      </c>
      <c r="F1326" s="37" t="inlineStr">
        <is>
          <t>㈜카카오 연결 자산총계 8,737,255,755,774원</t>
        </is>
      </c>
      <c r="G1326" s="37" t="inlineStr">
        <is>
          <t>DART 사업보고서</t>
        </is>
      </c>
      <c r="H1326" s="36" t="inlineStr">
        <is>
          <t>2020-03-30</t>
        </is>
      </c>
      <c r="I1326" s="36" t="inlineStr">
        <is>
          <t>20200330004659</t>
        </is>
      </c>
      <c r="J1326" s="39" t="inlineStr">
        <is>
          <t>https://dart.fss.or.kr/dsaf001/main.do?rcpNo=20200330004659</t>
        </is>
      </c>
      <c r="K1326" s="37" t="inlineStr">
        <is>
          <t>apex_total_assets</t>
        </is>
      </c>
    </row>
    <row r="1327" ht="45" customHeight="1">
      <c r="A1327" s="36" t="inlineStr">
        <is>
          <t>K042</t>
        </is>
      </c>
      <c r="B1327" s="37" t="inlineStr">
        <is>
          <t>Kross Pictures, Inc.</t>
        </is>
      </c>
      <c r="C1327" s="36" t="inlineStr">
        <is>
          <t>발표</t>
        </is>
      </c>
      <c r="D1327" s="36" t="inlineStr">
        <is>
          <t>2020-06-30</t>
        </is>
      </c>
      <c r="E1327" s="37" t="inlineStr">
        <is>
          <t>기타</t>
        </is>
      </c>
      <c r="F1327" s="37" t="inlineStr">
        <is>
          <t>발행주식의 총수 보통주 87,846,158주</t>
        </is>
      </c>
      <c r="G1327" s="37" t="inlineStr">
        <is>
          <t>DART 사업보고서</t>
        </is>
      </c>
      <c r="H1327" s="36" t="inlineStr">
        <is>
          <t>2020-08-14</t>
        </is>
      </c>
      <c r="I1327" s="36" t="inlineStr">
        <is>
          <t>20200814002188</t>
        </is>
      </c>
      <c r="J1327" s="39" t="inlineStr">
        <is>
          <t>https://dart.fss.or.kr/dsaf001/main.do?rcpNo=20200814002188</t>
        </is>
      </c>
      <c r="K1327" s="37" t="inlineStr">
        <is>
          <t>acq_mktcap</t>
        </is>
      </c>
    </row>
    <row r="1328" ht="45" customHeight="1">
      <c r="A1328" s="36" t="inlineStr">
        <is>
          <t>K042</t>
        </is>
      </c>
      <c r="B1328" s="37" t="inlineStr">
        <is>
          <t>Kross Pictures, Inc.</t>
        </is>
      </c>
      <c r="C1328" s="36" t="inlineStr">
        <is>
          <t>발표</t>
        </is>
      </c>
      <c r="D1328" s="36" t="inlineStr">
        <is>
          <t>2020-08-13</t>
        </is>
      </c>
      <c r="E1328" s="37" t="inlineStr">
        <is>
          <t>기타</t>
        </is>
      </c>
      <c r="F1328" s="37" t="inlineStr">
        <is>
          <t>035720.KS 조정종가 72,100원(2021 5:1 분할 소급 반영), 실제 종가 360,500원으로 환산</t>
        </is>
      </c>
      <c r="G1328" s="37" t="inlineStr">
        <is>
          <t>기타</t>
        </is>
      </c>
      <c r="H1328" s="36" t="inlineStr">
        <is>
          <t>2020-08-13</t>
        </is>
      </c>
      <c r="I1328" s="36" t="n"/>
      <c r="J1328" s="39" t="inlineStr">
        <is>
          <t>https://query1.finance.yahoo.com/v8/finance/chart/035720.KS?period1=1597190400&amp;period2=1597449600&amp;interval=1d</t>
        </is>
      </c>
      <c r="K1328" s="37" t="inlineStr">
        <is>
          <t>acq_mktcap</t>
        </is>
      </c>
    </row>
    <row r="1329" ht="45" customHeight="1">
      <c r="A1329" s="36" t="inlineStr">
        <is>
          <t>K042</t>
        </is>
      </c>
      <c r="B1329" s="37" t="inlineStr">
        <is>
          <t>Kross Pictures, Inc.</t>
        </is>
      </c>
      <c r="C1329" s="36" t="inlineStr">
        <is>
          <t>인수 후</t>
        </is>
      </c>
      <c r="D1329" s="36" t="inlineStr">
        <is>
          <t>2021-09-30</t>
        </is>
      </c>
      <c r="E1329" s="37" t="inlineStr">
        <is>
          <t>기타</t>
        </is>
      </c>
      <c r="F1329" s="37" t="inlineStr">
        <is>
          <t>㈜카카오 3분기보고서 관계기업 표에 크로스픽쳐스㈜ 한국 49.0%, 취득원가 5,880,000천원</t>
        </is>
      </c>
      <c r="G1329" s="37" t="inlineStr">
        <is>
          <t>DART 사업보고서</t>
        </is>
      </c>
      <c r="H1329" s="36" t="inlineStr">
        <is>
          <t>2021-11-15</t>
        </is>
      </c>
      <c r="I1329" s="36" t="inlineStr">
        <is>
          <t>20211115002331</t>
        </is>
      </c>
      <c r="J1329" s="39" t="inlineStr">
        <is>
          <t>https://dart.fss.or.kr/dsaf001/main.do?rcpNo=20211115002331</t>
        </is>
      </c>
      <c r="K1329" s="37" t="inlineStr">
        <is>
          <t>post_events_summary,notes</t>
        </is>
      </c>
    </row>
    <row r="1330" ht="45" customHeight="1">
      <c r="A1330" s="36" t="inlineStr">
        <is>
          <t>K042</t>
        </is>
      </c>
      <c r="B1330" s="37" t="inlineStr">
        <is>
          <t>Kross Pictures, Inc.</t>
        </is>
      </c>
      <c r="C1330" s="36" t="inlineStr">
        <is>
          <t>인수 후</t>
        </is>
      </c>
      <c r="D1330" s="36" t="inlineStr">
        <is>
          <t>2021</t>
        </is>
      </c>
      <c r="E1330" s="37" t="inlineStr">
        <is>
          <t>추가취득</t>
        </is>
      </c>
      <c r="F1330" s="37"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7" t="inlineStr">
        <is>
          <t>DART 감사보고서</t>
        </is>
      </c>
      <c r="H1330" s="36" t="inlineStr">
        <is>
          <t>2022-03-31</t>
        </is>
      </c>
      <c r="I1330" s="36" t="inlineStr">
        <is>
          <t>20220331003217</t>
        </is>
      </c>
      <c r="J1330" s="39" t="inlineStr">
        <is>
          <t>https://dart.fss.or.kr/dsaf001/main.do?rcpNo=20220331003217</t>
        </is>
      </c>
      <c r="K1330" s="37" t="inlineStr">
        <is>
          <t>post_events_summary,notes,impairment,target_rev_post,target_op_post</t>
        </is>
      </c>
    </row>
    <row r="1331" ht="45" customHeight="1">
      <c r="A1331" s="36" t="inlineStr">
        <is>
          <t>K042</t>
        </is>
      </c>
      <c r="B1331" s="37" t="inlineStr">
        <is>
          <t>Kross Pictures, Inc.</t>
        </is>
      </c>
      <c r="C1331" s="36" t="inlineStr">
        <is>
          <t>인수 후</t>
        </is>
      </c>
      <c r="D1331" s="36" t="inlineStr">
        <is>
          <t>2022</t>
        </is>
      </c>
      <c r="E1331" s="37" t="inlineStr">
        <is>
          <t>손상차손</t>
        </is>
      </c>
      <c r="F1331" s="37" t="inlineStr">
        <is>
          <t>크로스픽쳐스 영업권 28,352,137천원 중 13,686,295천원 손상, 기말 14,665,842천원; 2022 매출 13,102,218천원, 순손실 3,295,202천원</t>
        </is>
      </c>
      <c r="G1331" s="37" t="inlineStr">
        <is>
          <t>DART 감사보고서</t>
        </is>
      </c>
      <c r="H1331" s="36" t="inlineStr">
        <is>
          <t>2023-03-31</t>
        </is>
      </c>
      <c r="I1331" s="36" t="inlineStr">
        <is>
          <t>20230331004024</t>
        </is>
      </c>
      <c r="J1331" s="39" t="inlineStr">
        <is>
          <t>https://dart.fss.or.kr/dsaf001/main.do?rcpNo=20230331004024</t>
        </is>
      </c>
      <c r="K1331" s="37" t="inlineStr">
        <is>
          <t>impairment,target_rev_post,target_op_post</t>
        </is>
      </c>
    </row>
    <row r="1332" ht="45" customHeight="1">
      <c r="A1332" s="36" t="inlineStr">
        <is>
          <t>K042</t>
        </is>
      </c>
      <c r="B1332" s="37" t="inlineStr">
        <is>
          <t>Kross Pictures, Inc.</t>
        </is>
      </c>
      <c r="C1332" s="36" t="inlineStr">
        <is>
          <t>인수 후</t>
        </is>
      </c>
      <c r="D1332" s="36" t="inlineStr">
        <is>
          <t>2023</t>
        </is>
      </c>
      <c r="E1332" s="37" t="inlineStr">
        <is>
          <t>손상차손</t>
        </is>
      </c>
      <c r="F1332" s="37" t="inlineStr">
        <is>
          <t>크로스픽쳐스 영업권 14,665,842천원 전액 손상; 2023 매출 4,724,690천원, 순손실 1,092,106천원</t>
        </is>
      </c>
      <c r="G1332" s="37" t="inlineStr">
        <is>
          <t>DART 감사보고서</t>
        </is>
      </c>
      <c r="H1332" s="36" t="inlineStr">
        <is>
          <t>2024-03-29</t>
        </is>
      </c>
      <c r="I1332" s="36" t="inlineStr">
        <is>
          <t>20240329003124</t>
        </is>
      </c>
      <c r="J1332" s="39" t="inlineStr">
        <is>
          <t>https://dart.fss.or.kr/dsaf001/main.do?rcpNo=20240329003124</t>
        </is>
      </c>
      <c r="K1332" s="37" t="inlineStr">
        <is>
          <t>impairment,target_rev_post,target_op_post</t>
        </is>
      </c>
    </row>
    <row r="1333" ht="45" customHeight="1">
      <c r="A1333" s="36" t="inlineStr">
        <is>
          <t>K042</t>
        </is>
      </c>
      <c r="B1333" s="37" t="inlineStr">
        <is>
          <t>Kross Pictures, Inc.</t>
        </is>
      </c>
      <c r="C1333" s="36" t="inlineStr">
        <is>
          <t>인수 후</t>
        </is>
      </c>
      <c r="D1333" s="36" t="inlineStr">
        <is>
          <t>2024</t>
        </is>
      </c>
      <c r="E1333" s="37" t="inlineStr">
        <is>
          <t>청산</t>
        </is>
      </c>
      <c r="F1333" s="37" t="inlineStr">
        <is>
          <t>크로스픽쳐스(주) '당기 중 청산으로 인한 연결제외', KROSS Television India·KROSS Pictures India '당기 중 처분으로 인한 연결제외'; 청산 시점까지 매출 352,177천원, 순이익 5,491,336천원</t>
        </is>
      </c>
      <c r="G1333" s="37" t="inlineStr">
        <is>
          <t>DART 감사보고서</t>
        </is>
      </c>
      <c r="H1333" s="36" t="inlineStr">
        <is>
          <t>2025-03-28</t>
        </is>
      </c>
      <c r="I1333" s="36" t="inlineStr">
        <is>
          <t>20250328002113</t>
        </is>
      </c>
      <c r="J1333" s="39" t="inlineStr">
        <is>
          <t>https://dart.fss.or.kr/dsaf001/main.do?rcpNo=20250328002113</t>
        </is>
      </c>
      <c r="K1333" s="37" t="inlineStr">
        <is>
          <t>post_events_summary,target_rev_post,target_op_post</t>
        </is>
      </c>
    </row>
    <row r="1334" ht="45" customHeight="1">
      <c r="A1334" s="36" t="inlineStr">
        <is>
          <t>K042</t>
        </is>
      </c>
      <c r="B1334" s="37" t="inlineStr">
        <is>
          <t>Kross Pictures, Inc.</t>
        </is>
      </c>
      <c r="C1334" s="36" t="inlineStr">
        <is>
          <t>인수 후</t>
        </is>
      </c>
      <c r="D1334" s="36" t="inlineStr">
        <is>
          <t>2025-04-10</t>
        </is>
      </c>
      <c r="E1334" s="37" t="inlineStr">
        <is>
          <t>청산</t>
        </is>
      </c>
      <c r="F1334" s="37" t="inlineStr">
        <is>
          <t>비즈워치: "지난해에도 드라마 제작사 크래들스튜디오, 크로스픽쳐스와 그 해외법인 ... 등을 처분한 바 있다"</t>
        </is>
      </c>
      <c r="G1334" s="37" t="inlineStr">
        <is>
          <t>언론 보도</t>
        </is>
      </c>
      <c r="H1334" s="36" t="inlineStr">
        <is>
          <t>2025-04-10</t>
        </is>
      </c>
      <c r="I1334" s="36" t="n"/>
      <c r="J1334" s="39" t="inlineStr">
        <is>
          <t>https://news.bizwatch.co.kr/article/mobile/2025/04/10/0032</t>
        </is>
      </c>
      <c r="K1334" s="37" t="inlineStr">
        <is>
          <t>post_events_summary</t>
        </is>
      </c>
    </row>
    <row r="1335" ht="45" customHeight="1">
      <c r="A1335" s="36" t="inlineStr">
        <is>
          <t>K043</t>
        </is>
      </c>
      <c r="B1335" s="37" t="inlineStr">
        <is>
          <t>Gaseung Development Co., Ltd.</t>
        </is>
      </c>
      <c r="C1335" s="36" t="inlineStr">
        <is>
          <t>발표</t>
        </is>
      </c>
      <c r="D1335" s="36" t="inlineStr">
        <is>
          <t>2020-11-16</t>
        </is>
      </c>
      <c r="E1335" s="37" t="inlineStr">
        <is>
          <t>발표</t>
        </is>
      </c>
      <c r="F1335" s="37"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7" t="inlineStr">
        <is>
          <t>DART 기타공시</t>
        </is>
      </c>
      <c r="H1335" s="36" t="inlineStr">
        <is>
          <t>2020-11-16</t>
        </is>
      </c>
      <c r="I1335" s="36" t="inlineStr">
        <is>
          <t>20201116001233</t>
        </is>
      </c>
      <c r="J1335" s="39" t="inlineStr">
        <is>
          <t>https://dart.fss.or.kr/dsaf001/main.do?rcpNo=20201116001233</t>
        </is>
      </c>
      <c r="K1335" s="37" t="inlineStr">
        <is>
          <t>value_chk_local,deal_to_equity_pct,purpose_quote,announce_date_chk,status_chk,target_rev_pre,target_op_pre</t>
        </is>
      </c>
    </row>
    <row r="1336" ht="45" customHeight="1">
      <c r="A1336" s="36" t="inlineStr">
        <is>
          <t>K043</t>
        </is>
      </c>
      <c r="B1336" s="37" t="inlineStr">
        <is>
          <t>Gaseung Development Co., Ltd.</t>
        </is>
      </c>
      <c r="C1336" s="36" t="inlineStr">
        <is>
          <t>발표</t>
        </is>
      </c>
      <c r="D1336" s="36" t="inlineStr">
        <is>
          <t>2020-11-16</t>
        </is>
      </c>
      <c r="E1336" s="37" t="inlineStr">
        <is>
          <t>발표</t>
        </is>
      </c>
      <c r="F1336" s="37" t="inlineStr">
        <is>
          <t>카카오VX, 가승개발 대여금 10,000,000,000원 취득 결정(10년 만기, 5%, 지급일 2020-11-12). 최근 사업연도말 자산총액 53,372,478,956원, 자산총액 대비 18.74%, 취득목적 '사업 확장'</t>
        </is>
      </c>
      <c r="G1336" s="37" t="inlineStr">
        <is>
          <t>DART 기타공시</t>
        </is>
      </c>
      <c r="H1336" s="36" t="inlineStr">
        <is>
          <t>2020-11-16</t>
        </is>
      </c>
      <c r="I1336" s="36" t="inlineStr">
        <is>
          <t>20201116001348</t>
        </is>
      </c>
      <c r="J1336" s="39" t="inlineStr">
        <is>
          <t>https://dart.fss.or.kr/dsaf001/main.do?rcpNo=20201116001348</t>
        </is>
      </c>
      <c r="K1336" s="37" t="inlineStr">
        <is>
          <t>acq_total_assets,purpose_quote,notes</t>
        </is>
      </c>
    </row>
    <row r="1337" ht="45" customHeight="1">
      <c r="A1337" s="36" t="inlineStr">
        <is>
          <t>K043</t>
        </is>
      </c>
      <c r="B1337" s="37" t="inlineStr">
        <is>
          <t>Gaseung Development Co., Ltd.</t>
        </is>
      </c>
      <c r="C1337" s="36" t="inlineStr">
        <is>
          <t>인수 전</t>
        </is>
      </c>
      <c r="D1337" s="36" t="inlineStr">
        <is>
          <t>2020-11-12</t>
        </is>
      </c>
      <c r="E1337" s="37" t="inlineStr">
        <is>
          <t>소유주변경</t>
        </is>
      </c>
      <c r="F1337" s="37" t="inlineStr">
        <is>
          <t>가승개발 최대주주 등 주식보유 변동(GS 기업집단 공시): ㈜승산(계열회사) 50% 유지, ㈜엔엑스씨 100,000좌(50%)를 ㈜더블트리에셋에 6,000,000,000원(60,000원/좌)에 처분</t>
        </is>
      </c>
      <c r="G1337" s="37" t="inlineStr">
        <is>
          <t>DART 기타공시</t>
        </is>
      </c>
      <c r="H1337" s="36" t="inlineStr">
        <is>
          <t>2020-11-17</t>
        </is>
      </c>
      <c r="I1337" s="36" t="inlineStr">
        <is>
          <t>20201117000179</t>
        </is>
      </c>
      <c r="J1337" s="39" t="inlineStr">
        <is>
          <t>https://dart.fss.or.kr/dsaf001/main.do?rcpNo=20201117000179</t>
        </is>
      </c>
      <c r="K1337" s="37" t="inlineStr">
        <is>
          <t>pre_events_summary,notes</t>
        </is>
      </c>
    </row>
    <row r="1338" ht="45" customHeight="1">
      <c r="A1338" s="36" t="inlineStr">
        <is>
          <t>K043</t>
        </is>
      </c>
      <c r="B1338" s="37" t="inlineStr">
        <is>
          <t>Gaseung Development Co., Ltd.</t>
        </is>
      </c>
      <c r="C1338" s="36" t="inlineStr">
        <is>
          <t>발표</t>
        </is>
      </c>
      <c r="D1338" s="36" t="inlineStr">
        <is>
          <t>2020-12-21</t>
        </is>
      </c>
      <c r="E1338" s="37" t="inlineStr">
        <is>
          <t>완료</t>
        </is>
      </c>
      <c r="F1338" s="37" t="inlineStr">
        <is>
          <t>가승개발 최대주주 등 주식보유 변동: ㈜더블트리에셋 100,000좌(50%)를 2020-12-21 ㈜카카오브이엑스에 6,000,000,000원(60,000원/좌)에 이전. 승산 50% 유지</t>
        </is>
      </c>
      <c r="G1338" s="37" t="inlineStr">
        <is>
          <t>DART 기타공시</t>
        </is>
      </c>
      <c r="H1338" s="36" t="inlineStr">
        <is>
          <t>2020-12-28</t>
        </is>
      </c>
      <c r="I1338" s="36" t="inlineStr">
        <is>
          <t>20201228000353</t>
        </is>
      </c>
      <c r="J1338" s="39" t="inlineStr">
        <is>
          <t>https://dart.fss.or.kr/dsaf001/main.do?rcpNo=20201228000353</t>
        </is>
      </c>
      <c r="K1338" s="37" t="inlineStr">
        <is>
          <t>status_chk,chk_note</t>
        </is>
      </c>
    </row>
    <row r="1339" ht="45" customHeight="1">
      <c r="A1339" s="36" t="inlineStr">
        <is>
          <t>K043</t>
        </is>
      </c>
      <c r="B1339" s="37" t="inlineStr">
        <is>
          <t>Gaseung Development Co., Ltd.</t>
        </is>
      </c>
      <c r="C1339" s="36" t="inlineStr">
        <is>
          <t>인수 후</t>
        </is>
      </c>
      <c r="D1339" s="36" t="inlineStr">
        <is>
          <t>2021-02-16</t>
        </is>
      </c>
      <c r="E1339" s="37" t="inlineStr">
        <is>
          <t>추가취득</t>
        </is>
      </c>
      <c r="F1339" s="37" t="inlineStr">
        <is>
          <t>승산이 2021-02-15 10,000좌(5%)를 더블트리에셋에 600,000,000원(60,000원/좌)에 처분, 더블트리에셋이 2021-02-16 카카오VX에 1,800,000,000원(180,000원/좌)에 처분. 카카오VX 110,000좌(55%), 승산 90,000좌(45%)</t>
        </is>
      </c>
      <c r="G1339" s="37" t="inlineStr">
        <is>
          <t>DART 기타공시</t>
        </is>
      </c>
      <c r="H1339" s="36" t="inlineStr">
        <is>
          <t>2021-02-22</t>
        </is>
      </c>
      <c r="I1339" s="36" t="inlineStr">
        <is>
          <t>20210222001275</t>
        </is>
      </c>
      <c r="J1339" s="39" t="inlineStr">
        <is>
          <t>https://dart.fss.or.kr/dsaf001/main.do?rcpNo=20210222001275</t>
        </is>
      </c>
      <c r="K1339" s="37" t="inlineStr">
        <is>
          <t>status_chk,chk_note,notes</t>
        </is>
      </c>
    </row>
    <row r="1340" ht="45" customHeight="1">
      <c r="A1340" s="36" t="inlineStr">
        <is>
          <t>K043</t>
        </is>
      </c>
      <c r="B1340" s="37" t="inlineStr">
        <is>
          <t>Gaseung Development Co., Ltd.</t>
        </is>
      </c>
      <c r="C1340" s="36" t="inlineStr">
        <is>
          <t>인수 후</t>
        </is>
      </c>
      <c r="D1340" s="36" t="inlineStr">
        <is>
          <t>2021-03-18</t>
        </is>
      </c>
      <c r="E1340" s="37" t="inlineStr">
        <is>
          <t>통합</t>
        </is>
      </c>
      <c r="F1340" s="37"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7" t="inlineStr">
        <is>
          <t>DART 사업보고서</t>
        </is>
      </c>
      <c r="H1340" s="36" t="inlineStr">
        <is>
          <t>2021-03-18</t>
        </is>
      </c>
      <c r="I1340" s="36" t="inlineStr">
        <is>
          <t>20210318001118</t>
        </is>
      </c>
      <c r="J1340" s="39" t="inlineStr">
        <is>
          <t>https://dart.fss.or.kr/dsaf001/main.do?rcpNo=20210318001118</t>
        </is>
      </c>
      <c r="K1340" s="37" t="inlineStr">
        <is>
          <t>pre_incorp_chk,acquirer_core,apex_total_assets,post_events_summary,target_rev_post,impairment</t>
        </is>
      </c>
    </row>
    <row r="1341" ht="45" customHeight="1">
      <c r="A1341" s="36" t="inlineStr">
        <is>
          <t>K043</t>
        </is>
      </c>
      <c r="B1341" s="37" t="inlineStr">
        <is>
          <t>Gaseung Development Co., Ltd.</t>
        </is>
      </c>
      <c r="C1341" s="36" t="inlineStr">
        <is>
          <t>발표</t>
        </is>
      </c>
      <c r="D1341" s="36" t="inlineStr">
        <is>
          <t>2020-09-30</t>
        </is>
      </c>
      <c r="E1341" s="37" t="inlineStr">
        <is>
          <t>기타</t>
        </is>
      </c>
      <c r="F1341" s="37" t="inlineStr">
        <is>
          <t>카카오게임즈 2020 3분기보고서 '주식의 총수': 발행주식의 총수 73,678,409주(자기주식 119,600주)</t>
        </is>
      </c>
      <c r="G1341" s="37" t="inlineStr">
        <is>
          <t>DART 사업보고서</t>
        </is>
      </c>
      <c r="H1341" s="36" t="inlineStr">
        <is>
          <t>2020-11-16</t>
        </is>
      </c>
      <c r="I1341" s="36" t="inlineStr">
        <is>
          <t>20201116001318</t>
        </is>
      </c>
      <c r="J1341" s="39" t="inlineStr">
        <is>
          <t>https://dart.fss.or.kr/dsaf001/main.do?rcpNo=20201116001318</t>
        </is>
      </c>
      <c r="K1341" s="37" t="inlineStr">
        <is>
          <t>acq_mktcap</t>
        </is>
      </c>
    </row>
    <row r="1342" ht="45" customHeight="1">
      <c r="A1342" s="36" t="inlineStr">
        <is>
          <t>K043</t>
        </is>
      </c>
      <c r="B1342" s="37" t="inlineStr">
        <is>
          <t>Gaseung Development Co., Ltd.</t>
        </is>
      </c>
      <c r="C1342" s="36" t="inlineStr">
        <is>
          <t>발표</t>
        </is>
      </c>
      <c r="D1342" s="36" t="inlineStr">
        <is>
          <t>2020-11-13</t>
        </is>
      </c>
      <c r="E1342" s="37" t="inlineStr">
        <is>
          <t>기타</t>
        </is>
      </c>
      <c r="F1342" s="37" t="inlineStr">
        <is>
          <t>Yahoo Finance 293490.KQ 일별 종가: 2020-11-06 49,150원, 11-13 48,150원, 11-16 48,600원</t>
        </is>
      </c>
      <c r="G1342" s="37" t="inlineStr">
        <is>
          <t>기타</t>
        </is>
      </c>
      <c r="H1342" s="36" t="inlineStr">
        <is>
          <t>2026-10-26</t>
        </is>
      </c>
      <c r="I1342" s="36" t="n"/>
      <c r="J1342" s="39" t="inlineStr">
        <is>
          <t>https://query1.finance.yahoo.com/v8/finance/chart/293490.KQ?period1=1604620800&amp;period2=1608681600&amp;interval=1d</t>
        </is>
      </c>
      <c r="K1342" s="37" t="inlineStr">
        <is>
          <t>acq_mktcap,event_ticker_basis</t>
        </is>
      </c>
    </row>
    <row r="1343" ht="45" customHeight="1">
      <c r="A1343" s="36" t="inlineStr">
        <is>
          <t>K043</t>
        </is>
      </c>
      <c r="B1343" s="37" t="inlineStr">
        <is>
          <t>Gaseung Development Co., Ltd.</t>
        </is>
      </c>
      <c r="C1343" s="36" t="inlineStr">
        <is>
          <t>발표</t>
        </is>
      </c>
      <c r="D1343" s="36" t="inlineStr">
        <is>
          <t>2020-11-16</t>
        </is>
      </c>
      <c r="E1343" s="37" t="inlineStr">
        <is>
          <t>기타</t>
        </is>
      </c>
      <c r="F1343" s="37" t="inlineStr">
        <is>
          <t>Yahoo Finance KRW=X 2020-11-16 종가 1,107.76원/달러</t>
        </is>
      </c>
      <c r="G1343" s="37" t="inlineStr">
        <is>
          <t>기타</t>
        </is>
      </c>
      <c r="H1343" s="36" t="inlineStr">
        <is>
          <t>2026-10-26</t>
        </is>
      </c>
      <c r="I1343" s="36" t="n"/>
      <c r="J1343" s="39" t="inlineStr">
        <is>
          <t>https://query1.finance.yahoo.com/v8/finance/chart/KRW=X?period1=1604880000&amp;period2=1608768000&amp;interval=1d</t>
        </is>
      </c>
      <c r="K1343" s="37" t="inlineStr">
        <is>
          <t>value_chk_usdmm</t>
        </is>
      </c>
    </row>
    <row r="1344" ht="45" customHeight="1">
      <c r="A1344" s="36" t="inlineStr">
        <is>
          <t>K043</t>
        </is>
      </c>
      <c r="B1344" s="37" t="inlineStr">
        <is>
          <t>Gaseung Development Co., Ltd.</t>
        </is>
      </c>
      <c r="C1344" s="36" t="inlineStr">
        <is>
          <t>인수 후</t>
        </is>
      </c>
      <c r="D1344" s="36" t="inlineStr">
        <is>
          <t>2020-12-23</t>
        </is>
      </c>
      <c r="E1344" s="37" t="inlineStr">
        <is>
          <t>기타</t>
        </is>
      </c>
      <c r="F1344" s="37"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7" t="inlineStr">
        <is>
          <t>언론 보도</t>
        </is>
      </c>
      <c r="H1344" s="36" t="inlineStr">
        <is>
          <t>2020-12-23</t>
        </is>
      </c>
      <c r="I1344" s="36" t="n"/>
      <c r="J1344" s="39" t="inlineStr">
        <is>
          <t>https://dealsite.co.kr/articles/68453</t>
        </is>
      </c>
      <c r="K1344" s="37" t="inlineStr">
        <is>
          <t>notes,acquirer_core</t>
        </is>
      </c>
    </row>
    <row r="1345" ht="45" customHeight="1">
      <c r="A1345" s="36" t="inlineStr">
        <is>
          <t>K043</t>
        </is>
      </c>
      <c r="B1345" s="37" t="inlineStr">
        <is>
          <t>Gaseung Development Co., Ltd.</t>
        </is>
      </c>
      <c r="C1345" s="36" t="inlineStr">
        <is>
          <t>인수 후</t>
        </is>
      </c>
      <c r="D1345" s="36" t="inlineStr">
        <is>
          <t>2020-12-23</t>
        </is>
      </c>
      <c r="E1345" s="37" t="inlineStr">
        <is>
          <t>기타</t>
        </is>
      </c>
      <c r="F1345" s="37" t="inlineStr">
        <is>
          <t>카카오VX, 가승개발 대여금 20,000,000,000원 추가 취득 결정(이사회 2020-12-21, 10년 만기 5%). 2020-12-04 공시로 80억원(2020-11-30) 대여도 별도 결정(20201204000394)</t>
        </is>
      </c>
      <c r="G1345" s="37" t="inlineStr">
        <is>
          <t>DART 기타공시</t>
        </is>
      </c>
      <c r="H1345" s="36" t="inlineStr">
        <is>
          <t>2020-12-28</t>
        </is>
      </c>
      <c r="I1345" s="36" t="inlineStr">
        <is>
          <t>20201228000361</t>
        </is>
      </c>
      <c r="J1345" s="39" t="inlineStr">
        <is>
          <t>https://dart.fss.or.kr/dsaf001/main.do?rcpNo=20201228000361</t>
        </is>
      </c>
      <c r="K1345" s="37" t="inlineStr">
        <is>
          <t>post_events_summary</t>
        </is>
      </c>
    </row>
    <row r="1346" ht="45" customHeight="1">
      <c r="A1346" s="36" t="inlineStr">
        <is>
          <t>K043</t>
        </is>
      </c>
      <c r="B1346" s="37" t="inlineStr">
        <is>
          <t>Gaseung Development Co., Ltd.</t>
        </is>
      </c>
      <c r="C1346" s="36" t="inlineStr">
        <is>
          <t>인수 후</t>
        </is>
      </c>
      <c r="D1346" s="36" t="inlineStr">
        <is>
          <t>2021-10-25</t>
        </is>
      </c>
      <c r="E1346" s="37" t="inlineStr">
        <is>
          <t>기타</t>
        </is>
      </c>
      <c r="F1346" s="37" t="inlineStr">
        <is>
          <t>가승개발, 계열회사 카카오VX로부터 6억원 장기차입(5%, 2030-10-24). 거래상대방과의 차입총계(당해 사업연도 기준) 38,600백만원, 직전사업연도말 자기자본 7,986백만원</t>
        </is>
      </c>
      <c r="G1346" s="37" t="inlineStr">
        <is>
          <t>DART 기타공시</t>
        </is>
      </c>
      <c r="H1346" s="36" t="inlineStr">
        <is>
          <t>2021-10-25</t>
        </is>
      </c>
      <c r="I1346" s="36" t="inlineStr">
        <is>
          <t>20211025000230</t>
        </is>
      </c>
      <c r="J1346" s="39" t="inlineStr">
        <is>
          <t>https://dart.fss.or.kr/dsaf001/main.do?rcpNo=20211025000230</t>
        </is>
      </c>
      <c r="K1346" s="37" t="inlineStr">
        <is>
          <t>post_events_summary</t>
        </is>
      </c>
    </row>
    <row r="1347" ht="45" customHeight="1">
      <c r="A1347" s="36" t="inlineStr">
        <is>
          <t>K043</t>
        </is>
      </c>
      <c r="B1347" s="37" t="inlineStr">
        <is>
          <t>Gaseung Development Co., Ltd.</t>
        </is>
      </c>
      <c r="C1347" s="36" t="inlineStr">
        <is>
          <t>인수 후</t>
        </is>
      </c>
      <c r="D1347" s="36" t="inlineStr">
        <is>
          <t>2021-12-31</t>
        </is>
      </c>
      <c r="E1347" s="37" t="inlineStr">
        <is>
          <t>실적</t>
        </is>
      </c>
      <c r="F1347" s="37" t="inlineStr">
        <is>
          <t>카카오게임즈 2021 사업보고서 종속기업 요약재무: (유)가승개발 자산 84,518,039·부채 80,096,389·자본 4,421,650·매출 -·순손실 (3,563,962) (천원), 지분율 55.00%</t>
        </is>
      </c>
      <c r="G1347" s="37" t="inlineStr">
        <is>
          <t>DART 사업보고서</t>
        </is>
      </c>
      <c r="H1347" s="36" t="inlineStr">
        <is>
          <t>2022-03-18</t>
        </is>
      </c>
      <c r="I1347" s="36" t="inlineStr">
        <is>
          <t>20220318000854</t>
        </is>
      </c>
      <c r="J1347" s="39" t="inlineStr">
        <is>
          <t>https://dart.fss.or.kr/dsaf001/main.do?rcpNo=20220318000854</t>
        </is>
      </c>
      <c r="K1347" s="37" t="inlineStr">
        <is>
          <t>target_op_post,target_rev_post</t>
        </is>
      </c>
    </row>
    <row r="1348" ht="45" customHeight="1">
      <c r="A1348" s="36" t="inlineStr">
        <is>
          <t>K043</t>
        </is>
      </c>
      <c r="B1348" s="37" t="inlineStr">
        <is>
          <t>Gaseung Development Co., Ltd.</t>
        </is>
      </c>
      <c r="C1348" s="36" t="inlineStr">
        <is>
          <t>인수 후</t>
        </is>
      </c>
      <c r="D1348" s="36" t="inlineStr">
        <is>
          <t>2022-12-31</t>
        </is>
      </c>
      <c r="E1348" s="37" t="inlineStr">
        <is>
          <t>실적</t>
        </is>
      </c>
      <c r="F1348" s="37" t="inlineStr">
        <is>
          <t>카카오게임즈 2022 사업보고서 종속기업 요약재무: 가승개발 자산 84,874,363·자본 148,287·매출 -·순손실 (4,273,363) (천원)</t>
        </is>
      </c>
      <c r="G1348" s="37" t="inlineStr">
        <is>
          <t>DART 사업보고서</t>
        </is>
      </c>
      <c r="H1348" s="36" t="inlineStr">
        <is>
          <t>2023-03-17</t>
        </is>
      </c>
      <c r="I1348" s="36" t="inlineStr">
        <is>
          <t>20230317001061</t>
        </is>
      </c>
      <c r="J1348" s="39" t="inlineStr">
        <is>
          <t>https://dart.fss.or.kr/dsaf001/main.do?rcpNo=20230317001061</t>
        </is>
      </c>
      <c r="K1348" s="37" t="inlineStr">
        <is>
          <t>target_op_post,target_rev_post</t>
        </is>
      </c>
    </row>
    <row r="1349" ht="45" customHeight="1">
      <c r="A1349" s="36" t="inlineStr">
        <is>
          <t>K043</t>
        </is>
      </c>
      <c r="B1349" s="37" t="inlineStr">
        <is>
          <t>Gaseung Development Co., Ltd.</t>
        </is>
      </c>
      <c r="C1349" s="36" t="inlineStr">
        <is>
          <t>인수 후</t>
        </is>
      </c>
      <c r="D1349" s="36" t="inlineStr">
        <is>
          <t>2023-12-31</t>
        </is>
      </c>
      <c r="E1349" s="37" t="inlineStr">
        <is>
          <t>실적</t>
        </is>
      </c>
      <c r="F1349" s="37" t="inlineStr">
        <is>
          <t>카카오게임즈 2023 사업보고서 종속기업 요약재무: 가승개발 자산 84,888,178·부채 89,151,275·자본 (4,263,097)·매출 -·순손실 (4,411,384) (천원)</t>
        </is>
      </c>
      <c r="G1349" s="37" t="inlineStr">
        <is>
          <t>DART 사업보고서</t>
        </is>
      </c>
      <c r="H1349" s="36" t="inlineStr">
        <is>
          <t>2024-03-20</t>
        </is>
      </c>
      <c r="I1349" s="36" t="inlineStr">
        <is>
          <t>20240320002052</t>
        </is>
      </c>
      <c r="J1349" s="39" t="inlineStr">
        <is>
          <t>https://dart.fss.or.kr/dsaf001/main.do?rcpNo=20240320002052</t>
        </is>
      </c>
      <c r="K1349" s="37" t="inlineStr">
        <is>
          <t>target_op_post,post_events_summary</t>
        </is>
      </c>
    </row>
    <row r="1350" ht="45" customHeight="1">
      <c r="A1350" s="36" t="inlineStr">
        <is>
          <t>K043</t>
        </is>
      </c>
      <c r="B1350" s="37" t="inlineStr">
        <is>
          <t>Gaseung Development Co., Ltd.</t>
        </is>
      </c>
      <c r="C1350" s="36" t="inlineStr">
        <is>
          <t>인수 후</t>
        </is>
      </c>
      <c r="D1350" s="36" t="inlineStr">
        <is>
          <t>2025-05-14</t>
        </is>
      </c>
      <c r="E1350" s="37" t="inlineStr">
        <is>
          <t>기타</t>
        </is>
      </c>
      <c r="F1350" s="37" t="inlineStr">
        <is>
          <t>가승개발, '골프장 조성공사'(대중제 18홀, 용인시 기흥구) 43,900,000,000원 도급(영진종합건설), 2024말 자산총액 49,596,261,925원, 취득목적 '골프장 조성 통한 운영수익 확보', 취득예정 2027-05-31</t>
        </is>
      </c>
      <c r="G1350" s="37" t="inlineStr">
        <is>
          <t>DART 기타공시</t>
        </is>
      </c>
      <c r="H1350" s="36" t="inlineStr">
        <is>
          <t>2025-05-14</t>
        </is>
      </c>
      <c r="I1350" s="36" t="inlineStr">
        <is>
          <t>20250514001044</t>
        </is>
      </c>
      <c r="J1350" s="39" t="inlineStr">
        <is>
          <t>https://dart.fss.or.kr/dsaf001/main.do?rcpNo=20250514001044</t>
        </is>
      </c>
      <c r="K1350" s="37" t="inlineStr">
        <is>
          <t>post_events_summary</t>
        </is>
      </c>
    </row>
    <row r="1351" ht="45" customHeight="1">
      <c r="A1351" s="36" t="inlineStr">
        <is>
          <t>K043</t>
        </is>
      </c>
      <c r="B1351" s="37" t="inlineStr">
        <is>
          <t>Gaseung Development Co., Ltd.</t>
        </is>
      </c>
      <c r="C1351" s="36" t="inlineStr">
        <is>
          <t>인수 후</t>
        </is>
      </c>
      <c r="D1351" s="36" t="inlineStr">
        <is>
          <t>2025-10-15</t>
        </is>
      </c>
      <c r="E1351" s="37" t="inlineStr">
        <is>
          <t>매각</t>
        </is>
      </c>
      <c r="F1351" s="37" t="inlineStr">
        <is>
          <t>카카오게임즈, 카카오VX 4,503,179주(100%)를 ㈜아이브이쥐(기타 동일인관련자)에 209,997백만원에 처분, 거래일 2025-10-15</t>
        </is>
      </c>
      <c r="G1351" s="37" t="inlineStr">
        <is>
          <t>DART 기타공시</t>
        </is>
      </c>
      <c r="H1351" s="36" t="inlineStr">
        <is>
          <t>2025-10-01</t>
        </is>
      </c>
      <c r="I1351" s="36" t="inlineStr">
        <is>
          <t>20251001000720</t>
        </is>
      </c>
      <c r="J1351" s="39" t="inlineStr">
        <is>
          <t>https://dart.fss.or.kr/dsaf001/main.do?rcpNo=20251001000720</t>
        </is>
      </c>
      <c r="K1351" s="37" t="inlineStr">
        <is>
          <t>post_events_summary</t>
        </is>
      </c>
    </row>
    <row r="1352" ht="45" customHeight="1">
      <c r="A1352" s="36" t="inlineStr">
        <is>
          <t>K043</t>
        </is>
      </c>
      <c r="B1352" s="37" t="inlineStr">
        <is>
          <t>Gaseung Development Co., Ltd.</t>
        </is>
      </c>
      <c r="C1352" s="36" t="inlineStr">
        <is>
          <t>인수 후</t>
        </is>
      </c>
      <c r="D1352" s="36" t="inlineStr">
        <is>
          <t>2025-12-31</t>
        </is>
      </c>
      <c r="E1352" s="37" t="inlineStr">
        <is>
          <t>매각</t>
        </is>
      </c>
      <c r="F1352" s="37"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7" t="inlineStr">
        <is>
          <t>DART 사업보고서</t>
        </is>
      </c>
      <c r="H1352" s="36" t="inlineStr">
        <is>
          <t>2026-03-18</t>
        </is>
      </c>
      <c r="I1352" s="36" t="inlineStr">
        <is>
          <t>20260318001659</t>
        </is>
      </c>
      <c r="J1352" s="39" t="inlineStr">
        <is>
          <t>https://dart.fss.or.kr/dsaf001/main.do?rcpNo=20260318001659</t>
        </is>
      </c>
      <c r="K1352" s="37" t="inlineStr">
        <is>
          <t>post_events_summary,impairment,target_op_post</t>
        </is>
      </c>
    </row>
    <row r="1353" ht="45" customHeight="1">
      <c r="A1353" s="36" t="inlineStr">
        <is>
          <t>K043</t>
        </is>
      </c>
      <c r="B1353" s="37" t="inlineStr">
        <is>
          <t>Gaseung Development Co., Ltd.</t>
        </is>
      </c>
      <c r="C1353" s="36" t="inlineStr">
        <is>
          <t>인수 후</t>
        </is>
      </c>
      <c r="D1353" s="36" t="inlineStr">
        <is>
          <t>2026-07-14</t>
        </is>
      </c>
      <c r="E1353" s="37" t="inlineStr">
        <is>
          <t>추가취득</t>
        </is>
      </c>
      <c r="F1353" s="37"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7" t="inlineStr">
        <is>
          <t>DART 사업보고서</t>
        </is>
      </c>
      <c r="H1353" s="36" t="inlineStr">
        <is>
          <t>2026-08-19</t>
        </is>
      </c>
      <c r="I1353" s="36" t="inlineStr">
        <is>
          <t>20260819000055</t>
        </is>
      </c>
      <c r="J1353" s="39" t="inlineStr">
        <is>
          <t>https://dart.fss.or.kr/dsaf001/main.do?rcpNo=20260819000055</t>
        </is>
      </c>
      <c r="K1353" s="37" t="inlineStr">
        <is>
          <t>post_events_summary,notes</t>
        </is>
      </c>
    </row>
    <row r="1354" ht="45" customHeight="1">
      <c r="A1354" s="36" t="inlineStr">
        <is>
          <t>K043</t>
        </is>
      </c>
      <c r="B1354" s="37" t="inlineStr">
        <is>
          <t>Gaseung Development Co., Ltd.</t>
        </is>
      </c>
      <c r="C1354" s="36" t="inlineStr">
        <is>
          <t>인수 후</t>
        </is>
      </c>
      <c r="D1354" s="36" t="inlineStr">
        <is>
          <t>2026-07-06</t>
        </is>
      </c>
      <c r="E1354" s="37" t="inlineStr">
        <is>
          <t>기타</t>
        </is>
      </c>
      <c r="F1354" s="37" t="inlineStr">
        <is>
          <t>가승개발, 클럽하우스 등 골프장 부대시설 신축공사 19,475,000,000원 도급(영진종합건설), 2025말 자산총액 56,237,310,356원, 취득예정 2027-07-31</t>
        </is>
      </c>
      <c r="G1354" s="37" t="inlineStr">
        <is>
          <t>DART 기타공시</t>
        </is>
      </c>
      <c r="H1354" s="36" t="inlineStr">
        <is>
          <t>2026-07-06</t>
        </is>
      </c>
      <c r="I1354" s="36" t="inlineStr">
        <is>
          <t>20260706000430</t>
        </is>
      </c>
      <c r="J1354" s="39" t="inlineStr">
        <is>
          <t>https://dart.fss.or.kr/dsaf001/main.do?rcpNo=20260706000430</t>
        </is>
      </c>
      <c r="K1354" s="37" t="inlineStr">
        <is>
          <t>post_events_summary</t>
        </is>
      </c>
    </row>
    <row r="1355" ht="45" customHeight="1">
      <c r="A1355" s="36" t="inlineStr">
        <is>
          <t>K043</t>
        </is>
      </c>
      <c r="B1355" s="37" t="inlineStr">
        <is>
          <t>Gaseung Development Co., Ltd.</t>
        </is>
      </c>
      <c r="C1355" s="36" t="inlineStr">
        <is>
          <t>인수 전</t>
        </is>
      </c>
      <c r="D1355" s="36" t="inlineStr">
        <is>
          <t>2020-08-18</t>
        </is>
      </c>
      <c r="E1355" s="37" t="inlineStr">
        <is>
          <t>기타</t>
        </is>
      </c>
      <c r="F1355" s="37" t="inlineStr">
        <is>
          <t>가승개발, 경기도 용인시 소재 토지 29,330㎡를 ㈜지에이리조트로부터 16,669,800,000원에 취득 결정(외부조달, 취득목적 '사업영위를 위한 부동산 확보'), 2019말 자산총액 15,207,752,191원</t>
        </is>
      </c>
      <c r="G1355" s="37" t="inlineStr">
        <is>
          <t>DART 기타공시</t>
        </is>
      </c>
      <c r="H1355" s="36" t="inlineStr">
        <is>
          <t>2020-08-25</t>
        </is>
      </c>
      <c r="I1355" s="36" t="inlineStr">
        <is>
          <t>20200825000175</t>
        </is>
      </c>
      <c r="J1355" s="39" t="inlineStr">
        <is>
          <t>https://dart.fss.or.kr/dsaf001/main.do?rcpNo=20200825000175</t>
        </is>
      </c>
      <c r="K1355" s="37" t="inlineStr">
        <is>
          <t>pre_events_summary</t>
        </is>
      </c>
    </row>
    <row r="1356" ht="45" customHeight="1">
      <c r="A1356" s="36" t="inlineStr">
        <is>
          <t>K043</t>
        </is>
      </c>
      <c r="B1356" s="37" t="inlineStr">
        <is>
          <t>Gaseung Development Co., Ltd.</t>
        </is>
      </c>
      <c r="C1356" s="36" t="inlineStr">
        <is>
          <t>인수 전</t>
        </is>
      </c>
      <c r="D1356" s="36" t="inlineStr">
        <is>
          <t>2019-02-07</t>
        </is>
      </c>
      <c r="E1356" s="37" t="inlineStr">
        <is>
          <t>투자유치</t>
        </is>
      </c>
      <c r="F1356" s="37" t="inlineStr">
        <is>
          <t>가승개발 주주배정 유상증자 보통주 80,000좌, 50,000원/좌, 운영자금 40억원(GS 기업집단 공시). 2017-06에도 40,000좌 20억원 주주배정 증자(20170619000071)</t>
        </is>
      </c>
      <c r="G1356" s="37" t="inlineStr">
        <is>
          <t>DART 기타공시</t>
        </is>
      </c>
      <c r="H1356" s="36" t="inlineStr">
        <is>
          <t>2019-02-14</t>
        </is>
      </c>
      <c r="I1356" s="36" t="inlineStr">
        <is>
          <t>20190214000010</t>
        </is>
      </c>
      <c r="J1356" s="39" t="inlineStr">
        <is>
          <t>https://dart.fss.or.kr/dsaf001/main.do?rcpNo=20190214000010</t>
        </is>
      </c>
      <c r="K1356" s="37" t="inlineStr">
        <is>
          <t>pre_events_summary</t>
        </is>
      </c>
    </row>
    <row r="1357" ht="45" customHeight="1">
      <c r="A1357" s="36" t="inlineStr">
        <is>
          <t>K043</t>
        </is>
      </c>
      <c r="B1357" s="37" t="inlineStr">
        <is>
          <t>Gaseung Development Co., Ltd.</t>
        </is>
      </c>
      <c r="C1357" s="36" t="inlineStr">
        <is>
          <t>인수 후</t>
        </is>
      </c>
      <c r="D1357" s="36" t="inlineStr">
        <is>
          <t>2025-04-21</t>
        </is>
      </c>
      <c r="E1357" s="37" t="inlineStr">
        <is>
          <t>기타</t>
        </is>
      </c>
      <c r="F1357" s="37" t="inlineStr">
        <is>
          <t>아시아경제 '[M&amp;A알쓸신잡]골프사업 이별 추진…카카오그룹 체질개선 신호탄 될까': "카카오게임즈는 사업보고서 등을 통해 카카오VX 매각 작업을 본격화했습니다"</t>
        </is>
      </c>
      <c r="G1357" s="37" t="inlineStr">
        <is>
          <t>언론 보도</t>
        </is>
      </c>
      <c r="H1357" s="36" t="inlineStr">
        <is>
          <t>2025-04-21</t>
        </is>
      </c>
      <c r="I1357" s="36" t="n"/>
      <c r="J1357" s="39" t="inlineStr">
        <is>
          <t>https://core.asiae.co.kr/article/2025041816000595317</t>
        </is>
      </c>
      <c r="K1357" s="37" t="inlineStr">
        <is>
          <t>earnings_call_note</t>
        </is>
      </c>
    </row>
    <row r="1358" ht="45" customHeight="1">
      <c r="A1358" s="36" t="inlineStr">
        <is>
          <t>K044</t>
        </is>
      </c>
      <c r="B1358" s="37" t="inlineStr">
        <is>
          <t>Gaseung Development Co., Ltd.</t>
        </is>
      </c>
      <c r="C1358" s="36" t="inlineStr">
        <is>
          <t>발표</t>
        </is>
      </c>
      <c r="D1358" s="36" t="inlineStr">
        <is>
          <t>2020-11-12</t>
        </is>
      </c>
      <c r="E1358" s="37" t="inlineStr">
        <is>
          <t>소유주변경</t>
        </is>
      </c>
      <c r="F1358" s="37" t="inlineStr">
        <is>
          <t>가승개발 최대주주 등 주식보유 변동(GS 기업집단 공시): ㈜승산(계열회사) 100,000좌 50% 변동 없음; ㈜엔엑스씨(기타) 2020.11.12 100,000좌 -50.00%, -6,000,000,000원(단가 60,000); ㈜더블트리에셋(기타) +100,000좌 50.00%, 6,000,000,000원</t>
        </is>
      </c>
      <c r="G1358" s="37" t="inlineStr">
        <is>
          <t>DART 기타공시</t>
        </is>
      </c>
      <c r="H1358" s="36" t="inlineStr">
        <is>
          <t>2020-11-17</t>
        </is>
      </c>
      <c r="I1358" s="36" t="inlineStr">
        <is>
          <t>20201117000179</t>
        </is>
      </c>
      <c r="J1358" s="39" t="inlineStr">
        <is>
          <t>https://dart.fss.or.kr/dsaf001/main.do?rcpNo=20201117000179</t>
        </is>
      </c>
      <c r="K1358" s="37" t="inlineStr">
        <is>
          <t>value_chk_local,status_chk,announce_date_chk,first_filing_date,pre_incorp_chk,chk_note</t>
        </is>
      </c>
    </row>
    <row r="1359" ht="45" customHeight="1">
      <c r="A1359" s="36" t="inlineStr">
        <is>
          <t>K044</t>
        </is>
      </c>
      <c r="B1359" s="37" t="inlineStr">
        <is>
          <t>Gaseung Development Co., Ltd.</t>
        </is>
      </c>
      <c r="C1359" s="36" t="inlineStr">
        <is>
          <t>발표</t>
        </is>
      </c>
      <c r="D1359" s="36" t="inlineStr">
        <is>
          <t>2020-11-12</t>
        </is>
      </c>
      <c r="E1359" s="37" t="inlineStr">
        <is>
          <t>소유주변경</t>
        </is>
      </c>
      <c r="F1359" s="37" t="inlineStr">
        <is>
          <t>가승개발 최대주주 등 주식보유 변동(넥슨 기업집단 공시): ㈜엔엑스씨(계열회사) 100,000좌 50%를 2020.11.12 전량 처분(6,000,000,000원, 60,000원/좌), 변동 후 0; 매수자 ㈜더블트리에셋은 '기타'</t>
        </is>
      </c>
      <c r="G1359" s="37" t="inlineStr">
        <is>
          <t>DART 기타공시</t>
        </is>
      </c>
      <c r="H1359" s="36" t="inlineStr">
        <is>
          <t>2020-11-17</t>
        </is>
      </c>
      <c r="I1359" s="36" t="inlineStr">
        <is>
          <t>20201117000197</t>
        </is>
      </c>
      <c r="J1359" s="39" t="inlineStr">
        <is>
          <t>https://dart.fss.or.kr/dsaf001/main.do?rcpNo=20201117000197</t>
        </is>
      </c>
      <c r="K1359" s="37" t="inlineStr">
        <is>
          <t>value_chk_local,chk_note</t>
        </is>
      </c>
    </row>
    <row r="1360" ht="45" customHeight="1">
      <c r="A1360" s="36" t="inlineStr">
        <is>
          <t>K044</t>
        </is>
      </c>
      <c r="B1360" s="37" t="inlineStr">
        <is>
          <t>Gaseung Development Co., Ltd.</t>
        </is>
      </c>
      <c r="C1360" s="36" t="inlineStr">
        <is>
          <t>인수 전</t>
        </is>
      </c>
      <c r="D1360" s="36" t="inlineStr">
        <is>
          <t>2020-11-16</t>
        </is>
      </c>
      <c r="E1360" s="37" t="inlineStr">
        <is>
          <t>발표</t>
        </is>
      </c>
      <c r="F1360" s="37" t="inlineStr">
        <is>
          <t>카카오VX, 가승개발 110,000좌(55%) 7,800,000,000원 취득 결정(이사회 2020-11-09, 취득목적 '사업 확장'). 2019 가승개발 자산 15,208·매출 0·순이익 -465(백만원)</t>
        </is>
      </c>
      <c r="G1360" s="37" t="inlineStr">
        <is>
          <t>DART 기타공시</t>
        </is>
      </c>
      <c r="H1360" s="36" t="inlineStr">
        <is>
          <t>2020-11-16</t>
        </is>
      </c>
      <c r="I1360" s="36" t="inlineStr">
        <is>
          <t>20201116001233</t>
        </is>
      </c>
      <c r="J1360" s="39" t="inlineStr">
        <is>
          <t>https://dart.fss.or.kr/dsaf001/main.do?rcpNo=20201116001233</t>
        </is>
      </c>
      <c r="K1360" s="37" t="inlineStr">
        <is>
          <t>pre_events_summary,first_filing_date,purpose_quote</t>
        </is>
      </c>
    </row>
    <row r="1361" ht="45" customHeight="1">
      <c r="A1361" s="36" t="inlineStr">
        <is>
          <t>K044</t>
        </is>
      </c>
      <c r="B1361" s="37" t="inlineStr">
        <is>
          <t>Gaseung Development Co., Ltd.</t>
        </is>
      </c>
      <c r="C1361" s="36" t="inlineStr">
        <is>
          <t>인수 후</t>
        </is>
      </c>
      <c r="D1361" s="36" t="inlineStr">
        <is>
          <t>2020-12-21</t>
        </is>
      </c>
      <c r="E1361" s="37" t="inlineStr">
        <is>
          <t>매각</t>
        </is>
      </c>
      <c r="F1361" s="37" t="inlineStr">
        <is>
          <t>가승개발 최대주주 등 주식보유 변동(넥슨 기업집단 공시 2020-12-28): ㈜더블트리에셋 100,000좌(50%)를 2020.12.21 ㈜카카오브이엑스에 6,000,000,000원(60,000원/좌)에 처분</t>
        </is>
      </c>
      <c r="G1361" s="37" t="inlineStr">
        <is>
          <t>DART 기타공시</t>
        </is>
      </c>
      <c r="H1361" s="36" t="inlineStr">
        <is>
          <t>2020-12-28</t>
        </is>
      </c>
      <c r="I1361" s="36" t="inlineStr">
        <is>
          <t>20201228000401</t>
        </is>
      </c>
      <c r="J1361" s="39" t="inlineStr">
        <is>
          <t>https://dart.fss.or.kr/dsaf001/main.do?rcpNo=20201228000401</t>
        </is>
      </c>
      <c r="K1361" s="37" t="inlineStr">
        <is>
          <t>post_events_summary,notes,chk_note</t>
        </is>
      </c>
    </row>
    <row r="1362" ht="45" customHeight="1">
      <c r="A1362" s="36" t="inlineStr">
        <is>
          <t>K044</t>
        </is>
      </c>
      <c r="B1362" s="37" t="inlineStr">
        <is>
          <t>Gaseung Development Co., Ltd.</t>
        </is>
      </c>
      <c r="C1362" s="36" t="inlineStr">
        <is>
          <t>인수 후</t>
        </is>
      </c>
      <c r="D1362" s="36" t="inlineStr">
        <is>
          <t>2021-02-16</t>
        </is>
      </c>
      <c r="E1362" s="37" t="inlineStr">
        <is>
          <t>매각</t>
        </is>
      </c>
      <c r="F1362" s="37" t="inlineStr">
        <is>
          <t>승산 10,000좌(5%)를 2021-02-15 더블트리에셋에 600,000,000원에 처분, 더블트리에셋이 2021-02-16 카카오VX에 1,800,000,000원(180,000원/좌)에 처분 — 카카오VX 55%, 승산 45%</t>
        </is>
      </c>
      <c r="G1362" s="37" t="inlineStr">
        <is>
          <t>DART 기타공시</t>
        </is>
      </c>
      <c r="H1362" s="36" t="inlineStr">
        <is>
          <t>2021-02-22</t>
        </is>
      </c>
      <c r="I1362" s="36" t="inlineStr">
        <is>
          <t>20210222001275</t>
        </is>
      </c>
      <c r="J1362" s="39" t="inlineStr">
        <is>
          <t>https://dart.fss.or.kr/dsaf001/main.do?rcpNo=20210222001275</t>
        </is>
      </c>
      <c r="K1362" s="37" t="inlineStr">
        <is>
          <t>post_events_summary,notes</t>
        </is>
      </c>
    </row>
    <row r="1363" ht="45" customHeight="1">
      <c r="A1363" s="36" t="inlineStr">
        <is>
          <t>K044</t>
        </is>
      </c>
      <c r="B1363" s="37" t="inlineStr">
        <is>
          <t>Gaseung Development Co., Ltd.</t>
        </is>
      </c>
      <c r="C1363" s="36" t="inlineStr">
        <is>
          <t>인수 후</t>
        </is>
      </c>
      <c r="D1363" s="36" t="inlineStr">
        <is>
          <t>2021-04-09</t>
        </is>
      </c>
      <c r="E1363" s="37" t="inlineStr">
        <is>
          <t>매각</t>
        </is>
      </c>
      <c r="F1363" s="37"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7" t="inlineStr">
        <is>
          <t>DART 감사보고서</t>
        </is>
      </c>
      <c r="H1363" s="36" t="inlineStr">
        <is>
          <t>2021-04-09</t>
        </is>
      </c>
      <c r="I1363" s="36" t="inlineStr">
        <is>
          <t>20210409002469</t>
        </is>
      </c>
      <c r="J1363" s="39" t="inlineStr">
        <is>
          <t>https://dart.fss.or.kr/dsaf001/main.do?rcpNo=20210409002469</t>
        </is>
      </c>
      <c r="K1363" s="37" t="inlineStr">
        <is>
          <t>notes,size_basis,pre_events_summary,post_events_summary</t>
        </is>
      </c>
    </row>
    <row r="1364" ht="45" customHeight="1">
      <c r="A1364" s="36" t="inlineStr">
        <is>
          <t>K044</t>
        </is>
      </c>
      <c r="B1364" s="37" t="inlineStr">
        <is>
          <t>Gaseung Development Co., Ltd.</t>
        </is>
      </c>
      <c r="C1364" s="36" t="inlineStr">
        <is>
          <t>인수 후</t>
        </is>
      </c>
      <c r="D1364" s="36" t="inlineStr">
        <is>
          <t>2021-03-18</t>
        </is>
      </c>
      <c r="E1364" s="37" t="inlineStr">
        <is>
          <t>통합</t>
        </is>
      </c>
      <c r="F1364" s="37" t="inlineStr">
        <is>
          <t>카카오게임즈 2020 사업보고서: (유)가승개발 '지배력 획득'으로 연결 편입, '당기 중 ㈜카카오VX가 (유)가승개발의 지분 50%를 취득', 2020말 자산 83,635,866천원·매출 -(취득 이후)</t>
        </is>
      </c>
      <c r="G1364" s="37" t="inlineStr">
        <is>
          <t>DART 사업보고서</t>
        </is>
      </c>
      <c r="H1364" s="36" t="inlineStr">
        <is>
          <t>2021-03-18</t>
        </is>
      </c>
      <c r="I1364" s="36" t="inlineStr">
        <is>
          <t>20210318001118</t>
        </is>
      </c>
      <c r="J1364" s="39" t="inlineStr">
        <is>
          <t>https://dart.fss.or.kr/dsaf001/main.do?rcpNo=20210318001118</t>
        </is>
      </c>
      <c r="K1364" s="37" t="inlineStr">
        <is>
          <t>pre_incorp_chk,target_rev_post</t>
        </is>
      </c>
    </row>
    <row r="1365" ht="45" customHeight="1">
      <c r="A1365" s="36" t="inlineStr">
        <is>
          <t>K044</t>
        </is>
      </c>
      <c r="B1365" s="37" t="inlineStr">
        <is>
          <t>Gaseung Development Co., Ltd.</t>
        </is>
      </c>
      <c r="C1365" s="36" t="inlineStr">
        <is>
          <t>인수 후</t>
        </is>
      </c>
      <c r="D1365" s="36" t="inlineStr">
        <is>
          <t>2023-12-31</t>
        </is>
      </c>
      <c r="E1365" s="37" t="inlineStr">
        <is>
          <t>실적</t>
        </is>
      </c>
      <c r="F1365" s="37" t="inlineStr">
        <is>
          <t>카카오게임즈 종속기업 요약재무(천원): 가승개발 2021 매출 -·순손실 (3,563,962)(20220318000854); 2022 순손실 (4,273,363)(20230317001061); 2023 자산 84,888,178·자본 (4,263,097)·순손실 (4,411,384)</t>
        </is>
      </c>
      <c r="G1365" s="37" t="inlineStr">
        <is>
          <t>DART 사업보고서</t>
        </is>
      </c>
      <c r="H1365" s="36" t="inlineStr">
        <is>
          <t>2024-03-20</t>
        </is>
      </c>
      <c r="I1365" s="36" t="inlineStr">
        <is>
          <t>20240320002052</t>
        </is>
      </c>
      <c r="J1365" s="39" t="inlineStr">
        <is>
          <t>https://dart.fss.or.kr/dsaf001/main.do?rcpNo=20240320002052</t>
        </is>
      </c>
      <c r="K1365" s="37" t="inlineStr">
        <is>
          <t>target_op_post,target_rev_post</t>
        </is>
      </c>
    </row>
    <row r="1366" ht="45" customHeight="1">
      <c r="A1366" s="36" t="inlineStr">
        <is>
          <t>K044</t>
        </is>
      </c>
      <c r="B1366" s="37" t="inlineStr">
        <is>
          <t>Gaseung Development Co., Ltd.</t>
        </is>
      </c>
      <c r="C1366" s="36" t="inlineStr">
        <is>
          <t>인수 후</t>
        </is>
      </c>
      <c r="D1366" s="36" t="inlineStr">
        <is>
          <t>2025-12-31</t>
        </is>
      </c>
      <c r="E1366" s="37" t="inlineStr">
        <is>
          <t>매각</t>
        </is>
      </c>
      <c r="F1366" s="37" t="inlineStr">
        <is>
          <t>카카오게임즈 2025 사업보고서: 가승개발 '지배력 상실로 인한 연결제외'(카카오VX를 2025-10-15 ㈜아이브이쥐에 매도), 연결 제외 시점까지 매출 -·순손실 (3,273,550)천원</t>
        </is>
      </c>
      <c r="G1366" s="37" t="inlineStr">
        <is>
          <t>DART 사업보고서</t>
        </is>
      </c>
      <c r="H1366" s="36" t="inlineStr">
        <is>
          <t>2026-03-18</t>
        </is>
      </c>
      <c r="I1366" s="36" t="inlineStr">
        <is>
          <t>20260318001659</t>
        </is>
      </c>
      <c r="J1366" s="39" t="inlineStr">
        <is>
          <t>https://dart.fss.or.kr/dsaf001/main.do?rcpNo=20260318001659</t>
        </is>
      </c>
      <c r="K1366" s="37" t="inlineStr">
        <is>
          <t>target_op_post,target_rev_post</t>
        </is>
      </c>
    </row>
    <row r="1367" ht="45" customHeight="1">
      <c r="A1367" s="36" t="inlineStr">
        <is>
          <t>K044</t>
        </is>
      </c>
      <c r="B1367" s="37" t="inlineStr">
        <is>
          <t>Gaseung Development Co., Ltd.</t>
        </is>
      </c>
      <c r="C1367" s="36" t="inlineStr">
        <is>
          <t>인수 전</t>
        </is>
      </c>
      <c r="D1367" s="36" t="inlineStr">
        <is>
          <t>2020-12-23</t>
        </is>
      </c>
      <c r="E1367" s="37" t="inlineStr">
        <is>
          <t>기타</t>
        </is>
      </c>
      <c r="F1367" s="37" t="inlineStr">
        <is>
          <t>딜사이트: '가승개발은 NXC와 GS의 오너3세 경영회사인 승산이 공동 투자한 회사'(카카오VX 55% 78억원 인수 보도)</t>
        </is>
      </c>
      <c r="G1367" s="37" t="inlineStr">
        <is>
          <t>언론 보도</t>
        </is>
      </c>
      <c r="H1367" s="36" t="inlineStr">
        <is>
          <t>2020-12-23</t>
        </is>
      </c>
      <c r="I1367" s="36" t="n"/>
      <c r="J1367" s="39" t="inlineStr">
        <is>
          <t>https://dealsite.co.kr/articles/68453</t>
        </is>
      </c>
      <c r="K1367" s="37" t="inlineStr">
        <is>
          <t>pre_events_summary</t>
        </is>
      </c>
    </row>
    <row r="1368" ht="45" customHeight="1">
      <c r="A1368" s="36" t="inlineStr">
        <is>
          <t>K044</t>
        </is>
      </c>
      <c r="B1368" s="37" t="inlineStr">
        <is>
          <t>Gaseung Development Co., Ltd.</t>
        </is>
      </c>
      <c r="C1368" s="36" t="inlineStr">
        <is>
          <t>발표</t>
        </is>
      </c>
      <c r="D1368" s="36" t="inlineStr">
        <is>
          <t>2020-11-12</t>
        </is>
      </c>
      <c r="E1368" s="37" t="inlineStr">
        <is>
          <t>기타</t>
        </is>
      </c>
      <c r="F1368" s="37" t="inlineStr">
        <is>
          <t>Yahoo Finance KRW=X 2020-11-12 종가 1,111.45원/달러</t>
        </is>
      </c>
      <c r="G1368" s="37" t="inlineStr">
        <is>
          <t>기타</t>
        </is>
      </c>
      <c r="H1368" s="36" t="inlineStr">
        <is>
          <t>2026-10-26</t>
        </is>
      </c>
      <c r="I1368" s="36" t="n"/>
      <c r="J1368" s="39" t="inlineStr">
        <is>
          <t>https://query1.finance.yahoo.com/v8/finance/chart/KRW=X?period1=1604880000&amp;period2=1608768000&amp;interval=1d</t>
        </is>
      </c>
      <c r="K1368" s="37" t="inlineStr">
        <is>
          <t>value_chk_usdmm</t>
        </is>
      </c>
    </row>
    <row r="1369" ht="45" customHeight="1">
      <c r="A1369" s="36" t="inlineStr">
        <is>
          <t>K045</t>
        </is>
      </c>
      <c r="B1369" s="37" t="inlineStr">
        <is>
          <t>My Valet</t>
        </is>
      </c>
      <c r="C1369" s="36" t="inlineStr">
        <is>
          <t>인수 후</t>
        </is>
      </c>
      <c r="D1369" s="36" t="inlineStr">
        <is>
          <t>2020-12-31</t>
        </is>
      </c>
      <c r="E1369" s="37" t="inlineStr">
        <is>
          <t>완료</t>
        </is>
      </c>
      <c r="F1369" s="37"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7" t="inlineStr">
        <is>
          <t>DART 감사보고서</t>
        </is>
      </c>
      <c r="H1369" s="36" t="inlineStr">
        <is>
          <t>2021-04-09</t>
        </is>
      </c>
      <c r="I1369" s="36" t="inlineStr">
        <is>
          <t>20210409001918</t>
        </is>
      </c>
      <c r="J1369" s="39" t="inlineStr">
        <is>
          <t>https://dart.fss.or.kr/dsaf001/main.do?rcpNo=20210409001918</t>
        </is>
      </c>
      <c r="K1369" s="37" t="inlineStr">
        <is>
          <t>value_chk_local,status_chk,impairment,target_rev_post</t>
        </is>
      </c>
    </row>
    <row r="1370" ht="45" customHeight="1">
      <c r="A1370" s="36" t="inlineStr">
        <is>
          <t>K045</t>
        </is>
      </c>
      <c r="B1370" s="37" t="inlineStr">
        <is>
          <t>My Valet</t>
        </is>
      </c>
      <c r="C1370" s="36" t="inlineStr">
        <is>
          <t>인수 후</t>
        </is>
      </c>
      <c r="D1370" s="36" t="inlineStr">
        <is>
          <t>2020-12-31</t>
        </is>
      </c>
      <c r="E1370" s="37" t="inlineStr">
        <is>
          <t>완료</t>
        </is>
      </c>
      <c r="F1370" s="37"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7" t="inlineStr">
        <is>
          <t>DART 사업보고서</t>
        </is>
      </c>
      <c r="H1370" s="36" t="inlineStr">
        <is>
          <t>2021-03-18</t>
        </is>
      </c>
      <c r="I1370" s="36" t="inlineStr">
        <is>
          <t>20210318001373</t>
        </is>
      </c>
      <c r="J1370" s="39" t="inlineStr">
        <is>
          <t>https://dart.fss.or.kr/dsaf001/main.do?rcpNo=20210318001373</t>
        </is>
      </c>
      <c r="K1370" s="37" t="inlineStr">
        <is>
          <t>value_chk_local,chk_note,apex_total_assets</t>
        </is>
      </c>
    </row>
    <row r="1371" ht="45" customHeight="1">
      <c r="A1371" s="36" t="inlineStr">
        <is>
          <t>K045</t>
        </is>
      </c>
      <c r="B1371" s="37" t="inlineStr">
        <is>
          <t>My Valet</t>
        </is>
      </c>
      <c r="C1371" s="36" t="inlineStr">
        <is>
          <t>인수 후</t>
        </is>
      </c>
      <c r="D1371" s="36" t="inlineStr">
        <is>
          <t>2020-12-10</t>
        </is>
      </c>
      <c r="E1371" s="37" t="inlineStr">
        <is>
          <t>기타</t>
        </is>
      </c>
      <c r="F1371" s="37"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7" t="inlineStr">
        <is>
          <t>DART 기타공시</t>
        </is>
      </c>
      <c r="H1371" s="36" t="inlineStr">
        <is>
          <t>2020-12-16</t>
        </is>
      </c>
      <c r="I1371" s="36" t="inlineStr">
        <is>
          <t>20201216000388</t>
        </is>
      </c>
      <c r="J1371" s="39" t="inlineStr">
        <is>
          <t>https://dart.fss.or.kr/dsaf001/main.do?rcpNo=20201216000388</t>
        </is>
      </c>
      <c r="K1371" s="37" t="inlineStr">
        <is>
          <t>first_filing_date,announce_date_chk,pre_events_summary,post_events_summary</t>
        </is>
      </c>
    </row>
    <row r="1372" ht="45" customHeight="1">
      <c r="A1372" s="36" t="inlineStr">
        <is>
          <t>K045</t>
        </is>
      </c>
      <c r="B1372" s="37" t="inlineStr">
        <is>
          <t>My Valet</t>
        </is>
      </c>
      <c r="C1372" s="36" t="inlineStr">
        <is>
          <t>인수 후</t>
        </is>
      </c>
      <c r="D1372" s="36" t="inlineStr">
        <is>
          <t>2021-05-28</t>
        </is>
      </c>
      <c r="E1372" s="37" t="inlineStr">
        <is>
          <t>실적</t>
        </is>
      </c>
      <c r="F1372" s="37" t="inlineStr">
        <is>
          <t>마이발렛 대규모기업집단현황공시(연1회): 대표자 류긍선, 설립일 2014.12.24, 계열편입일 2020.12.01. 2020 자산 952·부채 982·자본 -29백만원(자본잠식), 매출 4,917·영업이익 -235·당기순이익 -314백만원.</t>
        </is>
      </c>
      <c r="G1372" s="37" t="inlineStr">
        <is>
          <t>DART 기타공시</t>
        </is>
      </c>
      <c r="H1372" s="36" t="inlineStr">
        <is>
          <t>2021-05-28</t>
        </is>
      </c>
      <c r="I1372" s="36" t="inlineStr">
        <is>
          <t>20210528000822</t>
        </is>
      </c>
      <c r="J1372" s="39" t="inlineStr">
        <is>
          <t>https://dart.fss.or.kr/dsaf001/main.do?rcpNo=20210528000822</t>
        </is>
      </c>
      <c r="K1372" s="37" t="inlineStr">
        <is>
          <t>pre_incorp_chk,target_rev_post,target_op_post,pre_events_summary</t>
        </is>
      </c>
    </row>
    <row r="1373" ht="45" customHeight="1">
      <c r="A1373" s="36" t="inlineStr">
        <is>
          <t>K045</t>
        </is>
      </c>
      <c r="B1373" s="37" t="inlineStr">
        <is>
          <t>My Valet</t>
        </is>
      </c>
      <c r="C1373" s="36" t="inlineStr">
        <is>
          <t>인수 후</t>
        </is>
      </c>
      <c r="D1373" s="36" t="inlineStr">
        <is>
          <t>2022-05-30</t>
        </is>
      </c>
      <c r="E1373" s="37" t="inlineStr">
        <is>
          <t>실적</t>
        </is>
      </c>
      <c r="F1373" s="37" t="inlineStr">
        <is>
          <t>케이엠파킹앤스페이스 대규모기업집단현황공시(연1회): 대표자 김태성, 대표사업 '주차 소프트웨어 개발 및 공급'. 2021 자산 1,753·자본 43백만원, 매출 8,050·영업이익 62·당기순이익 176백만원.</t>
        </is>
      </c>
      <c r="G1373" s="37" t="inlineStr">
        <is>
          <t>DART 기타공시</t>
        </is>
      </c>
      <c r="H1373" s="36" t="inlineStr">
        <is>
          <t>2022-05-30</t>
        </is>
      </c>
      <c r="I1373" s="36" t="inlineStr">
        <is>
          <t>20220530000958</t>
        </is>
      </c>
      <c r="J1373" s="39" t="inlineStr">
        <is>
          <t>https://dart.fss.or.kr/dsaf001/main.do?rcpNo=20220530000958</t>
        </is>
      </c>
      <c r="K1373" s="37" t="inlineStr">
        <is>
          <t>target_rev_post,target_op_post</t>
        </is>
      </c>
    </row>
    <row r="1374" ht="45" customHeight="1">
      <c r="A1374" s="36" t="inlineStr">
        <is>
          <t>K045</t>
        </is>
      </c>
      <c r="B1374" s="37" t="inlineStr">
        <is>
          <t>My Valet</t>
        </is>
      </c>
      <c r="C1374" s="36" t="inlineStr">
        <is>
          <t>인수 후</t>
        </is>
      </c>
      <c r="D1374" s="36" t="inlineStr">
        <is>
          <t>2023-05-31</t>
        </is>
      </c>
      <c r="E1374" s="37" t="inlineStr">
        <is>
          <t>실적</t>
        </is>
      </c>
      <c r="F1374" s="37" t="inlineStr">
        <is>
          <t>케이엠파킹앤스페이스 현황공시(연1회): 2022 자산 9,990·자본 3,235백만원, 매출 15,408·영업이익 424·당기순이익 221백만원. 종업원 37명.</t>
        </is>
      </c>
      <c r="G1374" s="37" t="inlineStr">
        <is>
          <t>DART 기타공시</t>
        </is>
      </c>
      <c r="H1374" s="36" t="inlineStr">
        <is>
          <t>2023-05-31</t>
        </is>
      </c>
      <c r="I1374" s="36" t="inlineStr">
        <is>
          <t>20230531003123</t>
        </is>
      </c>
      <c r="J1374" s="39" t="inlineStr">
        <is>
          <t>https://dart.fss.or.kr/dsaf001/main.do?rcpNo=20230531003123</t>
        </is>
      </c>
      <c r="K1374" s="37" t="inlineStr">
        <is>
          <t>target_rev_post,target_op_post</t>
        </is>
      </c>
    </row>
    <row r="1375" ht="45" customHeight="1">
      <c r="A1375" s="36" t="inlineStr">
        <is>
          <t>K045</t>
        </is>
      </c>
      <c r="B1375" s="37" t="inlineStr">
        <is>
          <t>My Valet</t>
        </is>
      </c>
      <c r="C1375" s="36" t="inlineStr">
        <is>
          <t>인수 후</t>
        </is>
      </c>
      <c r="D1375" s="36" t="inlineStr">
        <is>
          <t>2024-05-31</t>
        </is>
      </c>
      <c r="E1375" s="37" t="inlineStr">
        <is>
          <t>실적</t>
        </is>
      </c>
      <c r="F1375" s="37" t="inlineStr">
        <is>
          <t>케이엠파킹앤스페이스 현황공시(연1회): 2023 자산 25,711·자본 2,443백만원, 매출 22,885·영업이익 794·당기순이익 -748백만원.</t>
        </is>
      </c>
      <c r="G1375" s="37" t="inlineStr">
        <is>
          <t>DART 기타공시</t>
        </is>
      </c>
      <c r="H1375" s="36" t="inlineStr">
        <is>
          <t>2024-05-31</t>
        </is>
      </c>
      <c r="I1375" s="36" t="inlineStr">
        <is>
          <t>20240531002760</t>
        </is>
      </c>
      <c r="J1375" s="39" t="inlineStr">
        <is>
          <t>https://dart.fss.or.kr/dsaf001/main.do?rcpNo=20240531002760</t>
        </is>
      </c>
      <c r="K1375" s="37" t="inlineStr">
        <is>
          <t>target_rev_post,target_op_post</t>
        </is>
      </c>
    </row>
    <row r="1376" ht="45" customHeight="1">
      <c r="A1376" s="36" t="inlineStr">
        <is>
          <t>K045</t>
        </is>
      </c>
      <c r="B1376" s="37" t="inlineStr">
        <is>
          <t>My Valet</t>
        </is>
      </c>
      <c r="C1376" s="36" t="inlineStr">
        <is>
          <t>인수 후</t>
        </is>
      </c>
      <c r="D1376" s="36" t="inlineStr">
        <is>
          <t>2025-05-30</t>
        </is>
      </c>
      <c r="E1376" s="37" t="inlineStr">
        <is>
          <t>실적</t>
        </is>
      </c>
      <c r="F1376" s="37" t="inlineStr">
        <is>
          <t>케이엠파킹앤스페이스 현황공시(연1회, 개별 손익계산서 기준): 2024 자산 30,940·자본 2,166백만원, 매출 33,329·영업이익 1,585·당기순이익 -254백만원(이자비용 2,028).</t>
        </is>
      </c>
      <c r="G1376" s="37" t="inlineStr">
        <is>
          <t>DART 기타공시</t>
        </is>
      </c>
      <c r="H1376" s="36" t="inlineStr">
        <is>
          <t>2025-05-30</t>
        </is>
      </c>
      <c r="I1376" s="36" t="inlineStr">
        <is>
          <t>20250530001293</t>
        </is>
      </c>
      <c r="J1376" s="39" t="inlineStr">
        <is>
          <t>https://dart.fss.or.kr/dsaf001/main.do?rcpNo=20250530001293</t>
        </is>
      </c>
      <c r="K1376" s="37" t="inlineStr">
        <is>
          <t>target_rev_post,target_op_post,perf_basis</t>
        </is>
      </c>
    </row>
    <row r="1377" ht="45" customHeight="1">
      <c r="A1377" s="36" t="inlineStr">
        <is>
          <t>K045</t>
        </is>
      </c>
      <c r="B1377" s="37" t="inlineStr">
        <is>
          <t>My Valet</t>
        </is>
      </c>
      <c r="C1377" s="36" t="inlineStr">
        <is>
          <t>인수 후</t>
        </is>
      </c>
      <c r="D1377" s="36" t="inlineStr">
        <is>
          <t>2025-04-02</t>
        </is>
      </c>
      <c r="E1377" s="37" t="inlineStr">
        <is>
          <t>사명변경</t>
        </is>
      </c>
      <c r="F1377" s="37"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7" t="inlineStr">
        <is>
          <t>DART 감사보고서</t>
        </is>
      </c>
      <c r="H1377" s="36" t="inlineStr">
        <is>
          <t>2025-04-02</t>
        </is>
      </c>
      <c r="I1377" s="36" t="inlineStr">
        <is>
          <t>20250402002465</t>
        </is>
      </c>
      <c r="J1377" s="39" t="inlineStr">
        <is>
          <t>https://dart.fss.or.kr/dsaf001/main.do?rcpNo=20250402002465</t>
        </is>
      </c>
      <c r="K1377" s="37" t="inlineStr">
        <is>
          <t>notes,post_events_summary</t>
        </is>
      </c>
    </row>
    <row r="1378" ht="45" customHeight="1">
      <c r="A1378" s="36" t="inlineStr">
        <is>
          <t>K045</t>
        </is>
      </c>
      <c r="B1378" s="37" t="inlineStr">
        <is>
          <t>My Valet</t>
        </is>
      </c>
      <c r="C1378" s="36" t="inlineStr">
        <is>
          <t>인수 후</t>
        </is>
      </c>
      <c r="D1378" s="36" t="inlineStr">
        <is>
          <t>2025-05-27</t>
        </is>
      </c>
      <c r="E1378" s="37" t="inlineStr">
        <is>
          <t>합병</t>
        </is>
      </c>
      <c r="F1378" s="37"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7" t="inlineStr">
        <is>
          <t>DART 기타공시</t>
        </is>
      </c>
      <c r="H1378" s="36" t="inlineStr">
        <is>
          <t>2025-06-09</t>
        </is>
      </c>
      <c r="I1378" s="36" t="inlineStr">
        <is>
          <t>20250609000029</t>
        </is>
      </c>
      <c r="J1378" s="39" t="inlineStr">
        <is>
          <t>https://dart.fss.or.kr/dsaf001/main.do?rcpNo=20250609000029</t>
        </is>
      </c>
      <c r="K1378" s="37" t="inlineStr">
        <is>
          <t>post_events_summary,notes</t>
        </is>
      </c>
    </row>
    <row r="1379" ht="45" customHeight="1">
      <c r="A1379" s="36" t="inlineStr">
        <is>
          <t>K045</t>
        </is>
      </c>
      <c r="B1379" s="37" t="inlineStr">
        <is>
          <t>My Valet</t>
        </is>
      </c>
      <c r="C1379" s="36" t="inlineStr">
        <is>
          <t>인수 후</t>
        </is>
      </c>
      <c r="D1379" s="36" t="inlineStr">
        <is>
          <t>2022-12-31</t>
        </is>
      </c>
      <c r="E1379" s="37" t="inlineStr">
        <is>
          <t>기타</t>
        </is>
      </c>
      <c r="F1379" s="37"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7" t="inlineStr">
        <is>
          <t>DART 사업보고서</t>
        </is>
      </c>
      <c r="H1379" s="36" t="inlineStr">
        <is>
          <t>2024-03-19</t>
        </is>
      </c>
      <c r="I1379" s="36" t="inlineStr">
        <is>
          <t>20240319000026</t>
        </is>
      </c>
      <c r="J1379" s="39" t="inlineStr">
        <is>
          <t>https://dart.fss.or.kr/dsaf001/main.do?rcpNo=20240319000026</t>
        </is>
      </c>
      <c r="K1379" s="37" t="inlineStr">
        <is>
          <t>notes,post_events_summary</t>
        </is>
      </c>
    </row>
    <row r="1380" ht="45" customHeight="1">
      <c r="A1380" s="36" t="inlineStr">
        <is>
          <t>K045</t>
        </is>
      </c>
      <c r="B1380" s="37" t="inlineStr">
        <is>
          <t>My Valet</t>
        </is>
      </c>
      <c r="C1380" s="36" t="inlineStr">
        <is>
          <t>인수 후</t>
        </is>
      </c>
      <c r="D1380" s="36" t="inlineStr">
        <is>
          <t>2023-12-31</t>
        </is>
      </c>
      <c r="E1380" s="37" t="inlineStr">
        <is>
          <t>손상차손</t>
        </is>
      </c>
      <c r="F1380" s="37"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7" t="inlineStr">
        <is>
          <t>DART 사업보고서</t>
        </is>
      </c>
      <c r="H1380" s="36" t="inlineStr">
        <is>
          <t>2024-04-01</t>
        </is>
      </c>
      <c r="I1380" s="36" t="inlineStr">
        <is>
          <t>20240401003513</t>
        </is>
      </c>
      <c r="J1380" s="39" t="inlineStr">
        <is>
          <t>https://dart.fss.or.kr/dsaf001/main.do?rcpNo=20240401003513</t>
        </is>
      </c>
      <c r="K1380" s="37" t="inlineStr">
        <is>
          <t>impairment,post_events_summary</t>
        </is>
      </c>
    </row>
    <row r="1381" ht="45" customHeight="1">
      <c r="A1381" s="36" t="inlineStr">
        <is>
          <t>K045</t>
        </is>
      </c>
      <c r="B1381" s="37" t="inlineStr">
        <is>
          <t>My Valet</t>
        </is>
      </c>
      <c r="C1381" s="36" t="inlineStr">
        <is>
          <t>인수 후</t>
        </is>
      </c>
      <c r="D1381" s="36" t="inlineStr">
        <is>
          <t>2025-12-31</t>
        </is>
      </c>
      <c r="E1381" s="37" t="inlineStr">
        <is>
          <t>손상차손</t>
        </is>
      </c>
      <c r="F1381" s="37"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7" t="inlineStr">
        <is>
          <t>DART 사업보고서</t>
        </is>
      </c>
      <c r="H1381" s="36" t="inlineStr">
        <is>
          <t>2026-03-31</t>
        </is>
      </c>
      <c r="I1381" s="36" t="inlineStr">
        <is>
          <t>20260331003637</t>
        </is>
      </c>
      <c r="J1381" s="39" t="inlineStr">
        <is>
          <t>https://dart.fss.or.kr/dsaf001/main.do?rcpNo=20260331003637</t>
        </is>
      </c>
      <c r="K1381" s="37" t="inlineStr">
        <is>
          <t>impairment</t>
        </is>
      </c>
    </row>
    <row r="1382" ht="45" customHeight="1">
      <c r="A1382" s="36" t="inlineStr">
        <is>
          <t>K045</t>
        </is>
      </c>
      <c r="B1382" s="37" t="inlineStr">
        <is>
          <t>My Valet</t>
        </is>
      </c>
      <c r="C1382" s="36" t="inlineStr">
        <is>
          <t>인수 후</t>
        </is>
      </c>
      <c r="D1382" s="36" t="inlineStr">
        <is>
          <t>2021-12-31</t>
        </is>
      </c>
      <c r="E1382" s="37" t="inlineStr">
        <is>
          <t>기타</t>
        </is>
      </c>
      <c r="F1382" s="37"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7" t="inlineStr">
        <is>
          <t>DART 감사보고서</t>
        </is>
      </c>
      <c r="H1382" s="36" t="inlineStr">
        <is>
          <t>2024-03-19</t>
        </is>
      </c>
      <c r="I1382" s="36" t="inlineStr">
        <is>
          <t>20240319000002</t>
        </is>
      </c>
      <c r="J1382" s="39" t="inlineStr">
        <is>
          <t>https://dart.fss.or.kr/dsaf001/main.do?rcpNo=20240319000002</t>
        </is>
      </c>
      <c r="K1382" s="37" t="inlineStr">
        <is>
          <t>impairment</t>
        </is>
      </c>
    </row>
    <row r="1383" ht="45" customHeight="1">
      <c r="A1383" s="36" t="inlineStr">
        <is>
          <t>K045</t>
        </is>
      </c>
      <c r="B1383" s="37" t="inlineStr">
        <is>
          <t>My Valet</t>
        </is>
      </c>
      <c r="C1383" s="36" t="inlineStr">
        <is>
          <t>인수 전</t>
        </is>
      </c>
      <c r="D1383" s="36" t="inlineStr">
        <is>
          <t>2019-12-31</t>
        </is>
      </c>
      <c r="E1383" s="37" t="inlineStr">
        <is>
          <t>실적</t>
        </is>
      </c>
      <c r="F1383" s="37" t="inlineStr">
        <is>
          <t>카카오모빌리티 2019 연결감사보고서: 총자산 274,929,202,371원, 자본총계 215,599,733,263원, 영업수익 104,851,956,418원.</t>
        </is>
      </c>
      <c r="G1383" s="37" t="inlineStr">
        <is>
          <t>DART 감사보고서</t>
        </is>
      </c>
      <c r="H1383" s="36" t="inlineStr">
        <is>
          <t>2020-03-31</t>
        </is>
      </c>
      <c r="I1383" s="36" t="inlineStr">
        <is>
          <t>20200331002182</t>
        </is>
      </c>
      <c r="J1383" s="39" t="inlineStr">
        <is>
          <t>https://dart.fss.or.kr/dsaf001/main.do?rcpNo=20200331002182</t>
        </is>
      </c>
      <c r="K1383" s="37" t="inlineStr">
        <is>
          <t>acq_total_assets,deal_to_assets_pct,deal_to_equity_pct</t>
        </is>
      </c>
    </row>
    <row r="1384" ht="45" customHeight="1">
      <c r="A1384" s="36" t="inlineStr">
        <is>
          <t>K045</t>
        </is>
      </c>
      <c r="B1384" s="37" t="inlineStr">
        <is>
          <t>My Valet</t>
        </is>
      </c>
      <c r="C1384" s="36" t="inlineStr">
        <is>
          <t>인수 후</t>
        </is>
      </c>
      <c r="D1384" s="36" t="inlineStr">
        <is>
          <t>2022-06-01</t>
        </is>
      </c>
      <c r="E1384" s="37" t="inlineStr">
        <is>
          <t>사명변경</t>
        </is>
      </c>
      <c r="F1384" s="37"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7" t="inlineStr">
        <is>
          <t>언론 보도</t>
        </is>
      </c>
      <c r="H1384" s="36" t="inlineStr">
        <is>
          <t>2022-06-01</t>
        </is>
      </c>
      <c r="I1384" s="36" t="n"/>
      <c r="J1384" s="39" t="inlineStr">
        <is>
          <t>https://www.mt.co.kr/tech/2022/06/01/2022053110065049697</t>
        </is>
      </c>
      <c r="K1384" s="37" t="inlineStr">
        <is>
          <t>notes,purpose_quote,core_basis,earnings_call_note</t>
        </is>
      </c>
    </row>
    <row r="1385" ht="45" customHeight="1">
      <c r="A1385" s="36" t="inlineStr">
        <is>
          <t>K045</t>
        </is>
      </c>
      <c r="B1385" s="37" t="inlineStr">
        <is>
          <t>My Valet</t>
        </is>
      </c>
      <c r="C1385" s="36" t="inlineStr">
        <is>
          <t>인수 후</t>
        </is>
      </c>
      <c r="D1385" s="36" t="inlineStr">
        <is>
          <t>2021-12-01</t>
        </is>
      </c>
      <c r="E1385" s="37" t="inlineStr">
        <is>
          <t>기타</t>
        </is>
      </c>
      <c r="F1385" s="37" t="inlineStr">
        <is>
          <t>카카오모빌리티 타법인주식취득결정: 지에스파크이십사㈜ 4,600,000주(100%) 65,000,000,000원 현금취득, 목적 '주차 사업 경쟁력 강화', 이사회 2021-12-01, 취득예정 2022-05-31.</t>
        </is>
      </c>
      <c r="G1385" s="37" t="inlineStr">
        <is>
          <t>DART 기타공시</t>
        </is>
      </c>
      <c r="H1385" s="36" t="inlineStr">
        <is>
          <t>2021-12-08</t>
        </is>
      </c>
      <c r="I1385" s="36" t="inlineStr">
        <is>
          <t>20211208000262</t>
        </is>
      </c>
      <c r="J1385" s="39" t="inlineStr">
        <is>
          <t>https://dart.fss.or.kr/dsaf001/main.do?rcpNo=20211208000262</t>
        </is>
      </c>
      <c r="K1385" s="37" t="inlineStr">
        <is>
          <t>post_events_summary</t>
        </is>
      </c>
    </row>
    <row r="1386" ht="45" customHeight="1">
      <c r="A1386" s="36" t="inlineStr">
        <is>
          <t>K045</t>
        </is>
      </c>
      <c r="B1386" s="37" t="inlineStr">
        <is>
          <t>My Valet</t>
        </is>
      </c>
      <c r="C1386" s="36" t="inlineStr">
        <is>
          <t>발표</t>
        </is>
      </c>
      <c r="D1386" s="36" t="inlineStr">
        <is>
          <t>2020-12-29</t>
        </is>
      </c>
      <c r="E1386" s="37" t="inlineStr">
        <is>
          <t>기타</t>
        </is>
      </c>
      <c r="F1386" s="37" t="inlineStr">
        <is>
          <t>카카오 2020 사업보고서 주식의 총수: 발행주식 88,501,998주(2020-12-31). Yahoo Finance 035720.KS 2020-12-29 조정종가 76,900원(5:1 분할 환원 384,500원), 2020-11-30 73,600원(환원 368,000원).</t>
        </is>
      </c>
      <c r="G1386" s="37" t="inlineStr">
        <is>
          <t>DART 사업보고서</t>
        </is>
      </c>
      <c r="H1386" s="36" t="inlineStr">
        <is>
          <t>2021-03-18</t>
        </is>
      </c>
      <c r="I1386" s="36" t="inlineStr">
        <is>
          <t>20210318001373</t>
        </is>
      </c>
      <c r="J1386" s="39" t="inlineStr">
        <is>
          <t>https://dart.fss.or.kr/dsaf001/main.do?rcpNo=20210318001373</t>
        </is>
      </c>
      <c r="K1386" s="37" t="inlineStr">
        <is>
          <t>acq_mktcap,size_basis</t>
        </is>
      </c>
    </row>
    <row r="1387" ht="45" customHeight="1">
      <c r="A1387" s="36" t="inlineStr">
        <is>
          <t>K046</t>
        </is>
      </c>
      <c r="B1387" s="37" t="inlineStr">
        <is>
          <t>E&amp;T Story Entertainment Co., Ltd.</t>
        </is>
      </c>
      <c r="C1387" s="36" t="inlineStr">
        <is>
          <t>발표</t>
        </is>
      </c>
      <c r="D1387" s="36" t="inlineStr">
        <is>
          <t>2020-12-31</t>
        </is>
      </c>
      <c r="E1387" s="37" t="inlineStr">
        <is>
          <t>추가취득</t>
        </is>
      </c>
      <c r="F1387" s="37" t="inlineStr">
        <is>
          <t>이앤티스토리엔터테인먼트 최대주주 등의 주식보유 변동(기업집단 '카카오'): (주)카카오엠(계열회사) 30,000주 60.00% → 50,000주 100.00%(+20,000주, 300,000,000원, 단가 15,000원), 박찬우(임원) 20,000주 40.00% → 0, 변동일 2020.12.31.</t>
        </is>
      </c>
      <c r="G1387" s="37" t="inlineStr">
        <is>
          <t>DART 기타공시</t>
        </is>
      </c>
      <c r="H1387" s="36" t="inlineStr">
        <is>
          <t>2021-01-07</t>
        </is>
      </c>
      <c r="I1387" s="36" t="inlineStr">
        <is>
          <t>20210107000610</t>
        </is>
      </c>
      <c r="J1387" s="39" t="inlineStr">
        <is>
          <t>https://dart.fss.or.kr/dsaf001/main.do?rcpNo=20210107000610</t>
        </is>
      </c>
      <c r="K1387" s="37" t="inlineStr">
        <is>
          <t>value_chk_local,status_chk,acquirer_entity,announce_date_chk,first_filing_date,chk_note</t>
        </is>
      </c>
    </row>
    <row r="1388" ht="45" customHeight="1">
      <c r="A1388" s="36" t="inlineStr">
        <is>
          <t>K046</t>
        </is>
      </c>
      <c r="B1388" s="37" t="inlineStr">
        <is>
          <t>E&amp;T Story Entertainment Co., Ltd.</t>
        </is>
      </c>
      <c r="C1388" s="36" t="inlineStr">
        <is>
          <t>인수 후</t>
        </is>
      </c>
      <c r="D1388" s="36" t="inlineStr">
        <is>
          <t>2020-12-31</t>
        </is>
      </c>
      <c r="E1388" s="37" t="inlineStr">
        <is>
          <t>추가취득</t>
        </is>
      </c>
      <c r="F1388" s="37"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7" t="inlineStr">
        <is>
          <t>DART 감사보고서</t>
        </is>
      </c>
      <c r="H1388" s="36" t="inlineStr">
        <is>
          <t>2021-03-29</t>
        </is>
      </c>
      <c r="I1388" s="36" t="inlineStr">
        <is>
          <t>20210329000924</t>
        </is>
      </c>
      <c r="J1388" s="39" t="inlineStr">
        <is>
          <t>https://dart.fss.or.kr/dsaf001/main.do?rcpNo=20210329000924</t>
        </is>
      </c>
      <c r="K1388" s="37" t="inlineStr">
        <is>
          <t>chk_note,acquirer_entity</t>
        </is>
      </c>
    </row>
    <row r="1389" ht="45" customHeight="1">
      <c r="A1389" s="36" t="inlineStr">
        <is>
          <t>K046</t>
        </is>
      </c>
      <c r="B1389" s="37" t="inlineStr">
        <is>
          <t>E&amp;T Story Entertainment Co., Ltd.</t>
        </is>
      </c>
      <c r="C1389" s="36" t="inlineStr">
        <is>
          <t>인수 전</t>
        </is>
      </c>
      <c r="D1389" s="36" t="inlineStr">
        <is>
          <t>2019-12-31</t>
        </is>
      </c>
      <c r="E1389" s="37" t="inlineStr">
        <is>
          <t>실적</t>
        </is>
      </c>
      <c r="F1389" s="37"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7" t="inlineStr">
        <is>
          <t>DART 감사보고서</t>
        </is>
      </c>
      <c r="H1389" s="36" t="inlineStr">
        <is>
          <t>2020-03-20</t>
        </is>
      </c>
      <c r="I1389" s="36" t="inlineStr">
        <is>
          <t>20200320001206</t>
        </is>
      </c>
      <c r="J1389" s="39" t="inlineStr">
        <is>
          <t>https://dart.fss.or.kr/dsaf001/main.do?rcpNo=20200320001206</t>
        </is>
      </c>
      <c r="K1389" s="37" t="inlineStr">
        <is>
          <t>target_rev_pre,target_op_pre,impairment,acq_total_assets,deal_to_equity_pct</t>
        </is>
      </c>
    </row>
    <row r="1390" ht="45" customHeight="1">
      <c r="A1390" s="36" t="inlineStr">
        <is>
          <t>K046</t>
        </is>
      </c>
      <c r="B1390" s="37" t="inlineStr">
        <is>
          <t>E&amp;T Story Entertainment Co., Ltd.</t>
        </is>
      </c>
      <c r="C1390" s="36" t="inlineStr">
        <is>
          <t>인수 전</t>
        </is>
      </c>
      <c r="D1390" s="36" t="inlineStr">
        <is>
          <t>2018-01</t>
        </is>
      </c>
      <c r="E1390" s="37" t="inlineStr">
        <is>
          <t>지분취득</t>
        </is>
      </c>
      <c r="F1390" s="37"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7" t="inlineStr">
        <is>
          <t>DART 사업보고서</t>
        </is>
      </c>
      <c r="H1390" s="36" t="inlineStr">
        <is>
          <t>2018-05-15</t>
        </is>
      </c>
      <c r="I1390" s="36" t="inlineStr">
        <is>
          <t>20180515001466</t>
        </is>
      </c>
      <c r="J1390" s="39" t="inlineStr">
        <is>
          <t>https://dart.fss.or.kr/dsaf001/main.do?rcpNo=20180515001466</t>
        </is>
      </c>
      <c r="K1390" s="37" t="inlineStr">
        <is>
          <t>pre_events_summary,purpose_quote</t>
        </is>
      </c>
    </row>
    <row r="1391" ht="45" customHeight="1">
      <c r="A1391" s="36" t="inlineStr">
        <is>
          <t>K046</t>
        </is>
      </c>
      <c r="B1391" s="37" t="inlineStr">
        <is>
          <t>E&amp;T Story Entertainment Co., Ltd.</t>
        </is>
      </c>
      <c r="C1391" s="36" t="inlineStr">
        <is>
          <t>인수 전</t>
        </is>
      </c>
      <c r="D1391" s="36" t="inlineStr">
        <is>
          <t>2018-01</t>
        </is>
      </c>
      <c r="E1391" s="37" t="inlineStr">
        <is>
          <t>지분취득</t>
        </is>
      </c>
      <c r="F1391" s="37" t="inlineStr">
        <is>
          <t>카카오엠(옛 로엔) 2017 사업보고서 연혁: '2018년 01월 (주)플랜에이엔터테인먼트가 (주)이앤티스토리엔터테인먼트 지분 인수 (지분율 60%)'.</t>
        </is>
      </c>
      <c r="G1391" s="37" t="inlineStr">
        <is>
          <t>DART 사업보고서</t>
        </is>
      </c>
      <c r="H1391" s="36" t="inlineStr">
        <is>
          <t>2018-03-30</t>
        </is>
      </c>
      <c r="I1391" s="36" t="inlineStr">
        <is>
          <t>20180330003970</t>
        </is>
      </c>
      <c r="J1391" s="39" t="inlineStr">
        <is>
          <t>https://dart.fss.or.kr/dsaf001/main.do?rcpNo=20180330003970</t>
        </is>
      </c>
      <c r="K1391" s="37" t="inlineStr">
        <is>
          <t>pre_events_summary</t>
        </is>
      </c>
    </row>
    <row r="1392" ht="45" customHeight="1">
      <c r="A1392" s="36" t="inlineStr">
        <is>
          <t>K046</t>
        </is>
      </c>
      <c r="B1392" s="37" t="inlineStr">
        <is>
          <t>E&amp;T Story Entertainment Co., Ltd.</t>
        </is>
      </c>
      <c r="C1392" s="36" t="inlineStr">
        <is>
          <t>인수 전</t>
        </is>
      </c>
      <c r="D1392" s="36" t="inlineStr">
        <is>
          <t>2018-12-31</t>
        </is>
      </c>
      <c r="E1392" s="37" t="inlineStr">
        <is>
          <t>실적</t>
        </is>
      </c>
      <c r="F1392" s="37"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7" t="inlineStr">
        <is>
          <t>DART 사업보고서</t>
        </is>
      </c>
      <c r="H1392" s="36" t="inlineStr">
        <is>
          <t>2019-04-01</t>
        </is>
      </c>
      <c r="I1392" s="36" t="inlineStr">
        <is>
          <t>20190401005013</t>
        </is>
      </c>
      <c r="J1392" s="39" t="inlineStr">
        <is>
          <t>https://dart.fss.or.kr/dsaf001/main.do?rcpNo=20190401005013</t>
        </is>
      </c>
      <c r="K1392" s="37" t="inlineStr">
        <is>
          <t>pre_events_summary,target_rev_pre,perf_basis</t>
        </is>
      </c>
    </row>
    <row r="1393" ht="45" customHeight="1">
      <c r="A1393" s="36" t="inlineStr">
        <is>
          <t>K046</t>
        </is>
      </c>
      <c r="B1393" s="37" t="inlineStr">
        <is>
          <t>E&amp;T Story Entertainment Co., Ltd.</t>
        </is>
      </c>
      <c r="C1393" s="36" t="inlineStr">
        <is>
          <t>인수 전</t>
        </is>
      </c>
      <c r="D1393" s="36" t="inlineStr">
        <is>
          <t>2019-01-31</t>
        </is>
      </c>
      <c r="E1393" s="37" t="inlineStr">
        <is>
          <t>기타</t>
        </is>
      </c>
      <c r="F1393" s="37" t="inlineStr">
        <is>
          <t>이앤티스토리 최대주주 등의 주식보유 변동: (주)플랜에이엔터테인먼트 30,000주(60.00%) → (주)카카오엠, 변동일 2019.01.31, 304,620,000원, 단가 10,154원; 박찬우(임원) 20,000주 40.00% 유지.</t>
        </is>
      </c>
      <c r="G1393" s="37" t="inlineStr">
        <is>
          <t>DART 기타공시</t>
        </is>
      </c>
      <c r="H1393" s="36" t="inlineStr">
        <is>
          <t>2019-02-01</t>
        </is>
      </c>
      <c r="I1393" s="36" t="inlineStr">
        <is>
          <t>20190201000140</t>
        </is>
      </c>
      <c r="J1393" s="39" t="inlineStr">
        <is>
          <t>https://dart.fss.or.kr/dsaf001/main.do?rcpNo=20190201000140</t>
        </is>
      </c>
      <c r="K1393" s="37" t="inlineStr">
        <is>
          <t>pre_events_summary,notes</t>
        </is>
      </c>
    </row>
    <row r="1394" ht="45" customHeight="1">
      <c r="A1394" s="36" t="inlineStr">
        <is>
          <t>K046</t>
        </is>
      </c>
      <c r="B1394" s="37" t="inlineStr">
        <is>
          <t>E&amp;T Story Entertainment Co., Ltd.</t>
        </is>
      </c>
      <c r="C1394" s="36" t="inlineStr">
        <is>
          <t>인수 전</t>
        </is>
      </c>
      <c r="D1394" s="36" t="inlineStr">
        <is>
          <t>2019-01-24</t>
        </is>
      </c>
      <c r="E1394" s="37" t="inlineStr">
        <is>
          <t>경영진변경</t>
        </is>
      </c>
      <c r="F1394" s="37"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7" t="inlineStr">
        <is>
          <t>DART 기타공시</t>
        </is>
      </c>
      <c r="H1394" s="36" t="inlineStr">
        <is>
          <t>2019-02-14</t>
        </is>
      </c>
      <c r="I1394" s="36" t="inlineStr">
        <is>
          <t>20190214000046</t>
        </is>
      </c>
      <c r="J1394" s="39" t="inlineStr">
        <is>
          <t>https://dart.fss.or.kr/dsaf001/main.do?rcpNo=20190214000046</t>
        </is>
      </c>
      <c r="K1394" s="37" t="inlineStr">
        <is>
          <t>pre_events_summary</t>
        </is>
      </c>
    </row>
    <row r="1395" ht="45" customHeight="1">
      <c r="A1395" s="36" t="inlineStr">
        <is>
          <t>K046</t>
        </is>
      </c>
      <c r="B1395" s="37" t="inlineStr">
        <is>
          <t>E&amp;T Story Entertainment Co., Ltd.</t>
        </is>
      </c>
      <c r="C1395" s="36" t="inlineStr">
        <is>
          <t>인수 전</t>
        </is>
      </c>
      <c r="D1395" s="36" t="inlineStr">
        <is>
          <t>2019-02-14</t>
        </is>
      </c>
      <c r="E1395" s="37" t="inlineStr">
        <is>
          <t>기타</t>
        </is>
      </c>
      <c r="F1395" s="37" t="inlineStr">
        <is>
          <t>이앤티스토리 비유동자산 취득결정: 사무실 임차보증금 50,000,000원, '최근 사업연도말 자산총액 (원) 10,000,000', '2017년말 재무제표 기준'.</t>
        </is>
      </c>
      <c r="G1395" s="37" t="inlineStr">
        <is>
          <t>DART 기타공시</t>
        </is>
      </c>
      <c r="H1395" s="36" t="inlineStr">
        <is>
          <t>2019-02-15</t>
        </is>
      </c>
      <c r="I1395" s="36" t="inlineStr">
        <is>
          <t>20190215000160</t>
        </is>
      </c>
      <c r="J1395" s="39" t="inlineStr">
        <is>
          <t>https://dart.fss.or.kr/dsaf001/main.do?rcpNo=20190215000160</t>
        </is>
      </c>
      <c r="K1395" s="37" t="inlineStr">
        <is>
          <t>pre_events_summary,notes</t>
        </is>
      </c>
    </row>
    <row r="1396" ht="45" customHeight="1">
      <c r="A1396" s="36" t="inlineStr">
        <is>
          <t>K046</t>
        </is>
      </c>
      <c r="B1396" s="37" t="inlineStr">
        <is>
          <t>E&amp;T Story Entertainment Co., Ltd.</t>
        </is>
      </c>
      <c r="C1396" s="36" t="inlineStr">
        <is>
          <t>인수 전</t>
        </is>
      </c>
      <c r="D1396" s="36" t="inlineStr">
        <is>
          <t>2018-06-21</t>
        </is>
      </c>
      <c r="E1396" s="37" t="inlineStr">
        <is>
          <t>기타</t>
        </is>
      </c>
      <c r="F1396" s="37" t="inlineStr">
        <is>
          <t>이앤티스토리 비유동자산 취득결정: 다세대 주택 임대차 10,000,000원, 취득목적 '숙소 제공'('직원 숙소 제공을 위한 임대차 계약').</t>
        </is>
      </c>
      <c r="G1396" s="37" t="inlineStr">
        <is>
          <t>DART 기타공시</t>
        </is>
      </c>
      <c r="H1396" s="36" t="inlineStr">
        <is>
          <t>2018-06-25</t>
        </is>
      </c>
      <c r="I1396" s="36" t="inlineStr">
        <is>
          <t>20180625000249</t>
        </is>
      </c>
      <c r="J1396" s="39" t="inlineStr">
        <is>
          <t>https://dart.fss.or.kr/dsaf001/main.do?rcpNo=20180625000249</t>
        </is>
      </c>
      <c r="K1396" s="37" t="inlineStr">
        <is>
          <t>pre_events_summary</t>
        </is>
      </c>
    </row>
    <row r="1397" ht="45" customHeight="1">
      <c r="A1397" s="36" t="inlineStr">
        <is>
          <t>K046</t>
        </is>
      </c>
      <c r="B1397" s="37" t="inlineStr">
        <is>
          <t>E&amp;T Story Entertainment Co., Ltd.</t>
        </is>
      </c>
      <c r="C1397" s="36" t="inlineStr">
        <is>
          <t>인수 후</t>
        </is>
      </c>
      <c r="D1397" s="36" t="inlineStr">
        <is>
          <t>2021-02-01</t>
        </is>
      </c>
      <c r="E1397" s="37" t="inlineStr">
        <is>
          <t>청산</t>
        </is>
      </c>
      <c r="F1397" s="37" t="inlineStr">
        <is>
          <t>이앤티스토리 해산사유 발생: '상법 제517조 제2호에 따른 주주총회 결의에 의한 해산', '해산결의 및 청산인 선임을 통한 청산절차 진행', 결정일 2021-02-01(주주총회 결의일).</t>
        </is>
      </c>
      <c r="G1397" s="37" t="inlineStr">
        <is>
          <t>DART 기타공시</t>
        </is>
      </c>
      <c r="H1397" s="36" t="inlineStr">
        <is>
          <t>2021-02-05</t>
        </is>
      </c>
      <c r="I1397" s="36" t="inlineStr">
        <is>
          <t>20210205000834</t>
        </is>
      </c>
      <c r="J1397" s="39" t="inlineStr">
        <is>
          <t>https://dart.fss.or.kr/dsaf001/main.do?rcpNo=20210205000834</t>
        </is>
      </c>
      <c r="K1397" s="37" t="inlineStr">
        <is>
          <t>post_events_summary,notes</t>
        </is>
      </c>
    </row>
    <row r="1398" ht="45" customHeight="1">
      <c r="A1398" s="36" t="inlineStr">
        <is>
          <t>K046</t>
        </is>
      </c>
      <c r="B1398" s="37" t="inlineStr">
        <is>
          <t>E&amp;T Story Entertainment Co., Ltd.</t>
        </is>
      </c>
      <c r="C1398" s="36" t="inlineStr">
        <is>
          <t>인수 후</t>
        </is>
      </c>
      <c r="D1398" s="36" t="inlineStr">
        <is>
          <t>2021-03-02</t>
        </is>
      </c>
      <c r="E1398" s="37" t="inlineStr">
        <is>
          <t>합병</t>
        </is>
      </c>
      <c r="F1398" s="37"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7" t="inlineStr">
        <is>
          <t>DART 기타공시</t>
        </is>
      </c>
      <c r="H1398" s="36" t="inlineStr">
        <is>
          <t>2021-03-05</t>
        </is>
      </c>
      <c r="I1398" s="36" t="inlineStr">
        <is>
          <t>20210305000592</t>
        </is>
      </c>
      <c r="J1398" s="39" t="inlineStr">
        <is>
          <t>https://dart.fss.or.kr/dsaf001/main.do?rcpNo=20210305000592</t>
        </is>
      </c>
      <c r="K1398" s="37" t="inlineStr">
        <is>
          <t>post_events_summary</t>
        </is>
      </c>
    </row>
    <row r="1399" ht="45" customHeight="1">
      <c r="A1399" s="36" t="inlineStr">
        <is>
          <t>K046</t>
        </is>
      </c>
      <c r="B1399" s="37" t="inlineStr">
        <is>
          <t>E&amp;T Story Entertainment Co., Ltd.</t>
        </is>
      </c>
      <c r="C1399" s="36" t="inlineStr">
        <is>
          <t>인수 후</t>
        </is>
      </c>
      <c r="D1399" s="36" t="inlineStr">
        <is>
          <t>2021-12-31</t>
        </is>
      </c>
      <c r="E1399" s="37" t="inlineStr">
        <is>
          <t>청산</t>
        </is>
      </c>
      <c r="F1399" s="37"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7" t="inlineStr">
        <is>
          <t>DART 감사보고서</t>
        </is>
      </c>
      <c r="H1399" s="36" t="inlineStr">
        <is>
          <t>2022-03-31</t>
        </is>
      </c>
      <c r="I1399" s="36" t="inlineStr">
        <is>
          <t>20220331003217</t>
        </is>
      </c>
      <c r="J1399" s="39" t="inlineStr">
        <is>
          <t>https://dart.fss.or.kr/dsaf001/main.do?rcpNo=20220331003217</t>
        </is>
      </c>
      <c r="K1399" s="37" t="inlineStr">
        <is>
          <t>post_events_summary,target_rev_post,target_op_post</t>
        </is>
      </c>
    </row>
    <row r="1400" ht="45" customHeight="1">
      <c r="A1400" s="36" t="inlineStr">
        <is>
          <t>K046</t>
        </is>
      </c>
      <c r="B1400" s="37" t="inlineStr">
        <is>
          <t>E&amp;T Story Entertainment Co., Ltd.</t>
        </is>
      </c>
      <c r="C1400" s="36" t="inlineStr">
        <is>
          <t>인수 후</t>
        </is>
      </c>
      <c r="D1400" s="36" t="inlineStr">
        <is>
          <t>2021-12-31</t>
        </is>
      </c>
      <c r="E1400" s="37" t="inlineStr">
        <is>
          <t>청산</t>
        </is>
      </c>
      <c r="F1400" s="37" t="inlineStr">
        <is>
          <t>카카오 2021 사업보고서 I. 회사의 개요 연결대상 종속회사 변동: '㈜이앤티스토리 | 당기 중 청산으로 인한 연결제외'.</t>
        </is>
      </c>
      <c r="G1400" s="37" t="inlineStr">
        <is>
          <t>DART 사업보고서</t>
        </is>
      </c>
      <c r="H1400" s="36" t="inlineStr">
        <is>
          <t>2022-03-21</t>
        </is>
      </c>
      <c r="I1400" s="36" t="inlineStr">
        <is>
          <t>20220321001331</t>
        </is>
      </c>
      <c r="J1400" s="39" t="inlineStr">
        <is>
          <t>https://dart.fss.or.kr/dsaf001/main.do?rcpNo=20220321001331</t>
        </is>
      </c>
      <c r="K1400" s="37" t="inlineStr">
        <is>
          <t>post_events_summary</t>
        </is>
      </c>
    </row>
    <row r="1401" ht="45" customHeight="1">
      <c r="A1401" s="36" t="inlineStr">
        <is>
          <t>K046</t>
        </is>
      </c>
      <c r="B1401" s="37" t="inlineStr">
        <is>
          <t>E&amp;T Story Entertainment Co., Ltd.</t>
        </is>
      </c>
      <c r="C1401" s="36" t="inlineStr">
        <is>
          <t>인수 전</t>
        </is>
      </c>
      <c r="D1401" s="36" t="inlineStr">
        <is>
          <t>2020-12-31</t>
        </is>
      </c>
      <c r="E1401" s="37" t="inlineStr">
        <is>
          <t>기타</t>
        </is>
      </c>
      <c r="F1401" s="37"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7" t="inlineStr">
        <is>
          <t>DART 사업보고서</t>
        </is>
      </c>
      <c r="H1401" s="36" t="inlineStr">
        <is>
          <t>2021-03-18</t>
        </is>
      </c>
      <c r="I1401" s="36" t="inlineStr">
        <is>
          <t>20210318001373</t>
        </is>
      </c>
      <c r="J1401" s="39" t="inlineStr">
        <is>
          <t>https://dart.fss.or.kr/dsaf001/main.do?rcpNo=20210318001373</t>
        </is>
      </c>
      <c r="K1401" s="37" t="inlineStr">
        <is>
          <t>apex_total_assets,acq_mktcap,pre_incorp_chk,pre_events_summary</t>
        </is>
      </c>
    </row>
    <row r="1402" ht="45" customHeight="1">
      <c r="A1402" s="36" t="inlineStr">
        <is>
          <t>K046</t>
        </is>
      </c>
      <c r="B1402" s="37" t="inlineStr">
        <is>
          <t>E&amp;T Story Entertainment Co., Ltd.</t>
        </is>
      </c>
      <c r="C1402" s="36" t="inlineStr">
        <is>
          <t>발표</t>
        </is>
      </c>
      <c r="D1402" s="36" t="inlineStr">
        <is>
          <t>2020-12-30</t>
        </is>
      </c>
      <c r="E1402" s="37" t="inlineStr">
        <is>
          <t>기타</t>
        </is>
      </c>
      <c r="F1402" s="37" t="inlineStr">
        <is>
          <t>Yahoo Finance 차트 API: 035720.KS 2020-12-30 종가 77,900(5:1 분할 조정값 → 당시 389,500원), 2021-01-06 79,100(→395,500원); KRW=X 2020-12-31 종가 1,086.42원/달러.</t>
        </is>
      </c>
      <c r="G1402" s="37" t="inlineStr">
        <is>
          <t>기타</t>
        </is>
      </c>
      <c r="H1402" s="36" t="inlineStr">
        <is>
          <t>2020-12-31</t>
        </is>
      </c>
      <c r="I1402" s="36" t="n"/>
      <c r="J1402" s="39" t="inlineStr">
        <is>
          <t>https://query1.finance.yahoo.com/v8/finance/chart/035720.KS?period1=1608562800&amp;period2=1610118000&amp;interval=1d</t>
        </is>
      </c>
      <c r="K1402" s="37" t="inlineStr">
        <is>
          <t>acq_mktcap,value_chk_usdmm</t>
        </is>
      </c>
    </row>
    <row r="1403" ht="45" customHeight="1">
      <c r="A1403" s="36" t="inlineStr">
        <is>
          <t>K047</t>
        </is>
      </c>
      <c r="B1403" s="37" t="inlineStr">
        <is>
          <t>Samyang CNC Co.,Ltd.</t>
        </is>
      </c>
      <c r="C1403" s="36" t="inlineStr">
        <is>
          <t>인수 전</t>
        </is>
      </c>
      <c r="D1403" s="36" t="inlineStr">
        <is>
          <t>2018</t>
        </is>
      </c>
      <c r="E1403" s="37" t="inlineStr">
        <is>
          <t>지분취득</t>
        </is>
      </c>
      <c r="F1403" s="37"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7" t="inlineStr">
        <is>
          <t>DART 감사보고서</t>
        </is>
      </c>
      <c r="H1403" s="36" t="inlineStr">
        <is>
          <t>2019-04-11</t>
        </is>
      </c>
      <c r="I1403" s="36" t="inlineStr">
        <is>
          <t>20190411000196</t>
        </is>
      </c>
      <c r="J1403" s="39" t="inlineStr">
        <is>
          <t>https://dart.fss.or.kr/dsaf001/main.do?rcpNo=20190411000196</t>
        </is>
      </c>
      <c r="K1403" s="37" t="inlineStr">
        <is>
          <t>subtype_chk,chk_note,pre_events_summary,impairment</t>
        </is>
      </c>
    </row>
    <row r="1404" ht="45" customHeight="1">
      <c r="A1404" s="36" t="inlineStr">
        <is>
          <t>K047</t>
        </is>
      </c>
      <c r="B1404" s="37" t="inlineStr">
        <is>
          <t>Samyang CNC Co.,Ltd.</t>
        </is>
      </c>
      <c r="C1404" s="36" t="inlineStr">
        <is>
          <t>발표</t>
        </is>
      </c>
      <c r="D1404" s="36" t="inlineStr">
        <is>
          <t>2021-01-15</t>
        </is>
      </c>
      <c r="E1404" s="37" t="inlineStr">
        <is>
          <t>추가취득</t>
        </is>
      </c>
      <c r="F1404" s="37" t="inlineStr">
        <is>
          <t>삼양씨앤씨 최대주주등의주식보유변동(공정거래법): (주)카카오페이지 2021.01.15 보통주 7,000주(70.00%) → +3,000주(30.00%) → 10,000주(100.00%), 금액 24,000,000,000원, 단가 8,000,000원.</t>
        </is>
      </c>
      <c r="G1404" s="37" t="inlineStr">
        <is>
          <t>DART 기타공시</t>
        </is>
      </c>
      <c r="H1404" s="36" t="inlineStr">
        <is>
          <t>2021-01-22</t>
        </is>
      </c>
      <c r="I1404" s="36" t="inlineStr">
        <is>
          <t>20210122000396</t>
        </is>
      </c>
      <c r="J1404" s="39" t="inlineStr">
        <is>
          <t>https://dart.fss.or.kr/dsaf001/main.do?rcpNo=20210122000396</t>
        </is>
      </c>
      <c r="K1404" s="37" t="inlineStr">
        <is>
          <t>status_chk,value_chk_local,announce_date_chk,first_filing_date,subtype_chk</t>
        </is>
      </c>
    </row>
    <row r="1405" ht="45" customHeight="1">
      <c r="A1405" s="36" t="inlineStr">
        <is>
          <t>K047</t>
        </is>
      </c>
      <c r="B1405" s="37" t="inlineStr">
        <is>
          <t>Samyang CNC Co.,Ltd.</t>
        </is>
      </c>
      <c r="C1405" s="36" t="inlineStr">
        <is>
          <t>발표</t>
        </is>
      </c>
      <c r="D1405" s="36" t="inlineStr">
        <is>
          <t>2020-12-31</t>
        </is>
      </c>
      <c r="E1405" s="37" t="inlineStr">
        <is>
          <t>실적</t>
        </is>
      </c>
      <c r="F1405" s="37"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7" t="inlineStr">
        <is>
          <t>DART 감사보고서</t>
        </is>
      </c>
      <c r="H1405" s="36" t="inlineStr">
        <is>
          <t>2021-04-01</t>
        </is>
      </c>
      <c r="I1405" s="36" t="inlineStr">
        <is>
          <t>20210401000629</t>
        </is>
      </c>
      <c r="J1405" s="39" t="inlineStr">
        <is>
          <t>https://dart.fss.or.kr/dsaf001/main.do?rcpNo=20210401000629</t>
        </is>
      </c>
      <c r="K1405" s="37" t="inlineStr">
        <is>
          <t>acq_total_assets,deal_to_assets_pct,deal_to_equity_pct,acquirer_core</t>
        </is>
      </c>
    </row>
    <row r="1406" ht="45" customHeight="1">
      <c r="A1406" s="36" t="inlineStr">
        <is>
          <t>K047</t>
        </is>
      </c>
      <c r="B1406" s="37" t="inlineStr">
        <is>
          <t>Samyang CNC Co.,Ltd.</t>
        </is>
      </c>
      <c r="C1406" s="36" t="inlineStr">
        <is>
          <t>발표</t>
        </is>
      </c>
      <c r="D1406" s="36" t="inlineStr">
        <is>
          <t>2020-12-31</t>
        </is>
      </c>
      <c r="E1406" s="37" t="inlineStr">
        <is>
          <t>기타</t>
        </is>
      </c>
      <c r="F1406" s="37" t="inlineStr">
        <is>
          <t>(주)카카오 2020 사업보고서: 연결 자산총계 2020-12-31 11,953,970,238,956원. 발행주식의 총수 88,501,998주(2020-12-31).</t>
        </is>
      </c>
      <c r="G1406" s="37" t="inlineStr">
        <is>
          <t>DART 사업보고서</t>
        </is>
      </c>
      <c r="H1406" s="36" t="inlineStr">
        <is>
          <t>2021-03-18</t>
        </is>
      </c>
      <c r="I1406" s="36" t="inlineStr">
        <is>
          <t>20210318001373</t>
        </is>
      </c>
      <c r="J1406" s="39" t="inlineStr">
        <is>
          <t>https://dart.fss.or.kr/dsaf001/main.do?rcpNo=20210318001373</t>
        </is>
      </c>
      <c r="K1406" s="37" t="inlineStr">
        <is>
          <t>apex_total_assets,acq_mktcap</t>
        </is>
      </c>
    </row>
    <row r="1407" ht="45" customHeight="1">
      <c r="A1407" s="36" t="inlineStr">
        <is>
          <t>K047</t>
        </is>
      </c>
      <c r="B1407" s="37" t="inlineStr">
        <is>
          <t>Samyang CNC Co.,Ltd.</t>
        </is>
      </c>
      <c r="C1407" s="36" t="inlineStr">
        <is>
          <t>발표</t>
        </is>
      </c>
      <c r="D1407" s="36" t="inlineStr">
        <is>
          <t>2021-01-21</t>
        </is>
      </c>
      <c r="E1407" s="37" t="inlineStr">
        <is>
          <t>기타</t>
        </is>
      </c>
      <c r="F1407" s="37" t="inlineStr">
        <is>
          <t>Yahoo Finance 차트 API 035720.KS 조정종가 2021-01-21 90800.0원(2021-04 5:1 액면분할 소급 반영) → 당시 실제 종가 454,000원.</t>
        </is>
      </c>
      <c r="G1407" s="37" t="inlineStr">
        <is>
          <t>기타</t>
        </is>
      </c>
      <c r="H1407" s="36" t="inlineStr">
        <is>
          <t>2021-01-21</t>
        </is>
      </c>
      <c r="I1407" s="36" t="n"/>
      <c r="J1407" s="39" t="inlineStr">
        <is>
          <t>https://query1.finance.yahoo.com/v8/finance/chart/035720.KS</t>
        </is>
      </c>
      <c r="K1407" s="37" t="inlineStr">
        <is>
          <t>acq_mktcap</t>
        </is>
      </c>
    </row>
    <row r="1408" ht="45" customHeight="1">
      <c r="A1408" s="36" t="inlineStr">
        <is>
          <t>K047</t>
        </is>
      </c>
      <c r="B1408" s="37" t="inlineStr">
        <is>
          <t>Samyang CNC Co.,Ltd.</t>
        </is>
      </c>
      <c r="C1408" s="36" t="inlineStr">
        <is>
          <t>인수 후</t>
        </is>
      </c>
      <c r="D1408" s="36" t="inlineStr">
        <is>
          <t>2021-01-15</t>
        </is>
      </c>
      <c r="E1408" s="37" t="inlineStr">
        <is>
          <t>추가취득</t>
        </is>
      </c>
      <c r="F1408" s="37"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7" t="inlineStr">
        <is>
          <t>DART 감사보고서</t>
        </is>
      </c>
      <c r="H1408" s="36" t="inlineStr">
        <is>
          <t>2021-04-01</t>
        </is>
      </c>
      <c r="I1408" s="36" t="inlineStr">
        <is>
          <t>20210401000639</t>
        </is>
      </c>
      <c r="J1408" s="39" t="inlineStr">
        <is>
          <t>https://dart.fss.or.kr/dsaf001/main.do?rcpNo=20210401000639</t>
        </is>
      </c>
      <c r="K1408" s="37" t="inlineStr">
        <is>
          <t>status_chk,post_events_summary</t>
        </is>
      </c>
    </row>
    <row r="1409" ht="45" customHeight="1">
      <c r="A1409" s="36" t="inlineStr">
        <is>
          <t>K047</t>
        </is>
      </c>
      <c r="B1409" s="37" t="inlineStr">
        <is>
          <t>Samyang CNC Co.,Ltd.</t>
        </is>
      </c>
      <c r="C1409" s="36" t="inlineStr">
        <is>
          <t>인수 후</t>
        </is>
      </c>
      <c r="D1409" s="36" t="inlineStr">
        <is>
          <t>2021-12-31</t>
        </is>
      </c>
      <c r="E1409" s="37" t="inlineStr">
        <is>
          <t>기타</t>
        </is>
      </c>
      <c r="F1409" s="37" t="inlineStr">
        <is>
          <t>카카오엔터테인먼트(구 카카오페이지) 2021 연결감사보고서: 삼양씨앤씨 10,000주 100.00% 종속기업. 2021 매출액 16,839,791천원, 당기순이익 4,157,315천원. 영업권 삼양씨앤씨 CGU 4,763,795천원 변동 없음.</t>
        </is>
      </c>
      <c r="G1409" s="37" t="inlineStr">
        <is>
          <t>DART 감사보고서</t>
        </is>
      </c>
      <c r="H1409" s="36" t="inlineStr">
        <is>
          <t>2022-03-31</t>
        </is>
      </c>
      <c r="I1409" s="36" t="inlineStr">
        <is>
          <t>20220331003217</t>
        </is>
      </c>
      <c r="J1409" s="39" t="inlineStr">
        <is>
          <t>https://dart.fss.or.kr/dsaf001/main.do?rcpNo=20220331003217</t>
        </is>
      </c>
      <c r="K1409" s="37" t="inlineStr">
        <is>
          <t>post_events_summary</t>
        </is>
      </c>
    </row>
    <row r="1410" ht="45" customHeight="1">
      <c r="A1410" s="36" t="inlineStr">
        <is>
          <t>K047</t>
        </is>
      </c>
      <c r="B1410" s="37" t="inlineStr">
        <is>
          <t>Samyang CNC Co.,Ltd.</t>
        </is>
      </c>
      <c r="C1410" s="36" t="inlineStr">
        <is>
          <t>인수 후</t>
        </is>
      </c>
      <c r="D1410" s="36" t="inlineStr">
        <is>
          <t>2022-07-01</t>
        </is>
      </c>
      <c r="E1410" s="37" t="inlineStr">
        <is>
          <t>합병</t>
        </is>
      </c>
      <c r="F1410" s="37"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7" t="inlineStr">
        <is>
          <t>DART 감사보고서</t>
        </is>
      </c>
      <c r="H1410" s="36" t="inlineStr">
        <is>
          <t>2023-03-31</t>
        </is>
      </c>
      <c r="I1410" s="36" t="inlineStr">
        <is>
          <t>20230331004024</t>
        </is>
      </c>
      <c r="J1410" s="39" t="inlineStr">
        <is>
          <t>https://dart.fss.or.kr/dsaf001/main.do?rcpNo=20230331004024</t>
        </is>
      </c>
      <c r="K1410" s="37" t="inlineStr">
        <is>
          <t>post_events_summary,impairment</t>
        </is>
      </c>
    </row>
    <row r="1411" ht="45" customHeight="1">
      <c r="A1411" s="36" t="inlineStr">
        <is>
          <t>K047</t>
        </is>
      </c>
      <c r="B1411" s="37" t="inlineStr">
        <is>
          <t>Samyang CNC Co.,Ltd.</t>
        </is>
      </c>
      <c r="C1411" s="36" t="inlineStr">
        <is>
          <t>인수 후</t>
        </is>
      </c>
      <c r="D1411" s="36" t="inlineStr">
        <is>
          <t>2023-12-31</t>
        </is>
      </c>
      <c r="E1411" s="37" t="inlineStr">
        <is>
          <t>손상차손</t>
        </is>
      </c>
      <c r="F1411" s="37" t="inlineStr">
        <is>
          <t>카카오엔터테인먼트 2023 연결감사보고서 영업권 CGU표: (주)삼양씨앤씨 기초 10,727,834 / 손상 (3,252,025) / 기말 7,475,809천원. 삼양씨앤씨 2023 매출액 9,969,599천원, 당기순손실 (4,183,750)천원.</t>
        </is>
      </c>
      <c r="G1411" s="37" t="inlineStr">
        <is>
          <t>DART 감사보고서</t>
        </is>
      </c>
      <c r="H1411" s="36" t="inlineStr">
        <is>
          <t>2024-03-29</t>
        </is>
      </c>
      <c r="I1411" s="36" t="inlineStr">
        <is>
          <t>20240329003124</t>
        </is>
      </c>
      <c r="J1411" s="39" t="inlineStr">
        <is>
          <t>https://dart.fss.or.kr/dsaf001/main.do?rcpNo=20240329003124</t>
        </is>
      </c>
      <c r="K1411" s="37" t="inlineStr">
        <is>
          <t>impairment,post_events_summary</t>
        </is>
      </c>
    </row>
    <row r="1412" ht="45" customHeight="1">
      <c r="A1412" s="36" t="inlineStr">
        <is>
          <t>K047</t>
        </is>
      </c>
      <c r="B1412" s="37" t="inlineStr">
        <is>
          <t>Samyang CNC Co.,Ltd.</t>
        </is>
      </c>
      <c r="C1412" s="36" t="inlineStr">
        <is>
          <t>인수 후</t>
        </is>
      </c>
      <c r="D1412" s="36" t="inlineStr">
        <is>
          <t>2024-12-31</t>
        </is>
      </c>
      <c r="E1412" s="37" t="inlineStr">
        <is>
          <t>손상차손</t>
        </is>
      </c>
      <c r="F1412" s="37" t="inlineStr">
        <is>
          <t>카카오엔터테인먼트 2024 연결감사보고서 영업권 CGU표: (주)삼양씨앤씨 기초 7,475,809 / 손상 (6,547,157) / 기말 928,652천원. 삼양씨앤씨 2024 매출액 8,539,241천원, 당기순손실 (4,759,167)천원.</t>
        </is>
      </c>
      <c r="G1412" s="37" t="inlineStr">
        <is>
          <t>DART 감사보고서</t>
        </is>
      </c>
      <c r="H1412" s="36" t="inlineStr">
        <is>
          <t>2025-03-28</t>
        </is>
      </c>
      <c r="I1412" s="36" t="inlineStr">
        <is>
          <t>20250328002113</t>
        </is>
      </c>
      <c r="J1412" s="39" t="inlineStr">
        <is>
          <t>https://dart.fss.or.kr/dsaf001/main.do?rcpNo=20250328002113</t>
        </is>
      </c>
      <c r="K1412" s="37" t="inlineStr">
        <is>
          <t>impairment,post_events_summary</t>
        </is>
      </c>
    </row>
    <row r="1413" ht="45" customHeight="1">
      <c r="A1413" s="36" t="inlineStr">
        <is>
          <t>K047</t>
        </is>
      </c>
      <c r="B1413" s="37" t="inlineStr">
        <is>
          <t>Samyang CNC Co.,Ltd.</t>
        </is>
      </c>
      <c r="C1413" s="36" t="inlineStr">
        <is>
          <t>인수 후</t>
        </is>
      </c>
      <c r="D1413" s="36" t="inlineStr">
        <is>
          <t>2025-12-31</t>
        </is>
      </c>
      <c r="E1413" s="37" t="inlineStr">
        <is>
          <t>손상차손</t>
        </is>
      </c>
      <c r="F1413" s="37" t="inlineStr">
        <is>
          <t>카카오엔터테인먼트 2025 연결감사보고서 영업권 CGU표: (주)삼양씨앤씨 기초 928,652 / 손상 (928,652) / 기말 0. 삼양씨앤씨 2025 매출액 6,641,860천원, 당기순손실 (646,280)천원.</t>
        </is>
      </c>
      <c r="G1413" s="37" t="inlineStr">
        <is>
          <t>DART 감사보고서</t>
        </is>
      </c>
      <c r="H1413" s="36" t="inlineStr">
        <is>
          <t>2026-03-27</t>
        </is>
      </c>
      <c r="I1413" s="36" t="inlineStr">
        <is>
          <t>20260327001465</t>
        </is>
      </c>
      <c r="J1413" s="39" t="inlineStr">
        <is>
          <t>https://dart.fss.or.kr/dsaf001/main.do?rcpNo=20260327001465</t>
        </is>
      </c>
      <c r="K1413" s="37" t="inlineStr">
        <is>
          <t>impairment,post_events_summary,target_rev_post</t>
        </is>
      </c>
    </row>
    <row r="1414" ht="45" customHeight="1">
      <c r="A1414" s="36" t="inlineStr">
        <is>
          <t>K047</t>
        </is>
      </c>
      <c r="B1414" s="37" t="inlineStr">
        <is>
          <t>Samyang CNC Co.,Ltd.</t>
        </is>
      </c>
      <c r="C1414" s="36" t="inlineStr">
        <is>
          <t>인수 후</t>
        </is>
      </c>
      <c r="D1414" s="36" t="inlineStr">
        <is>
          <t>2022-07-01</t>
        </is>
      </c>
      <c r="E1414" s="37" t="inlineStr">
        <is>
          <t>합병</t>
        </is>
      </c>
      <c r="F1414" s="37"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7" t="inlineStr">
        <is>
          <t>DART 기타공시</t>
        </is>
      </c>
      <c r="H1414" s="36" t="inlineStr">
        <is>
          <t>2022-05-13</t>
        </is>
      </c>
      <c r="I1414" s="36" t="inlineStr">
        <is>
          <t>20220513001110</t>
        </is>
      </c>
      <c r="J1414" s="39" t="inlineStr">
        <is>
          <t>https://dart.fss.or.kr/dsaf001/main.do?rcpNo=20220513001110</t>
        </is>
      </c>
      <c r="K1414" s="37" t="inlineStr">
        <is>
          <t>post_events_summary</t>
        </is>
      </c>
    </row>
    <row r="1415" ht="45" customHeight="1">
      <c r="A1415" s="36" t="inlineStr">
        <is>
          <t>K047</t>
        </is>
      </c>
      <c r="B1415" s="37" t="inlineStr">
        <is>
          <t>Samyang CNC Co.,Ltd.</t>
        </is>
      </c>
      <c r="C1415" s="36" t="inlineStr">
        <is>
          <t>인수 후</t>
        </is>
      </c>
      <c r="D1415" s="36" t="inlineStr">
        <is>
          <t>2022-10-06</t>
        </is>
      </c>
      <c r="E1415" s="37" t="inlineStr">
        <is>
          <t>기타</t>
        </is>
      </c>
      <c r="F1415" s="37"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7" t="inlineStr">
        <is>
          <t>DART 기타공시</t>
        </is>
      </c>
      <c r="H1415" s="36" t="inlineStr">
        <is>
          <t>2022-10-06</t>
        </is>
      </c>
      <c r="I1415" s="36" t="inlineStr">
        <is>
          <t>20221006000433</t>
        </is>
      </c>
      <c r="J1415" s="39" t="inlineStr">
        <is>
          <t>https://dart.fss.or.kr/dsaf001/main.do?rcpNo=20221006000433</t>
        </is>
      </c>
      <c r="K1415" s="37" t="inlineStr">
        <is>
          <t>post_events_summary</t>
        </is>
      </c>
    </row>
    <row r="1416" ht="45" customHeight="1">
      <c r="A1416" s="36" t="inlineStr">
        <is>
          <t>K047</t>
        </is>
      </c>
      <c r="B1416" s="37" t="inlineStr">
        <is>
          <t>Samyang CNC Co.,Ltd.</t>
        </is>
      </c>
      <c r="C1416" s="36" t="inlineStr">
        <is>
          <t>인수 후</t>
        </is>
      </c>
      <c r="D1416" s="36" t="inlineStr">
        <is>
          <t>2026-08-14</t>
        </is>
      </c>
      <c r="E1416" s="37" t="inlineStr">
        <is>
          <t>합병</t>
        </is>
      </c>
      <c r="F1416" s="37"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7" t="inlineStr">
        <is>
          <t>DART 기타공시</t>
        </is>
      </c>
      <c r="H1416" s="36" t="inlineStr">
        <is>
          <t>2026-08-14</t>
        </is>
      </c>
      <c r="I1416" s="36" t="inlineStr">
        <is>
          <t>20260814000093</t>
        </is>
      </c>
      <c r="J1416" s="39" t="inlineStr">
        <is>
          <t>https://dart.fss.or.kr/dsaf001/main.do?rcpNo=20260814000093</t>
        </is>
      </c>
      <c r="K1416" s="37" t="inlineStr">
        <is>
          <t>post_events_summary</t>
        </is>
      </c>
    </row>
    <row r="1417" ht="45" customHeight="1">
      <c r="A1417" s="36" t="inlineStr">
        <is>
          <t>K047</t>
        </is>
      </c>
      <c r="B1417" s="37" t="inlineStr">
        <is>
          <t>Samyang CNC Co.,Ltd.</t>
        </is>
      </c>
      <c r="C1417" s="36" t="inlineStr">
        <is>
          <t>인수 후</t>
        </is>
      </c>
      <c r="D1417" s="36" t="inlineStr">
        <is>
          <t>2026-08-14</t>
        </is>
      </c>
      <c r="E1417" s="37" t="inlineStr">
        <is>
          <t>합병</t>
        </is>
      </c>
      <c r="F1417" s="37"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7" t="inlineStr">
        <is>
          <t>언론 보도</t>
        </is>
      </c>
      <c r="H1417" s="36" t="inlineStr">
        <is>
          <t>2026-08-14</t>
        </is>
      </c>
      <c r="I1417" s="36" t="n"/>
      <c r="J1417" s="39" t="inlineStr">
        <is>
          <t>https://biz.newdaily.co.kr/site/data/html/2026/08/14/2026081400091.html</t>
        </is>
      </c>
      <c r="K1417" s="37" t="inlineStr">
        <is>
          <t>post_events_summary,earnings_call_note</t>
        </is>
      </c>
    </row>
    <row r="1418" ht="45" customHeight="1">
      <c r="A1418" s="36" t="inlineStr">
        <is>
          <t>K048</t>
        </is>
      </c>
      <c r="B1418" s="37" t="inlineStr">
        <is>
          <t>Gaseung Development Co., Ltd.</t>
        </is>
      </c>
      <c r="C1418" s="36" t="inlineStr">
        <is>
          <t>발표</t>
        </is>
      </c>
      <c r="D1418" s="36" t="inlineStr">
        <is>
          <t>2020-11-16</t>
        </is>
      </c>
      <c r="E1418" s="37" t="inlineStr">
        <is>
          <t>발표</t>
        </is>
      </c>
      <c r="F1418" s="37"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7" t="inlineStr">
        <is>
          <t>DART 기타공시</t>
        </is>
      </c>
      <c r="H1418" s="36" t="inlineStr">
        <is>
          <t>2020-11-16</t>
        </is>
      </c>
      <c r="I1418" s="36" t="inlineStr">
        <is>
          <t>20201116001233</t>
        </is>
      </c>
      <c r="J1418" s="39" t="inlineStr">
        <is>
          <t>https://dart.fss.or.kr/dsaf001/main.do?rcpNo=20201116001233</t>
        </is>
      </c>
      <c r="K1418" s="37" t="inlineStr">
        <is>
          <t>announce_date_chk,purpose_quote,value_chk_local,first_filing_date,deal_to_equity_pct,target_rev_pre,target_op_pre,pre_events_summary</t>
        </is>
      </c>
    </row>
    <row r="1419" ht="45" customHeight="1">
      <c r="A1419" s="36" t="inlineStr">
        <is>
          <t>K048</t>
        </is>
      </c>
      <c r="B1419" s="37" t="inlineStr">
        <is>
          <t>Gaseung Development Co., Ltd.</t>
        </is>
      </c>
      <c r="C1419" s="36" t="inlineStr">
        <is>
          <t>인수 후</t>
        </is>
      </c>
      <c r="D1419" s="36" t="inlineStr">
        <is>
          <t>2021-02-16</t>
        </is>
      </c>
      <c r="E1419" s="37" t="inlineStr">
        <is>
          <t>추가취득</t>
        </is>
      </c>
      <c r="F1419" s="37"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7" t="inlineStr">
        <is>
          <t>DART 감사보고서</t>
        </is>
      </c>
      <c r="H1419" s="36" t="inlineStr">
        <is>
          <t>2021-04-02</t>
        </is>
      </c>
      <c r="I1419" s="36" t="inlineStr">
        <is>
          <t>20210402000671</t>
        </is>
      </c>
      <c r="J1419" s="39" t="inlineStr">
        <is>
          <t>https://dart.fss.or.kr/dsaf001/main.do?rcpNo=20210402000671</t>
        </is>
      </c>
      <c r="K1419" s="37" t="inlineStr">
        <is>
          <t>status_chk,subtype_chk,pre_incorp_chk,acquirer_core,pre_events_summary,first_filing_date</t>
        </is>
      </c>
    </row>
    <row r="1420" ht="45" customHeight="1">
      <c r="A1420" s="36" t="inlineStr">
        <is>
          <t>K048</t>
        </is>
      </c>
      <c r="B1420" s="37" t="inlineStr">
        <is>
          <t>Gaseung Development Co., Ltd.</t>
        </is>
      </c>
      <c r="C1420" s="36" t="inlineStr">
        <is>
          <t>인수 후</t>
        </is>
      </c>
      <c r="D1420" s="36" t="inlineStr">
        <is>
          <t>2021-12-31</t>
        </is>
      </c>
      <c r="E1420" s="37" t="inlineStr">
        <is>
          <t>추가취득</t>
        </is>
      </c>
      <c r="F1420" s="37" t="inlineStr">
        <is>
          <t>카카오VX 별도: 가승개발 종속기업투자 기초 6,000,000 + 취득 2,074,257 = 기말 8,074,257천원(지분 50%→55%). 전기말(2020-12-31) 자산총계 124,818,383,702원, 자본총계 63,468,708,348원. 지배기업 카카오게임즈 65.19%</t>
        </is>
      </c>
      <c r="G1420" s="37" t="inlineStr">
        <is>
          <t>DART 감사보고서</t>
        </is>
      </c>
      <c r="H1420" s="36" t="inlineStr">
        <is>
          <t>2022-03-31</t>
        </is>
      </c>
      <c r="I1420" s="36" t="inlineStr">
        <is>
          <t>20220331002684</t>
        </is>
      </c>
      <c r="J1420" s="39" t="inlineStr">
        <is>
          <t>https://dart.fss.or.kr/dsaf001/main.do?rcpNo=20220331002684</t>
        </is>
      </c>
      <c r="K1420" s="37" t="inlineStr">
        <is>
          <t>value_chk_local,value_chk_usdmm,acq_total_assets,deal_to_assets_pct,deal_to_equity_pct,impairment,post_events_summary</t>
        </is>
      </c>
    </row>
    <row r="1421" ht="45" customHeight="1">
      <c r="A1421" s="36" t="inlineStr">
        <is>
          <t>K048</t>
        </is>
      </c>
      <c r="B1421" s="37" t="inlineStr">
        <is>
          <t>Gaseung Development Co., Ltd.</t>
        </is>
      </c>
      <c r="C1421" s="36" t="inlineStr">
        <is>
          <t>인수 후</t>
        </is>
      </c>
      <c r="D1421" s="36" t="inlineStr">
        <is>
          <t>2021-12-31</t>
        </is>
      </c>
      <c r="E1421" s="37" t="inlineStr">
        <is>
          <t>실적</t>
        </is>
      </c>
      <c r="F1421" s="37"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7" t="inlineStr">
        <is>
          <t>DART 감사보고서</t>
        </is>
      </c>
      <c r="H1421" s="36" t="inlineStr">
        <is>
          <t>2022-03-31</t>
        </is>
      </c>
      <c r="I1421" s="36" t="inlineStr">
        <is>
          <t>20220331002689</t>
        </is>
      </c>
      <c r="J1421" s="39" t="inlineStr">
        <is>
          <t>https://dart.fss.or.kr/dsaf001/main.do?rcpNo=20220331002689</t>
        </is>
      </c>
      <c r="K1421" s="37" t="inlineStr">
        <is>
          <t>value_chk_local,chk_note,target_rev_post,target_op_post,post_events_summary</t>
        </is>
      </c>
    </row>
    <row r="1422" ht="45" customHeight="1">
      <c r="A1422" s="36" t="inlineStr">
        <is>
          <t>K048</t>
        </is>
      </c>
      <c r="B1422" s="37" t="inlineStr">
        <is>
          <t>Gaseung Development Co., Ltd.</t>
        </is>
      </c>
      <c r="C1422" s="36" t="inlineStr">
        <is>
          <t>인수 후</t>
        </is>
      </c>
      <c r="D1422" s="36" t="inlineStr">
        <is>
          <t>2023-12-31</t>
        </is>
      </c>
      <c r="E1422" s="37" t="inlineStr">
        <is>
          <t>실적</t>
        </is>
      </c>
      <c r="F1422" s="37" t="inlineStr">
        <is>
          <t>가승개발 지분 55% 유지. 2023: 자산 84,888,178·부채 89,151,275·자본 (4,263,097)·매출 -·순손실 (4,411,384)천원; 2022: 자산 84,874,363·자본 148,287·순손실 (4,273,363)천원</t>
        </is>
      </c>
      <c r="G1422" s="37" t="inlineStr">
        <is>
          <t>DART 감사보고서</t>
        </is>
      </c>
      <c r="H1422" s="36" t="inlineStr">
        <is>
          <t>2024-04-01</t>
        </is>
      </c>
      <c r="I1422" s="36" t="inlineStr">
        <is>
          <t>20240401000434</t>
        </is>
      </c>
      <c r="J1422" s="39" t="inlineStr">
        <is>
          <t>https://dart.fss.or.kr/dsaf001/main.do?rcpNo=20240401000434</t>
        </is>
      </c>
      <c r="K1422" s="37" t="inlineStr">
        <is>
          <t>target_rev_post,target_op_post,post_events_summary</t>
        </is>
      </c>
    </row>
    <row r="1423" ht="45" customHeight="1">
      <c r="A1423" s="36" t="inlineStr">
        <is>
          <t>K048</t>
        </is>
      </c>
      <c r="B1423" s="37" t="inlineStr">
        <is>
          <t>Gaseung Development Co., Ltd.</t>
        </is>
      </c>
      <c r="C1423" s="36" t="inlineStr">
        <is>
          <t>인수 후</t>
        </is>
      </c>
      <c r="D1423" s="36" t="inlineStr">
        <is>
          <t>2024-12-31</t>
        </is>
      </c>
      <c r="E1423" s="37" t="inlineStr">
        <is>
          <t>실적</t>
        </is>
      </c>
      <c r="F1423" s="37" t="inlineStr">
        <is>
          <t>가승개발 지분 55% 유지. 2024: 자산 84,996,334·부채 93,291,809·자본 (8,295,475)·매출 -·순손실 (4,032,379)천원</t>
        </is>
      </c>
      <c r="G1423" s="37" t="inlineStr">
        <is>
          <t>DART 감사보고서</t>
        </is>
      </c>
      <c r="H1423" s="36" t="inlineStr">
        <is>
          <t>2025-04-11</t>
        </is>
      </c>
      <c r="I1423" s="36" t="inlineStr">
        <is>
          <t>20250411001210</t>
        </is>
      </c>
      <c r="J1423" s="39" t="inlineStr">
        <is>
          <t>https://dart.fss.or.kr/dsaf001/main.do?rcpNo=20250411001210</t>
        </is>
      </c>
      <c r="K1423" s="37" t="inlineStr">
        <is>
          <t>target_rev_post,target_op_post,post_events_summary</t>
        </is>
      </c>
    </row>
    <row r="1424" ht="45" customHeight="1">
      <c r="A1424" s="36" t="inlineStr">
        <is>
          <t>K048</t>
        </is>
      </c>
      <c r="B1424" s="37" t="inlineStr">
        <is>
          <t>Gaseung Development Co., Ltd.</t>
        </is>
      </c>
      <c r="C1424" s="36" t="inlineStr">
        <is>
          <t>인수 후</t>
        </is>
      </c>
      <c r="D1424" s="36" t="inlineStr">
        <is>
          <t>2024-12-31</t>
        </is>
      </c>
      <c r="E1424" s="37" t="inlineStr">
        <is>
          <t>기타</t>
        </is>
      </c>
      <c r="F1424" s="37" t="inlineStr">
        <is>
          <t>카카오VX 별도: 가승개발 종속기업투자 8,074,257천원 기초·기말 동일(2023·2024), 손상차손은 ㈜비글 3,991,674(2024)·7,258,221(2023)천원. 가승개발 채권 등 55,626,678천원(2024말), 52,063,184천원(2023말)</t>
        </is>
      </c>
      <c r="G1424" s="37" t="inlineStr">
        <is>
          <t>DART 감사보고서</t>
        </is>
      </c>
      <c r="H1424" s="36" t="inlineStr">
        <is>
          <t>2025-04-11</t>
        </is>
      </c>
      <c r="I1424" s="36" t="inlineStr">
        <is>
          <t>20250411001204</t>
        </is>
      </c>
      <c r="J1424" s="39" t="inlineStr">
        <is>
          <t>https://dart.fss.or.kr/dsaf001/main.do?rcpNo=20250411001204</t>
        </is>
      </c>
      <c r="K1424" s="37" t="inlineStr">
        <is>
          <t>impairment,post_events_summary</t>
        </is>
      </c>
    </row>
    <row r="1425" ht="45" customHeight="1">
      <c r="A1425" s="36" t="inlineStr">
        <is>
          <t>K048</t>
        </is>
      </c>
      <c r="B1425" s="37" t="inlineStr">
        <is>
          <t>Gaseung Development Co., Ltd.</t>
        </is>
      </c>
      <c r="C1425" s="36" t="inlineStr">
        <is>
          <t>발표</t>
        </is>
      </c>
      <c r="D1425" s="36" t="inlineStr">
        <is>
          <t>2020-09-30</t>
        </is>
      </c>
      <c r="E1425" s="37" t="inlineStr">
        <is>
          <t>기타</t>
        </is>
      </c>
      <c r="F1425" s="37"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7" t="inlineStr">
        <is>
          <t>DART 사업보고서</t>
        </is>
      </c>
      <c r="H1425" s="36" t="inlineStr">
        <is>
          <t>2020-11-16</t>
        </is>
      </c>
      <c r="I1425" s="36" t="inlineStr">
        <is>
          <t>20201116001318</t>
        </is>
      </c>
      <c r="J1425" s="39" t="inlineStr">
        <is>
          <t>https://dart.fss.or.kr/dsaf001/main.do?rcpNo=20201116001318</t>
        </is>
      </c>
      <c r="K1425" s="37" t="inlineStr">
        <is>
          <t>pre_incorp_chk,acquirer_core,acq_mktcap</t>
        </is>
      </c>
    </row>
    <row r="1426" ht="45" customHeight="1">
      <c r="A1426" s="36" t="inlineStr">
        <is>
          <t>K048</t>
        </is>
      </c>
      <c r="B1426" s="37" t="inlineStr">
        <is>
          <t>Gaseung Development Co., Ltd.</t>
        </is>
      </c>
      <c r="C1426" s="36" t="inlineStr">
        <is>
          <t>발표</t>
        </is>
      </c>
      <c r="D1426" s="36" t="inlineStr">
        <is>
          <t>2020-11-13</t>
        </is>
      </c>
      <c r="E1426" s="37" t="inlineStr">
        <is>
          <t>기타</t>
        </is>
      </c>
      <c r="F1426" s="37" t="inlineStr">
        <is>
          <t>Yahoo Finance 차트 API: 293490.KQ 종가 2020-11-13 48,150원, 2021-02-15 55,700원; KRW=X 2021-02-16 1,102.24원</t>
        </is>
      </c>
      <c r="G1426" s="37" t="inlineStr">
        <is>
          <t>기타</t>
        </is>
      </c>
      <c r="H1426" s="36" t="inlineStr">
        <is>
          <t>2026-10-26</t>
        </is>
      </c>
      <c r="I1426" s="36" t="n"/>
      <c r="J1426" s="39" t="inlineStr">
        <is>
          <t>https://query1.finance.yahoo.com/v8/finance/chart/293490.KQ</t>
        </is>
      </c>
      <c r="K1426" s="37" t="inlineStr">
        <is>
          <t>acq_mktcap,value_chk_usdmm</t>
        </is>
      </c>
    </row>
    <row r="1427" ht="45" customHeight="1">
      <c r="A1427" s="36" t="inlineStr">
        <is>
          <t>K048</t>
        </is>
      </c>
      <c r="B1427" s="37" t="inlineStr">
        <is>
          <t>Gaseung Development Co., Ltd.</t>
        </is>
      </c>
      <c r="C1427" s="36" t="inlineStr">
        <is>
          <t>인수 전</t>
        </is>
      </c>
      <c r="D1427" s="36" t="inlineStr">
        <is>
          <t>2016-01</t>
        </is>
      </c>
      <c r="E1427" s="37" t="inlineStr">
        <is>
          <t>설립</t>
        </is>
      </c>
      <c r="F1427" s="37" t="inlineStr">
        <is>
          <t>'가승개발은 엔엑스씨와 승산이 공동으로 골프장 사업을 위해 설립한 회사다.' NXC는 2016년 1월 승산과 공동 지분투자. 등기이사 허인영 대표(승산)·김정주 측근 김학용·이도화</t>
        </is>
      </c>
      <c r="G1427" s="37" t="inlineStr">
        <is>
          <t>언론 보도</t>
        </is>
      </c>
      <c r="H1427" s="36" t="inlineStr">
        <is>
          <t>2017-09-06</t>
        </is>
      </c>
      <c r="I1427" s="36" t="n"/>
      <c r="J1427" s="39" t="inlineStr">
        <is>
          <t>https://news.bizwatch.co.kr/article/mobile/2017/09/06/0009</t>
        </is>
      </c>
      <c r="K1427" s="37" t="inlineStr">
        <is>
          <t>pre_events_summary,notes</t>
        </is>
      </c>
    </row>
    <row r="1428" ht="45" customHeight="1">
      <c r="A1428" s="36" t="inlineStr">
        <is>
          <t>K048</t>
        </is>
      </c>
      <c r="B1428" s="37" t="inlineStr">
        <is>
          <t>Gaseung Development Co., Ltd.</t>
        </is>
      </c>
      <c r="C1428" s="36" t="inlineStr">
        <is>
          <t>발표</t>
        </is>
      </c>
      <c r="D1428" s="36" t="inlineStr">
        <is>
          <t>2020-11-16</t>
        </is>
      </c>
      <c r="E1428" s="37" t="inlineStr">
        <is>
          <t>발표</t>
        </is>
      </c>
      <c r="F1428" s="37"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7" t="inlineStr">
        <is>
          <t>언론 보도</t>
        </is>
      </c>
      <c r="H1428" s="36" t="inlineStr">
        <is>
          <t>2020-12</t>
        </is>
      </c>
      <c r="I1428" s="36" t="n"/>
      <c r="J1428" s="39" t="inlineStr">
        <is>
          <t>https://dealsite.co.kr/articles/68453</t>
        </is>
      </c>
      <c r="K1428" s="37" t="inlineStr">
        <is>
          <t>purpose_quote,first_filing_date,notes,pre_events_summary</t>
        </is>
      </c>
    </row>
    <row r="1429" ht="45" customHeight="1">
      <c r="A1429" s="36" t="inlineStr">
        <is>
          <t>K048</t>
        </is>
      </c>
      <c r="B1429" s="37" t="inlineStr">
        <is>
          <t>Gaseung Development Co., Ltd.</t>
        </is>
      </c>
      <c r="C1429" s="36" t="inlineStr">
        <is>
          <t>인수 후</t>
        </is>
      </c>
      <c r="D1429" s="36" t="inlineStr">
        <is>
          <t>2021-02-08</t>
        </is>
      </c>
      <c r="E1429" s="37" t="inlineStr">
        <is>
          <t>어닝콜</t>
        </is>
      </c>
      <c r="F1429" s="37" t="inlineStr">
        <is>
          <t>카카오게임즈 2020년 실적 컨퍼런스콜 보도: '자회사 카카오 VX에서 추진한 골프용품 제작, 카카오와 연계한 골프예약시스템 등 신사업 매출이 수요 확대로 늘면서'. 가승개발 언급 없음</t>
        </is>
      </c>
      <c r="G1429" s="37" t="inlineStr">
        <is>
          <t>언론 보도</t>
        </is>
      </c>
      <c r="H1429" s="36" t="inlineStr">
        <is>
          <t>2021-02-08</t>
        </is>
      </c>
      <c r="I1429" s="36" t="n"/>
      <c r="J1429" s="39" t="inlineStr">
        <is>
          <t>https://dealsite.co.kr/articles/70748</t>
        </is>
      </c>
      <c r="K1429" s="37" t="inlineStr">
        <is>
          <t>earnings_call_note</t>
        </is>
      </c>
    </row>
    <row r="1430" ht="45" customHeight="1">
      <c r="A1430" s="36" t="inlineStr">
        <is>
          <t>K048</t>
        </is>
      </c>
      <c r="B1430" s="37" t="inlineStr">
        <is>
          <t>Gaseung Development Co., Ltd.</t>
        </is>
      </c>
      <c r="C1430" s="36" t="inlineStr">
        <is>
          <t>인수 후</t>
        </is>
      </c>
      <c r="D1430" s="36" t="inlineStr">
        <is>
          <t>2024-09-05</t>
        </is>
      </c>
      <c r="E1430" s="37" t="inlineStr">
        <is>
          <t>기타</t>
        </is>
      </c>
      <c r="F1430" s="37" t="inlineStr">
        <is>
          <t>뮤렉스파트너스가 카카오게임즈 보유 카카오VX 경영권 지분 65.19% 인수 추진, 몸값 3000억원 거론. 카카오VX 2023 연결 매출 1471억원, 영업손실 77억원</t>
        </is>
      </c>
      <c r="G1430" s="37" t="inlineStr">
        <is>
          <t>언론 보도</t>
        </is>
      </c>
      <c r="H1430" s="36" t="inlineStr">
        <is>
          <t>2024-09-05</t>
        </is>
      </c>
      <c r="I1430" s="36" t="n"/>
      <c r="J1430" s="39" t="inlineStr">
        <is>
          <t>https://dealsite.co.kr/articles/127833</t>
        </is>
      </c>
      <c r="K1430" s="37" t="inlineStr">
        <is>
          <t>post_events_summary</t>
        </is>
      </c>
    </row>
    <row r="1431" ht="45" customHeight="1">
      <c r="A1431" s="36" t="inlineStr">
        <is>
          <t>K048</t>
        </is>
      </c>
      <c r="B1431" s="37" t="inlineStr">
        <is>
          <t>Gaseung Development Co., Ltd.</t>
        </is>
      </c>
      <c r="C1431" s="36" t="inlineStr">
        <is>
          <t>인수 후</t>
        </is>
      </c>
      <c r="D1431" s="36" t="inlineStr">
        <is>
          <t>2025-10-01</t>
        </is>
      </c>
      <c r="E1431" s="37" t="inlineStr">
        <is>
          <t>매각</t>
        </is>
      </c>
      <c r="F1431" s="37" t="inlineStr">
        <is>
          <t>카카오게임즈가 10월 1일 이사회에서 카카오VX 지분 100%를 카카오인베스트먼트 자회사 IVG에 2100억원에 매각 의결, 카카오 측 '선택과 집중을 위한 결정'</t>
        </is>
      </c>
      <c r="G1431" s="37" t="inlineStr">
        <is>
          <t>언론 보도</t>
        </is>
      </c>
      <c r="H1431" s="36" t="inlineStr">
        <is>
          <t>2025-10-02</t>
        </is>
      </c>
      <c r="I1431" s="36" t="n"/>
      <c r="J1431" s="39" t="inlineStr">
        <is>
          <t>https://www.metroseoul.co.kr/article/20251002500088</t>
        </is>
      </c>
      <c r="K1431" s="37" t="inlineStr">
        <is>
          <t>post_events_summary</t>
        </is>
      </c>
    </row>
    <row r="1432" ht="45" customHeight="1">
      <c r="A1432" s="36" t="inlineStr">
        <is>
          <t>K048</t>
        </is>
      </c>
      <c r="B1432" s="37" t="inlineStr">
        <is>
          <t>Gaseung Development Co., Ltd.</t>
        </is>
      </c>
      <c r="C1432" s="36" t="inlineStr">
        <is>
          <t>인수 후</t>
        </is>
      </c>
      <c r="D1432" s="36" t="inlineStr">
        <is>
          <t>2025-10-15</t>
        </is>
      </c>
      <c r="E1432" s="37" t="inlineStr">
        <is>
          <t>소유주변경</t>
        </is>
      </c>
      <c r="F1432" s="37" t="inlineStr">
        <is>
          <t>카카오VX 최대주주 변동: ㈜카카오게임즈 4,503,179주(100%) → ㈜아이브이쥐(기타 동일인관련자), 금액 209,996,746천원</t>
        </is>
      </c>
      <c r="G1432" s="37" t="inlineStr">
        <is>
          <t>DART 기타공시</t>
        </is>
      </c>
      <c r="H1432" s="36" t="inlineStr">
        <is>
          <t>2025-10-17</t>
        </is>
      </c>
      <c r="I1432" s="36" t="inlineStr">
        <is>
          <t>20251017000531</t>
        </is>
      </c>
      <c r="J1432" s="39" t="inlineStr">
        <is>
          <t>https://dart.fss.or.kr/dsaf001/main.do?rcpNo=20251017000531</t>
        </is>
      </c>
      <c r="K1432" s="37" t="inlineStr">
        <is>
          <t>post_events_summary</t>
        </is>
      </c>
    </row>
    <row r="1433" ht="45" customHeight="1">
      <c r="A1433" s="36" t="inlineStr">
        <is>
          <t>K049</t>
        </is>
      </c>
      <c r="B1433" s="37" t="inlineStr">
        <is>
          <t>Feelyeon Management Co. Ltd.</t>
        </is>
      </c>
      <c r="C1433" s="36" t="inlineStr">
        <is>
          <t>발표</t>
        </is>
      </c>
      <c r="D1433" s="36" t="inlineStr">
        <is>
          <t>2020</t>
        </is>
      </c>
      <c r="E1433" s="37" t="inlineStr">
        <is>
          <t>완료</t>
        </is>
      </c>
      <c r="F1433" s="37" t="inlineStr">
        <is>
          <t>카카오 2020 연결주석 39. 사업결합: '㈜필연매니지먼트 | 80.0 | 11,202,750 | 8,775,458'(천원, 취득 지분율·이전대가·영업권). 종속기업 표 (주8) '㈜카카오페이지의 종속기업'.</t>
        </is>
      </c>
      <c r="G1433" s="37" t="inlineStr">
        <is>
          <t>DART 사업보고서</t>
        </is>
      </c>
      <c r="H1433" s="36" t="inlineStr">
        <is>
          <t>2021-03-18</t>
        </is>
      </c>
      <c r="I1433" s="36" t="inlineStr">
        <is>
          <t>20210318001373</t>
        </is>
      </c>
      <c r="J1433" s="39" t="inlineStr">
        <is>
          <t>https://dart.fss.or.kr/dsaf001/main.do?rcpNo=20210318001373</t>
        </is>
      </c>
      <c r="K1433" s="37" t="inlineStr">
        <is>
          <t>subtype_chk,value_chk_local,pre_incorp_chk</t>
        </is>
      </c>
    </row>
    <row r="1434" ht="45" customHeight="1">
      <c r="A1434" s="36" t="inlineStr">
        <is>
          <t>K049</t>
        </is>
      </c>
      <c r="B1434" s="37" t="inlineStr">
        <is>
          <t>Feelyeon Management Co. Ltd.</t>
        </is>
      </c>
      <c r="C1434" s="36" t="inlineStr">
        <is>
          <t>발표</t>
        </is>
      </c>
      <c r="D1434" s="36" t="inlineStr">
        <is>
          <t>2020-09-30</t>
        </is>
      </c>
      <c r="E1434" s="37" t="inlineStr">
        <is>
          <t>완료</t>
        </is>
      </c>
      <c r="F1434" s="37" t="inlineStr">
        <is>
          <t>카카오 2020년 3분기 분기보고서: '㈜필연매니지먼트 | 당분기 중 지배력 획득을 통한 종속기업으로 편입', 잠정 영업권 9,829,536천원(주1 매수가격배분 미확정). 2020-06 반기보고서에는 없음.</t>
        </is>
      </c>
      <c r="G1434" s="37" t="inlineStr">
        <is>
          <t>DART 기타공시</t>
        </is>
      </c>
      <c r="H1434" s="36" t="inlineStr">
        <is>
          <t>2020-11-16</t>
        </is>
      </c>
      <c r="I1434" s="36" t="inlineStr">
        <is>
          <t>20201116001873</t>
        </is>
      </c>
      <c r="J1434" s="39" t="inlineStr">
        <is>
          <t>https://dart.fss.or.kr/dsaf001/main.do?rcpNo=20201116001873</t>
        </is>
      </c>
      <c r="K1434" s="37" t="inlineStr">
        <is>
          <t>status_chk,announce_date_chk,first_filing_date</t>
        </is>
      </c>
    </row>
    <row r="1435" ht="45" customHeight="1">
      <c r="A1435" s="36" t="inlineStr">
        <is>
          <t>K049</t>
        </is>
      </c>
      <c r="B1435" s="37" t="inlineStr">
        <is>
          <t>Feelyeon Management Co. Ltd.</t>
        </is>
      </c>
      <c r="C1435" s="36" t="inlineStr">
        <is>
          <t>발표</t>
        </is>
      </c>
      <c r="D1435" s="36" t="inlineStr">
        <is>
          <t>2020</t>
        </is>
      </c>
      <c r="E1435" s="37" t="inlineStr">
        <is>
          <t>지분취득</t>
        </is>
      </c>
      <c r="F1435" s="37"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7" t="inlineStr">
        <is>
          <t>DART 감사보고서</t>
        </is>
      </c>
      <c r="H1435" s="36" t="inlineStr">
        <is>
          <t>2021-04-01</t>
        </is>
      </c>
      <c r="I1435" s="36" t="inlineStr">
        <is>
          <t>20210401000639</t>
        </is>
      </c>
      <c r="J1435" s="39" t="inlineStr">
        <is>
          <t>https://dart.fss.or.kr/dsaf001/main.do?rcpNo=20210401000639</t>
        </is>
      </c>
      <c r="K1435" s="37" t="inlineStr">
        <is>
          <t>value_chk_local,acq_total_assets,deal_to_assets_pct,deal_to_equity_pct,acquirer_core,pre_events_summary</t>
        </is>
      </c>
    </row>
    <row r="1436" ht="45" customHeight="1">
      <c r="A1436" s="36" t="inlineStr">
        <is>
          <t>K049</t>
        </is>
      </c>
      <c r="B1436" s="37" t="inlineStr">
        <is>
          <t>Feelyeon Management Co. Ltd.</t>
        </is>
      </c>
      <c r="C1436" s="36" t="inlineStr">
        <is>
          <t>발표</t>
        </is>
      </c>
      <c r="D1436" s="36" t="inlineStr">
        <is>
          <t>2019-12-31</t>
        </is>
      </c>
      <c r="E1436" s="37" t="inlineStr">
        <is>
          <t>기타</t>
        </is>
      </c>
      <c r="F1436" s="37" t="inlineStr">
        <is>
          <t>카카오 2020 사업보고서 요약재무정보: 2019말 연결 자산총계 8,737,255,755,774원.</t>
        </is>
      </c>
      <c r="G1436" s="37" t="inlineStr">
        <is>
          <t>DART 사업보고서</t>
        </is>
      </c>
      <c r="H1436" s="36" t="inlineStr">
        <is>
          <t>2021-03-18</t>
        </is>
      </c>
      <c r="I1436" s="36" t="inlineStr">
        <is>
          <t>20210318001373</t>
        </is>
      </c>
      <c r="J1436" s="39" t="inlineStr">
        <is>
          <t>https://dart.fss.or.kr/dsaf001/main.do?rcpNo=20210318001373</t>
        </is>
      </c>
      <c r="K1436" s="37" t="inlineStr">
        <is>
          <t>apex_total_assets</t>
        </is>
      </c>
    </row>
    <row r="1437" ht="45" customHeight="1">
      <c r="A1437" s="36" t="inlineStr">
        <is>
          <t>K049</t>
        </is>
      </c>
      <c r="B1437" s="37" t="inlineStr">
        <is>
          <t>Feelyeon Management Co. Ltd.</t>
        </is>
      </c>
      <c r="C1437" s="36" t="inlineStr">
        <is>
          <t>발표</t>
        </is>
      </c>
      <c r="D1437" s="36" t="inlineStr">
        <is>
          <t>2020-11-13</t>
        </is>
      </c>
      <c r="E1437" s="37" t="inlineStr">
        <is>
          <t>기타</t>
        </is>
      </c>
      <c r="F1437" s="37" t="inlineStr">
        <is>
          <t>카카오 2020-09-30 발행주식 총수 88,247,819주(3분기보고서 4. 주식의 총수 등). Yahoo Finance 035720.KS 2020-11-13 조정 종가 73,100원(5:1 분할 반영).</t>
        </is>
      </c>
      <c r="G1437" s="37" t="inlineStr">
        <is>
          <t>기타</t>
        </is>
      </c>
      <c r="H1437" s="36" t="inlineStr">
        <is>
          <t>2020-11-13</t>
        </is>
      </c>
      <c r="I1437" s="36" t="n"/>
      <c r="J1437" s="39" t="inlineStr">
        <is>
          <t>https://query1.finance.yahoo.com/v8/finance/chart/035720.KS?period1=1600905600&amp;period2=1605657600&amp;interval=1d</t>
        </is>
      </c>
      <c r="K1437" s="37" t="inlineStr">
        <is>
          <t>acq_mktcap</t>
        </is>
      </c>
    </row>
    <row r="1438" ht="45" customHeight="1">
      <c r="A1438" s="36" t="inlineStr">
        <is>
          <t>K049</t>
        </is>
      </c>
      <c r="B1438" s="37" t="inlineStr">
        <is>
          <t>Feelyeon Management Co. Ltd.</t>
        </is>
      </c>
      <c r="C1438" s="36" t="inlineStr">
        <is>
          <t>인수 전</t>
        </is>
      </c>
      <c r="D1438" s="36" t="inlineStr">
        <is>
          <t>2018-08-23</t>
        </is>
      </c>
      <c r="E1438" s="37" t="inlineStr">
        <is>
          <t>설립</t>
        </is>
      </c>
      <c r="F1438" s="37" t="inlineStr">
        <is>
          <t>기업집단현황공시: '(주)필연매니지먼트 | 정세현 | 2018.08.23 | 2020.10.05 | J5819 (기타 인쇄물 출판업)', 대표품목 전자책, FY2020 매출 6,442·영업이익 437·당기순이익 336(백만원).</t>
        </is>
      </c>
      <c r="G1438" s="37" t="inlineStr">
        <is>
          <t>DART 기타공시</t>
        </is>
      </c>
      <c r="H1438" s="36" t="inlineStr">
        <is>
          <t>2021-05-31</t>
        </is>
      </c>
      <c r="I1438" s="36" t="inlineStr">
        <is>
          <t>20210531001208</t>
        </is>
      </c>
      <c r="J1438" s="39" t="inlineStr">
        <is>
          <t>https://dart.fss.or.kr/dsaf001/main.do?rcpNo=20210531001208</t>
        </is>
      </c>
      <c r="K1438" s="37" t="inlineStr">
        <is>
          <t>pre_events_summary,target_rev_pre,target_op_pre,notes</t>
        </is>
      </c>
    </row>
    <row r="1439" ht="45" customHeight="1">
      <c r="A1439" s="36" t="inlineStr">
        <is>
          <t>K049</t>
        </is>
      </c>
      <c r="B1439" s="37" t="inlineStr">
        <is>
          <t>Feelyeon Management Co. Ltd.</t>
        </is>
      </c>
      <c r="C1439" s="36" t="inlineStr">
        <is>
          <t>인수 후</t>
        </is>
      </c>
      <c r="D1439" s="36" t="inlineStr">
        <is>
          <t>2021-03</t>
        </is>
      </c>
      <c r="E1439" s="37" t="inlineStr">
        <is>
          <t>합병</t>
        </is>
      </c>
      <c r="F1439" s="37"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7" t="inlineStr">
        <is>
          <t>DART 감사보고서</t>
        </is>
      </c>
      <c r="H1439" s="36" t="inlineStr">
        <is>
          <t>2022-03-31</t>
        </is>
      </c>
      <c r="I1439" s="36" t="inlineStr">
        <is>
          <t>20220331003217</t>
        </is>
      </c>
      <c r="J1439" s="39" t="inlineStr">
        <is>
          <t>https://dart.fss.or.kr/dsaf001/main.do?rcpNo=20220331003217</t>
        </is>
      </c>
      <c r="K1439" s="37" t="inlineStr">
        <is>
          <t>post_events_summary</t>
        </is>
      </c>
    </row>
    <row r="1440" ht="45" customHeight="1">
      <c r="A1440" s="36" t="inlineStr">
        <is>
          <t>K049</t>
        </is>
      </c>
      <c r="B1440" s="37" t="inlineStr">
        <is>
          <t>Feelyeon Management Co. Ltd.</t>
        </is>
      </c>
      <c r="C1440" s="36" t="inlineStr">
        <is>
          <t>인수 후</t>
        </is>
      </c>
      <c r="D1440" s="36" t="inlineStr">
        <is>
          <t>2021-06-04</t>
        </is>
      </c>
      <c r="E1440" s="37" t="inlineStr">
        <is>
          <t>추가취득</t>
        </is>
      </c>
      <c r="F1440" s="37" t="inlineStr">
        <is>
          <t>필연매니지먼트 타법인주식취득결정: ㈜스튜디오하바나 1,000주(100%) 3,000,000,000원, 취득방법 '현금 취득 및 주식교부', 취득목적 '웹툰 및 웹소설 인프라 확대'.</t>
        </is>
      </c>
      <c r="G1440" s="37" t="inlineStr">
        <is>
          <t>DART 기타공시</t>
        </is>
      </c>
      <c r="H1440" s="36" t="inlineStr">
        <is>
          <t>2021-06-11</t>
        </is>
      </c>
      <c r="I1440" s="36" t="inlineStr">
        <is>
          <t>20210611000241</t>
        </is>
      </c>
      <c r="J1440" s="39" t="inlineStr">
        <is>
          <t>https://dart.fss.or.kr/dsaf001/main.do?rcpNo=20210611000241</t>
        </is>
      </c>
      <c r="K1440" s="37" t="inlineStr">
        <is>
          <t>post_events_summary,purpose_quote</t>
        </is>
      </c>
    </row>
    <row r="1441" ht="45" customHeight="1">
      <c r="A1441" s="36" t="inlineStr">
        <is>
          <t>K049</t>
        </is>
      </c>
      <c r="B1441" s="37" t="inlineStr">
        <is>
          <t>Feelyeon Management Co. Ltd.</t>
        </is>
      </c>
      <c r="C1441" s="36" t="inlineStr">
        <is>
          <t>인수 후</t>
        </is>
      </c>
      <c r="D1441" s="36" t="inlineStr">
        <is>
          <t>2021-06-08</t>
        </is>
      </c>
      <c r="E1441" s="37" t="inlineStr">
        <is>
          <t>기타</t>
        </is>
      </c>
      <c r="F1441" s="37" t="inlineStr">
        <is>
          <t>유상증자결정(제3자배정 431주, 발행가 3,250,580원, 타법인증권취득자금 1,401,000,000원)과 최대주주등의주식보유변동: (주)카카오엔터테인먼트 3,447주 80.01%→72.74%, 정세현 19.99%→18.17%.</t>
        </is>
      </c>
      <c r="G1441" s="37" t="inlineStr">
        <is>
          <t>DART 기타공시</t>
        </is>
      </c>
      <c r="H1441" s="36" t="inlineStr">
        <is>
          <t>2021-06-11</t>
        </is>
      </c>
      <c r="I1441" s="36" t="inlineStr">
        <is>
          <t>20210611000237</t>
        </is>
      </c>
      <c r="J1441" s="39" t="inlineStr">
        <is>
          <t>https://dart.fss.or.kr/dsaf001/main.do?rcpNo=20210611000237</t>
        </is>
      </c>
      <c r="K1441" s="37" t="inlineStr">
        <is>
          <t>post_events_summary</t>
        </is>
      </c>
    </row>
    <row r="1442" ht="45" customHeight="1">
      <c r="A1442" s="36" t="inlineStr">
        <is>
          <t>K049</t>
        </is>
      </c>
      <c r="B1442" s="37" t="inlineStr">
        <is>
          <t>Feelyeon Management Co. Ltd.</t>
        </is>
      </c>
      <c r="C1442" s="36" t="inlineStr">
        <is>
          <t>인수 후</t>
        </is>
      </c>
      <c r="D1442" s="36" t="inlineStr">
        <is>
          <t>2021-07-16</t>
        </is>
      </c>
      <c r="E1442" s="37" t="inlineStr">
        <is>
          <t>합병</t>
        </is>
      </c>
      <c r="F1442" s="37" t="inlineStr">
        <is>
          <t>회사합병결정: (주)필연매니지먼트가 (주)스튜디오하바나를 흡수합병, 목적 '경영 효율성 증대 및 사업간 시너지 효과의 극대화를 통한 기업가치 제고', 합병비율 1:0.</t>
        </is>
      </c>
      <c r="G1442" s="37" t="inlineStr">
        <is>
          <t>DART 기타공시</t>
        </is>
      </c>
      <c r="H1442" s="36" t="inlineStr">
        <is>
          <t>2021-07-16</t>
        </is>
      </c>
      <c r="I1442" s="36" t="inlineStr">
        <is>
          <t>20210716000408</t>
        </is>
      </c>
      <c r="J1442" s="39" t="inlineStr">
        <is>
          <t>https://dart.fss.or.kr/dsaf001/main.do?rcpNo=20210716000408</t>
        </is>
      </c>
      <c r="K1442" s="37" t="inlineStr">
        <is>
          <t>post_events_summary</t>
        </is>
      </c>
    </row>
    <row r="1443" ht="45" customHeight="1">
      <c r="A1443" s="36" t="inlineStr">
        <is>
          <t>K049</t>
        </is>
      </c>
      <c r="B1443" s="37" t="inlineStr">
        <is>
          <t>Feelyeon Management Co. Ltd.</t>
        </is>
      </c>
      <c r="C1443" s="36" t="inlineStr">
        <is>
          <t>인수 후</t>
        </is>
      </c>
      <c r="D1443" s="36" t="inlineStr">
        <is>
          <t>2023</t>
        </is>
      </c>
      <c r="E1443" s="37" t="inlineStr">
        <is>
          <t>손상차손</t>
        </is>
      </c>
      <c r="F1443" s="37" t="inlineStr">
        <is>
          <t>KE 2023 연결 영업권 표: '(주)필연매니지먼트 | 11,806,334 | - | (108,243) | - | 11,698,091'(당기초|감소|손상|기타조정|당기말, 천원).</t>
        </is>
      </c>
      <c r="G1443" s="37" t="inlineStr">
        <is>
          <t>DART 감사보고서</t>
        </is>
      </c>
      <c r="H1443" s="36" t="inlineStr">
        <is>
          <t>2024-03-29</t>
        </is>
      </c>
      <c r="I1443" s="36" t="inlineStr">
        <is>
          <t>20240329003124</t>
        </is>
      </c>
      <c r="J1443" s="39" t="inlineStr">
        <is>
          <t>https://dart.fss.or.kr/dsaf001/main.do?rcpNo=20240329003124</t>
        </is>
      </c>
      <c r="K1443" s="37" t="inlineStr">
        <is>
          <t>impairment</t>
        </is>
      </c>
    </row>
    <row r="1444" ht="45" customHeight="1">
      <c r="A1444" s="36" t="inlineStr">
        <is>
          <t>K049</t>
        </is>
      </c>
      <c r="B1444" s="37" t="inlineStr">
        <is>
          <t>Feelyeon Management Co. Ltd.</t>
        </is>
      </c>
      <c r="C1444" s="36" t="inlineStr">
        <is>
          <t>인수 후</t>
        </is>
      </c>
      <c r="D1444" s="36" t="inlineStr">
        <is>
          <t>2024</t>
        </is>
      </c>
      <c r="E1444" s="37" t="inlineStr">
        <is>
          <t>손상차손</t>
        </is>
      </c>
      <c r="F1444" s="37" t="inlineStr">
        <is>
          <t>KE 2024 연결 영업권 표: '(주)필연매니지먼트 | 11,698,091 | (11,698,091) | - | -'(당기초|손상|기타조정|당기말). 종속기업 요약재무: 매출 8,449,448천원, 당기순손실 (2,942,357)천원.</t>
        </is>
      </c>
      <c r="G1444" s="37" t="inlineStr">
        <is>
          <t>DART 감사보고서</t>
        </is>
      </c>
      <c r="H1444" s="36" t="inlineStr">
        <is>
          <t>2025-03-28</t>
        </is>
      </c>
      <c r="I1444" s="36" t="inlineStr">
        <is>
          <t>20250328002113</t>
        </is>
      </c>
      <c r="J1444" s="39" t="inlineStr">
        <is>
          <t>https://dart.fss.or.kr/dsaf001/main.do?rcpNo=20250328002113</t>
        </is>
      </c>
      <c r="K1444" s="37" t="inlineStr">
        <is>
          <t>impairment,post_events_summary</t>
        </is>
      </c>
    </row>
    <row r="1445" ht="45" customHeight="1">
      <c r="A1445" s="36" t="inlineStr">
        <is>
          <t>K049</t>
        </is>
      </c>
      <c r="B1445" s="37" t="inlineStr">
        <is>
          <t>Feelyeon Management Co. Ltd.</t>
        </is>
      </c>
      <c r="C1445" s="36" t="inlineStr">
        <is>
          <t>인수 후</t>
        </is>
      </c>
      <c r="D1445" s="36" t="inlineStr">
        <is>
          <t>2021</t>
        </is>
      </c>
      <c r="E1445" s="37" t="inlineStr">
        <is>
          <t>실적</t>
        </is>
      </c>
      <c r="F1445" s="37" t="inlineStr">
        <is>
          <t>기업집단현황공시 손익현황 FY2021: 매출 8,384, 영업이익 919, 당기순이익 748(백만원).</t>
        </is>
      </c>
      <c r="G1445" s="37" t="inlineStr">
        <is>
          <t>DART 기타공시</t>
        </is>
      </c>
      <c r="H1445" s="36" t="inlineStr">
        <is>
          <t>2022-05-30</t>
        </is>
      </c>
      <c r="I1445" s="36" t="inlineStr">
        <is>
          <t>20220530000792</t>
        </is>
      </c>
      <c r="J1445" s="39" t="inlineStr">
        <is>
          <t>https://dart.fss.or.kr/dsaf001/main.do?rcpNo=20220530000792</t>
        </is>
      </c>
      <c r="K1445" s="37" t="inlineStr">
        <is>
          <t>target_rev_post,target_op_post</t>
        </is>
      </c>
    </row>
    <row r="1446" ht="45" customHeight="1">
      <c r="A1446" s="36" t="inlineStr">
        <is>
          <t>K049</t>
        </is>
      </c>
      <c r="B1446" s="37" t="inlineStr">
        <is>
          <t>Feelyeon Management Co. Ltd.</t>
        </is>
      </c>
      <c r="C1446" s="36" t="inlineStr">
        <is>
          <t>인수 후</t>
        </is>
      </c>
      <c r="D1446" s="36" t="inlineStr">
        <is>
          <t>2022</t>
        </is>
      </c>
      <c r="E1446" s="37" t="inlineStr">
        <is>
          <t>실적</t>
        </is>
      </c>
      <c r="F1446" s="37" t="inlineStr">
        <is>
          <t>기업집단현황공시 FY2022: 매출 10,639, 영업이익 178, 당기순이익 225(백만원).</t>
        </is>
      </c>
      <c r="G1446" s="37" t="inlineStr">
        <is>
          <t>DART 기타공시</t>
        </is>
      </c>
      <c r="H1446" s="36" t="inlineStr">
        <is>
          <t>2023-05-30</t>
        </is>
      </c>
      <c r="I1446" s="36" t="inlineStr">
        <is>
          <t>20230530000677</t>
        </is>
      </c>
      <c r="J1446" s="39" t="inlineStr">
        <is>
          <t>https://dart.fss.or.kr/dsaf001/main.do?rcpNo=20230530000677</t>
        </is>
      </c>
      <c r="K1446" s="37" t="inlineStr">
        <is>
          <t>target_rev_post,target_op_post</t>
        </is>
      </c>
    </row>
    <row r="1447" ht="45" customHeight="1">
      <c r="A1447" s="36" t="inlineStr">
        <is>
          <t>K049</t>
        </is>
      </c>
      <c r="B1447" s="37" t="inlineStr">
        <is>
          <t>Feelyeon Management Co. Ltd.</t>
        </is>
      </c>
      <c r="C1447" s="36" t="inlineStr">
        <is>
          <t>인수 후</t>
        </is>
      </c>
      <c r="D1447" s="36" t="inlineStr">
        <is>
          <t>2023</t>
        </is>
      </c>
      <c r="E1447" s="37" t="inlineStr">
        <is>
          <t>실적</t>
        </is>
      </c>
      <c r="F1447" s="37" t="inlineStr">
        <is>
          <t>기업집단현황공시 FY2023: 매출 7,900, 영업이익 -113, 당기순이익 233(백만원).</t>
        </is>
      </c>
      <c r="G1447" s="37" t="inlineStr">
        <is>
          <t>DART 기타공시</t>
        </is>
      </c>
      <c r="H1447" s="36" t="inlineStr">
        <is>
          <t>2024-05-30</t>
        </is>
      </c>
      <c r="I1447" s="36" t="inlineStr">
        <is>
          <t>20240530000501</t>
        </is>
      </c>
      <c r="J1447" s="39" t="inlineStr">
        <is>
          <t>https://dart.fss.or.kr/dsaf001/main.do?rcpNo=20240530000501</t>
        </is>
      </c>
      <c r="K1447" s="37" t="inlineStr">
        <is>
          <t>target_rev_post,target_op_post</t>
        </is>
      </c>
    </row>
    <row r="1448" ht="45" customHeight="1">
      <c r="A1448" s="36" t="inlineStr">
        <is>
          <t>K049</t>
        </is>
      </c>
      <c r="B1448" s="37" t="inlineStr">
        <is>
          <t>Feelyeon Management Co. Ltd.</t>
        </is>
      </c>
      <c r="C1448" s="36" t="inlineStr">
        <is>
          <t>인수 후</t>
        </is>
      </c>
      <c r="D1448" s="36" t="inlineStr">
        <is>
          <t>2024</t>
        </is>
      </c>
      <c r="E1448" s="37" t="inlineStr">
        <is>
          <t>실적</t>
        </is>
      </c>
      <c r="F1448" s="37" t="inlineStr">
        <is>
          <t>기업집단현황공시 FY2024: 매출 8,449, 영업이익 351, 기타비용 3,281, 당기순이익 -2,942(백만원).</t>
        </is>
      </c>
      <c r="G1448" s="37" t="inlineStr">
        <is>
          <t>DART 기타공시</t>
        </is>
      </c>
      <c r="H1448" s="36" t="inlineStr">
        <is>
          <t>2025-05-30</t>
        </is>
      </c>
      <c r="I1448" s="36" t="inlineStr">
        <is>
          <t>20250530000148</t>
        </is>
      </c>
      <c r="J1448" s="39" t="inlineStr">
        <is>
          <t>https://dart.fss.or.kr/dsaf001/main.do?rcpNo=20250530000148</t>
        </is>
      </c>
      <c r="K1448" s="37" t="inlineStr">
        <is>
          <t>target_rev_post,target_op_post</t>
        </is>
      </c>
    </row>
    <row r="1449" ht="45" customHeight="1">
      <c r="A1449" s="36" t="inlineStr">
        <is>
          <t>K049</t>
        </is>
      </c>
      <c r="B1449" s="37" t="inlineStr">
        <is>
          <t>Feelyeon Management Co. Ltd.</t>
        </is>
      </c>
      <c r="C1449" s="36" t="inlineStr">
        <is>
          <t>인수 후</t>
        </is>
      </c>
      <c r="D1449" s="36" t="inlineStr">
        <is>
          <t>2025</t>
        </is>
      </c>
      <c r="E1449" s="37" t="inlineStr">
        <is>
          <t>실적</t>
        </is>
      </c>
      <c r="F1449" s="37" t="inlineStr">
        <is>
          <t>기업집단현황공시 FY2025: 매출 8,072, 영업이익 688, 당기순이익 473(백만원). 자산 5,331, 자본 2,313.</t>
        </is>
      </c>
      <c r="G1449" s="37" t="inlineStr">
        <is>
          <t>DART 기타공시</t>
        </is>
      </c>
      <c r="H1449" s="36" t="inlineStr">
        <is>
          <t>2026-05-29</t>
        </is>
      </c>
      <c r="I1449" s="36" t="inlineStr">
        <is>
          <t>20260529001327</t>
        </is>
      </c>
      <c r="J1449" s="39" t="inlineStr">
        <is>
          <t>https://dart.fss.or.kr/dsaf001/main.do?rcpNo=20260529001327</t>
        </is>
      </c>
      <c r="K1449" s="37" t="inlineStr">
        <is>
          <t>target_rev_post,target_op_post</t>
        </is>
      </c>
    </row>
    <row r="1450" ht="45" customHeight="1">
      <c r="A1450" s="36" t="inlineStr">
        <is>
          <t>K049</t>
        </is>
      </c>
      <c r="B1450" s="37" t="inlineStr">
        <is>
          <t>Feelyeon Management Co. Ltd.</t>
        </is>
      </c>
      <c r="C1450" s="36" t="inlineStr">
        <is>
          <t>인수 후</t>
        </is>
      </c>
      <c r="D1450" s="36" t="inlineStr">
        <is>
          <t>2025-12-31</t>
        </is>
      </c>
      <c r="E1450" s="37" t="inlineStr">
        <is>
          <t>기타</t>
        </is>
      </c>
      <c r="F1450" s="37" t="inlineStr">
        <is>
          <t>KE 2025 연결감사보고서 종속기업 표: '(주)필연매니지먼트 | 대한민국 | 23,695 | 3,447 | 72.7 | 12월'; 영업권 잔액 없음.</t>
        </is>
      </c>
      <c r="G1450" s="37" t="inlineStr">
        <is>
          <t>DART 감사보고서</t>
        </is>
      </c>
      <c r="H1450" s="36" t="inlineStr">
        <is>
          <t>2026-03-27</t>
        </is>
      </c>
      <c r="I1450" s="36" t="inlineStr">
        <is>
          <t>20260327001465</t>
        </is>
      </c>
      <c r="J1450" s="39" t="inlineStr">
        <is>
          <t>https://dart.fss.or.kr/dsaf001/main.do?rcpNo=20260327001465</t>
        </is>
      </c>
      <c r="K1450" s="37" t="inlineStr">
        <is>
          <t>post_events_summary</t>
        </is>
      </c>
    </row>
    <row r="1451" ht="45" customHeight="1">
      <c r="A1451" s="36" t="inlineStr">
        <is>
          <t>K049</t>
        </is>
      </c>
      <c r="B1451" s="37" t="inlineStr">
        <is>
          <t>Feelyeon Management Co. Ltd.</t>
        </is>
      </c>
      <c r="C1451" s="36" t="inlineStr">
        <is>
          <t>인수 후</t>
        </is>
      </c>
      <c r="D1451" s="36" t="inlineStr">
        <is>
          <t>2026-08-12</t>
        </is>
      </c>
      <c r="E1451" s="37" t="inlineStr">
        <is>
          <t>합병</t>
        </is>
      </c>
      <c r="F1451" s="37" t="inlineStr">
        <is>
          <t>삼양씨앤씨 회사합병결정: '(주)삼양씨앤씨가 (주)인타임, (주)필연매니지먼트를 흡수합병', 목적 '경영 효율화를 통한 기업가치 증대', '주식 100%를 (주)카카오엔터테인먼트가 소유', 합병기일 2026.10.01.</t>
        </is>
      </c>
      <c r="G1451" s="37" t="inlineStr">
        <is>
          <t>DART 기타공시</t>
        </is>
      </c>
      <c r="H1451" s="36" t="inlineStr">
        <is>
          <t>2026-08-14</t>
        </is>
      </c>
      <c r="I1451" s="36" t="inlineStr">
        <is>
          <t>20260814000093</t>
        </is>
      </c>
      <c r="J1451" s="39" t="inlineStr">
        <is>
          <t>https://dart.fss.or.kr/dsaf001/main.do?rcpNo=20260814000093</t>
        </is>
      </c>
      <c r="K1451" s="37" t="inlineStr">
        <is>
          <t>post_events_summary</t>
        </is>
      </c>
    </row>
    <row r="1452" ht="45" customHeight="1">
      <c r="A1452" s="36" t="inlineStr">
        <is>
          <t>K049</t>
        </is>
      </c>
      <c r="B1452" s="37" t="inlineStr">
        <is>
          <t>Feelyeon Management Co. Ltd.</t>
        </is>
      </c>
      <c r="C1452" s="36" t="inlineStr">
        <is>
          <t>인수 후</t>
        </is>
      </c>
      <c r="D1452" s="36" t="inlineStr">
        <is>
          <t>2026-08-12</t>
        </is>
      </c>
      <c r="E1452" s="37" t="inlineStr">
        <is>
          <t>합병</t>
        </is>
      </c>
      <c r="F1452" s="37" t="inlineStr">
        <is>
          <t>일간스포츠 '카카오엔터, 웹툰·웹소설 자회사 3곳 합병': 3사는 '웹툰·웹소설 CP(Content Provider)'이며 '카카오엔터가 3사의 지분 100%를 보유', 통합 법인은 차성택 대표가 이끈다.</t>
        </is>
      </c>
      <c r="G1452" s="37" t="inlineStr">
        <is>
          <t>언론 보도</t>
        </is>
      </c>
      <c r="H1452" s="36" t="inlineStr">
        <is>
          <t>2026-08-14</t>
        </is>
      </c>
      <c r="I1452" s="36" t="n"/>
      <c r="J1452" s="39" t="inlineStr">
        <is>
          <t>https://isplus.com/article/view/isp202608140032</t>
        </is>
      </c>
      <c r="K1452" s="37" t="inlineStr">
        <is>
          <t>post_events_summary</t>
        </is>
      </c>
    </row>
    <row r="1453" ht="45" customHeight="1">
      <c r="A1453" s="36" t="inlineStr">
        <is>
          <t>K049</t>
        </is>
      </c>
      <c r="B1453" s="37" t="inlineStr">
        <is>
          <t>Feelyeon Management Co. Ltd.</t>
        </is>
      </c>
      <c r="C1453" s="36" t="inlineStr">
        <is>
          <t>인수 후</t>
        </is>
      </c>
      <c r="D1453" s="36" t="inlineStr">
        <is>
          <t>2020-11-05</t>
        </is>
      </c>
      <c r="E1453" s="37" t="inlineStr">
        <is>
          <t>어닝콜</t>
        </is>
      </c>
      <c r="F1453" s="37" t="inlineStr">
        <is>
          <t>카카오 2020년 3분기 실적 보도자료: 카카오페이지의 CP 인수·지분투자 언급 없음.</t>
        </is>
      </c>
      <c r="G1453" s="37" t="inlineStr">
        <is>
          <t>회사 보도자료</t>
        </is>
      </c>
      <c r="H1453" s="36" t="inlineStr">
        <is>
          <t>2020-11-05</t>
        </is>
      </c>
      <c r="I1453" s="36" t="n"/>
      <c r="J1453" s="39" t="inlineStr">
        <is>
          <t>https://www.kakaocorp.com/page/detail/8839</t>
        </is>
      </c>
      <c r="K1453" s="37" t="inlineStr">
        <is>
          <t>earnings_call_note</t>
        </is>
      </c>
    </row>
    <row r="1454" ht="45" customHeight="1">
      <c r="A1454" s="36" t="inlineStr">
        <is>
          <t>K050</t>
        </is>
      </c>
      <c r="B1454" s="37" t="inlineStr">
        <is>
          <t>In Time Co. Ltd</t>
        </is>
      </c>
      <c r="C1454" s="36" t="inlineStr">
        <is>
          <t>발표</t>
        </is>
      </c>
      <c r="D1454" s="36" t="inlineStr">
        <is>
          <t>2020</t>
        </is>
      </c>
      <c r="E1454" s="37" t="inlineStr">
        <is>
          <t>완료</t>
        </is>
      </c>
      <c r="F1454" s="37" t="inlineStr">
        <is>
          <t>카카오 2020 연결주석 39. 사업결합: '㈜인타임 | 70.0 | 16,800,000 | 16,420,566'(천원, 취득 지분율·이전대가·영업권). 종속기업 표 (주8) '㈜카카오페이지의 종속기업'.</t>
        </is>
      </c>
      <c r="G1454" s="37" t="inlineStr">
        <is>
          <t>DART 사업보고서</t>
        </is>
      </c>
      <c r="H1454" s="36" t="inlineStr">
        <is>
          <t>2021-03-18</t>
        </is>
      </c>
      <c r="I1454" s="36" t="inlineStr">
        <is>
          <t>20210318001373</t>
        </is>
      </c>
      <c r="J1454" s="39" t="inlineStr">
        <is>
          <t>https://dart.fss.or.kr/dsaf001/main.do?rcpNo=20210318001373</t>
        </is>
      </c>
      <c r="K1454" s="37" t="inlineStr">
        <is>
          <t>subtype_chk,value_chk_local,pre_incorp_chk</t>
        </is>
      </c>
    </row>
    <row r="1455" ht="45" customHeight="1">
      <c r="A1455" s="36" t="inlineStr">
        <is>
          <t>K050</t>
        </is>
      </c>
      <c r="B1455" s="37" t="inlineStr">
        <is>
          <t>In Time Co. Ltd</t>
        </is>
      </c>
      <c r="C1455" s="36" t="inlineStr">
        <is>
          <t>발표</t>
        </is>
      </c>
      <c r="D1455" s="36" t="inlineStr">
        <is>
          <t>2020-09-30</t>
        </is>
      </c>
      <c r="E1455" s="37" t="inlineStr">
        <is>
          <t>완료</t>
        </is>
      </c>
      <c r="F1455" s="37" t="inlineStr">
        <is>
          <t>카카오 2020년 3분기 분기보고서: '㈜인타임 | 당분기 중 지배력 획득을 통한 종속기업으로 편입', 잠정 영업권 16,753,697천원; 종속회사 표 '㈜인타임 | 2013.11 | ... | 교과서및학습서적출판업'.</t>
        </is>
      </c>
      <c r="G1455" s="37" t="inlineStr">
        <is>
          <t>DART 기타공시</t>
        </is>
      </c>
      <c r="H1455" s="36" t="inlineStr">
        <is>
          <t>2020-11-16</t>
        </is>
      </c>
      <c r="I1455" s="36" t="inlineStr">
        <is>
          <t>20201116001873</t>
        </is>
      </c>
      <c r="J1455" s="39" t="inlineStr">
        <is>
          <t>https://dart.fss.or.kr/dsaf001/main.do?rcpNo=20201116001873</t>
        </is>
      </c>
      <c r="K1455" s="37" t="inlineStr">
        <is>
          <t>status_chk,announce_date_chk,first_filing_date,notes</t>
        </is>
      </c>
    </row>
    <row r="1456" ht="45" customHeight="1">
      <c r="A1456" s="36" t="inlineStr">
        <is>
          <t>K050</t>
        </is>
      </c>
      <c r="B1456" s="37" t="inlineStr">
        <is>
          <t>In Time Co. Ltd</t>
        </is>
      </c>
      <c r="C1456" s="36" t="inlineStr">
        <is>
          <t>발표</t>
        </is>
      </c>
      <c r="D1456" s="36" t="inlineStr">
        <is>
          <t>2020</t>
        </is>
      </c>
      <c r="E1456" s="37" t="inlineStr">
        <is>
          <t>지분취득</t>
        </is>
      </c>
      <c r="F1456" s="37"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7" t="inlineStr">
        <is>
          <t>DART 감사보고서</t>
        </is>
      </c>
      <c r="H1456" s="36" t="inlineStr">
        <is>
          <t>2021-04-01</t>
        </is>
      </c>
      <c r="I1456" s="36" t="inlineStr">
        <is>
          <t>20210401000639</t>
        </is>
      </c>
      <c r="J1456" s="39" t="inlineStr">
        <is>
          <t>https://dart.fss.or.kr/dsaf001/main.do?rcpNo=20210401000639</t>
        </is>
      </c>
      <c r="K1456" s="37" t="inlineStr">
        <is>
          <t>value_chk_local,acq_total_assets,deal_to_assets_pct,deal_to_equity_pct,acquirer_core,pre_events_summary</t>
        </is>
      </c>
    </row>
    <row r="1457" ht="45" customHeight="1">
      <c r="A1457" s="36" t="inlineStr">
        <is>
          <t>K050</t>
        </is>
      </c>
      <c r="B1457" s="37" t="inlineStr">
        <is>
          <t>In Time Co. Ltd</t>
        </is>
      </c>
      <c r="C1457" s="36" t="inlineStr">
        <is>
          <t>발표</t>
        </is>
      </c>
      <c r="D1457" s="36" t="inlineStr">
        <is>
          <t>2019-12-31</t>
        </is>
      </c>
      <c r="E1457" s="37" t="inlineStr">
        <is>
          <t>기타</t>
        </is>
      </c>
      <c r="F1457" s="37" t="inlineStr">
        <is>
          <t>카카오 2020 사업보고서 요약재무정보: 2019말 연결 자산총계 8,737,255,755,774원.</t>
        </is>
      </c>
      <c r="G1457" s="37" t="inlineStr">
        <is>
          <t>DART 사업보고서</t>
        </is>
      </c>
      <c r="H1457" s="36" t="inlineStr">
        <is>
          <t>2021-03-18</t>
        </is>
      </c>
      <c r="I1457" s="36" t="inlineStr">
        <is>
          <t>20210318001373</t>
        </is>
      </c>
      <c r="J1457" s="39" t="inlineStr">
        <is>
          <t>https://dart.fss.or.kr/dsaf001/main.do?rcpNo=20210318001373</t>
        </is>
      </c>
      <c r="K1457" s="37" t="inlineStr">
        <is>
          <t>apex_total_assets</t>
        </is>
      </c>
    </row>
    <row r="1458" ht="45" customHeight="1">
      <c r="A1458" s="36" t="inlineStr">
        <is>
          <t>K050</t>
        </is>
      </c>
      <c r="B1458" s="37" t="inlineStr">
        <is>
          <t>In Time Co. Ltd</t>
        </is>
      </c>
      <c r="C1458" s="36" t="inlineStr">
        <is>
          <t>발표</t>
        </is>
      </c>
      <c r="D1458" s="36" t="inlineStr">
        <is>
          <t>2020-11-13</t>
        </is>
      </c>
      <c r="E1458" s="37" t="inlineStr">
        <is>
          <t>기타</t>
        </is>
      </c>
      <c r="F1458" s="37" t="inlineStr">
        <is>
          <t>카카오 2020-09-30 발행주식 총수 88,247,819주(3분기보고서 4. 주식의 총수 등). Yahoo Finance 035720.KS 2020-11-13 조정 종가 73,100원(5:1 분할 반영).</t>
        </is>
      </c>
      <c r="G1458" s="37" t="inlineStr">
        <is>
          <t>기타</t>
        </is>
      </c>
      <c r="H1458" s="36" t="inlineStr">
        <is>
          <t>2020-11-13</t>
        </is>
      </c>
      <c r="I1458" s="36" t="n"/>
      <c r="J1458" s="39" t="inlineStr">
        <is>
          <t>https://query1.finance.yahoo.com/v8/finance/chart/035720.KS?period1=1600905600&amp;period2=1605657600&amp;interval=1d</t>
        </is>
      </c>
      <c r="K1458" s="37" t="inlineStr">
        <is>
          <t>acq_mktcap</t>
        </is>
      </c>
    </row>
    <row r="1459" ht="45" customHeight="1">
      <c r="A1459" s="36" t="inlineStr">
        <is>
          <t>K050</t>
        </is>
      </c>
      <c r="B1459" s="37" t="inlineStr">
        <is>
          <t>In Time Co. Ltd</t>
        </is>
      </c>
      <c r="C1459" s="36" t="inlineStr">
        <is>
          <t>인수 전</t>
        </is>
      </c>
      <c r="D1459" s="36" t="inlineStr">
        <is>
          <t>2013-11-11</t>
        </is>
      </c>
      <c r="E1459" s="37" t="inlineStr">
        <is>
          <t>설립</t>
        </is>
      </c>
      <c r="F1459" s="37" t="inlineStr">
        <is>
          <t>기업집단현황공시: '(주)인타임 | 김명국 | 2013.11.11 | 2020.11.02 | J5819 (기타 인쇄물 출판업)', 대표품목 전자책. FY2020 매출 7,977, 영업이익 394, 당기순이익 323, 자본총계 -410(자본잠식)(백만원).</t>
        </is>
      </c>
      <c r="G1459" s="37" t="inlineStr">
        <is>
          <t>DART 기타공시</t>
        </is>
      </c>
      <c r="H1459" s="36" t="inlineStr">
        <is>
          <t>2021-05-31</t>
        </is>
      </c>
      <c r="I1459" s="36" t="inlineStr">
        <is>
          <t>20210531001064</t>
        </is>
      </c>
      <c r="J1459" s="39" t="inlineStr">
        <is>
          <t>https://dart.fss.or.kr/dsaf001/main.do?rcpNo=20210531001064</t>
        </is>
      </c>
      <c r="K1459" s="37" t="inlineStr">
        <is>
          <t>pre_events_summary,post_events_summary,target_rev_pre,target_op_pre</t>
        </is>
      </c>
    </row>
    <row r="1460" ht="45" customHeight="1">
      <c r="A1460" s="36" t="inlineStr">
        <is>
          <t>K050</t>
        </is>
      </c>
      <c r="B1460" s="37" t="inlineStr">
        <is>
          <t>In Time Co. Ltd</t>
        </is>
      </c>
      <c r="C1460" s="36" t="inlineStr">
        <is>
          <t>인수 전</t>
        </is>
      </c>
      <c r="D1460" s="36" t="inlineStr">
        <is>
          <t>2020-09-28</t>
        </is>
      </c>
      <c r="E1460" s="37" t="inlineStr">
        <is>
          <t>경영진변경</t>
        </is>
      </c>
      <c r="F1460" s="37" t="inlineStr">
        <is>
          <t>임원의 변동: 기타비상무이사 김상민 선임일 2020.09.28·등기일 2020.10.08('현 - (주)삼양씨앤씨 기타비상무이사'); 2021.12.31 황인호 해임, 권기수('현 - (주)카카오엔터테인먼트 사내이사') 선임.</t>
        </is>
      </c>
      <c r="G1460" s="37" t="inlineStr">
        <is>
          <t>DART 기타공시</t>
        </is>
      </c>
      <c r="H1460" s="36" t="inlineStr">
        <is>
          <t>2022-02-25</t>
        </is>
      </c>
      <c r="I1460" s="36" t="inlineStr">
        <is>
          <t>20220225003259</t>
        </is>
      </c>
      <c r="J1460" s="39" t="inlineStr">
        <is>
          <t>https://dart.fss.or.kr/dsaf001/main.do?rcpNo=20220225003259</t>
        </is>
      </c>
      <c r="K1460" s="37" t="inlineStr">
        <is>
          <t>pre_events_summary,post_events_summary</t>
        </is>
      </c>
    </row>
    <row r="1461" ht="45" customHeight="1">
      <c r="A1461" s="36" t="inlineStr">
        <is>
          <t>K050</t>
        </is>
      </c>
      <c r="B1461" s="37" t="inlineStr">
        <is>
          <t>In Time Co. Ltd</t>
        </is>
      </c>
      <c r="C1461" s="36" t="inlineStr">
        <is>
          <t>인수 후</t>
        </is>
      </c>
      <c r="D1461" s="36" t="inlineStr">
        <is>
          <t>2021-01-15</t>
        </is>
      </c>
      <c r="E1461" s="37" t="inlineStr">
        <is>
          <t>기타</t>
        </is>
      </c>
      <c r="F1461" s="37" t="inlineStr">
        <is>
          <t>최대주주등의주식보유변동: (주)카카오페이지 28,000주 70.00% 변동 없음; 김명국 2021.01.15 보통주 400주(1.00%) 취득, 금액 240,000,000원, 단가 600,000원, 28.00%→29.00%; 동일인측 합계 98%→99%.</t>
        </is>
      </c>
      <c r="G1461" s="37" t="inlineStr">
        <is>
          <t>DART 기타공시</t>
        </is>
      </c>
      <c r="H1461" s="36" t="inlineStr">
        <is>
          <t>2021-01-22</t>
        </is>
      </c>
      <c r="I1461" s="36" t="inlineStr">
        <is>
          <t>20210122000373</t>
        </is>
      </c>
      <c r="J1461" s="39" t="inlineStr">
        <is>
          <t>https://dart.fss.or.kr/dsaf001/main.do?rcpNo=20210122000373</t>
        </is>
      </c>
      <c r="K1461" s="37" t="inlineStr">
        <is>
          <t>post_events_summary,notes</t>
        </is>
      </c>
    </row>
    <row r="1462" ht="45" customHeight="1">
      <c r="A1462" s="36" t="inlineStr">
        <is>
          <t>K050</t>
        </is>
      </c>
      <c r="B1462" s="37" t="inlineStr">
        <is>
          <t>In Time Co. Ltd</t>
        </is>
      </c>
      <c r="C1462" s="36" t="inlineStr">
        <is>
          <t>인수 후</t>
        </is>
      </c>
      <c r="D1462" s="36" t="inlineStr">
        <is>
          <t>2021</t>
        </is>
      </c>
      <c r="E1462" s="37" t="inlineStr">
        <is>
          <t>손상차손</t>
        </is>
      </c>
      <c r="F1462" s="37" t="inlineStr">
        <is>
          <t>KE 2021 연결 영업권 표: '(주)인타임 | 16,420,566 | - | (5,223,366) | - | 11,197,200'(당기초|증가|손상|기타조정|당기말, 천원). 표지 '(구, 주식회사 카카오페이지와 그 종속회사)'.</t>
        </is>
      </c>
      <c r="G1462" s="37" t="inlineStr">
        <is>
          <t>DART 감사보고서</t>
        </is>
      </c>
      <c r="H1462" s="36" t="inlineStr">
        <is>
          <t>2022-03-31</t>
        </is>
      </c>
      <c r="I1462" s="36" t="inlineStr">
        <is>
          <t>20220331003217</t>
        </is>
      </c>
      <c r="J1462" s="39" t="inlineStr">
        <is>
          <t>https://dart.fss.or.kr/dsaf001/main.do?rcpNo=20220331003217</t>
        </is>
      </c>
      <c r="K1462" s="37" t="inlineStr">
        <is>
          <t>impairment,post_events_summary</t>
        </is>
      </c>
    </row>
    <row r="1463" ht="45" customHeight="1">
      <c r="A1463" s="36" t="inlineStr">
        <is>
          <t>K050</t>
        </is>
      </c>
      <c r="B1463" s="37" t="inlineStr">
        <is>
          <t>In Time Co. Ltd</t>
        </is>
      </c>
      <c r="C1463" s="36" t="inlineStr">
        <is>
          <t>인수 후</t>
        </is>
      </c>
      <c r="D1463" s="36" t="inlineStr">
        <is>
          <t>2022-06-10</t>
        </is>
      </c>
      <c r="E1463" s="37" t="inlineStr">
        <is>
          <t>기타</t>
        </is>
      </c>
      <c r="F1463" s="37" t="inlineStr">
        <is>
          <t>특수관계인으로부터 자금차입: 차입처 (주)카카오엔터테인먼트, 장기차입금 2,000백만원, 2022.06.10~2025.06.09, 이자율 4.60%, 직전사업연도말 자기자본 -324백만원.</t>
        </is>
      </c>
      <c r="G1463" s="37" t="inlineStr">
        <is>
          <t>DART 기타공시</t>
        </is>
      </c>
      <c r="H1463" s="36" t="inlineStr">
        <is>
          <t>2022-06-10</t>
        </is>
      </c>
      <c r="I1463" s="36" t="inlineStr">
        <is>
          <t>20220610000214</t>
        </is>
      </c>
      <c r="J1463" s="39" t="inlineStr">
        <is>
          <t>https://dart.fss.or.kr/dsaf001/main.do?rcpNo=20220610000214</t>
        </is>
      </c>
      <c r="K1463" s="37" t="inlineStr">
        <is>
          <t>post_events_summary</t>
        </is>
      </c>
    </row>
    <row r="1464" ht="45" customHeight="1">
      <c r="A1464" s="36" t="inlineStr">
        <is>
          <t>K050</t>
        </is>
      </c>
      <c r="B1464" s="37" t="inlineStr">
        <is>
          <t>In Time Co. Ltd</t>
        </is>
      </c>
      <c r="C1464" s="36" t="inlineStr">
        <is>
          <t>인수 후</t>
        </is>
      </c>
      <c r="D1464" s="36" t="inlineStr">
        <is>
          <t>2022</t>
        </is>
      </c>
      <c r="E1464" s="37" t="inlineStr">
        <is>
          <t>손상차손</t>
        </is>
      </c>
      <c r="F1464" s="37" t="inlineStr">
        <is>
          <t>KE 2022 연결 영업권 표: '(주)인타임 | 11,197,200 | - | (6,050,567) | - | 5,146,633'.</t>
        </is>
      </c>
      <c r="G1464" s="37" t="inlineStr">
        <is>
          <t>DART 감사보고서</t>
        </is>
      </c>
      <c r="H1464" s="36" t="inlineStr">
        <is>
          <t>2023-03-31</t>
        </is>
      </c>
      <c r="I1464" s="36" t="inlineStr">
        <is>
          <t>20230331004024</t>
        </is>
      </c>
      <c r="J1464" s="39" t="inlineStr">
        <is>
          <t>https://dart.fss.or.kr/dsaf001/main.do?rcpNo=20230331004024</t>
        </is>
      </c>
      <c r="K1464" s="37" t="inlineStr">
        <is>
          <t>impairment</t>
        </is>
      </c>
    </row>
    <row r="1465" ht="45" customHeight="1">
      <c r="A1465" s="36" t="inlineStr">
        <is>
          <t>K050</t>
        </is>
      </c>
      <c r="B1465" s="37" t="inlineStr">
        <is>
          <t>In Time Co. Ltd</t>
        </is>
      </c>
      <c r="C1465" s="36" t="inlineStr">
        <is>
          <t>인수 후</t>
        </is>
      </c>
      <c r="D1465" s="36" t="inlineStr">
        <is>
          <t>2023</t>
        </is>
      </c>
      <c r="E1465" s="37" t="inlineStr">
        <is>
          <t>손상차손</t>
        </is>
      </c>
      <c r="F1465" s="37" t="inlineStr">
        <is>
          <t>KE 2023 연결 영업권 표: '(주)인타임 | 5,146,633 | - | (2,946,344) | - | 2,200,289'(당기초|감소|손상|기타조정|당기말).</t>
        </is>
      </c>
      <c r="G1465" s="37" t="inlineStr">
        <is>
          <t>DART 감사보고서</t>
        </is>
      </c>
      <c r="H1465" s="36" t="inlineStr">
        <is>
          <t>2024-03-29</t>
        </is>
      </c>
      <c r="I1465" s="36" t="inlineStr">
        <is>
          <t>20240329003124</t>
        </is>
      </c>
      <c r="J1465" s="39" t="inlineStr">
        <is>
          <t>https://dart.fss.or.kr/dsaf001/main.do?rcpNo=20240329003124</t>
        </is>
      </c>
      <c r="K1465" s="37" t="inlineStr">
        <is>
          <t>impairment</t>
        </is>
      </c>
    </row>
    <row r="1466" ht="45" customHeight="1">
      <c r="A1466" s="36" t="inlineStr">
        <is>
          <t>K050</t>
        </is>
      </c>
      <c r="B1466" s="37" t="inlineStr">
        <is>
          <t>In Time Co. Ltd</t>
        </is>
      </c>
      <c r="C1466" s="36" t="inlineStr">
        <is>
          <t>인수 후</t>
        </is>
      </c>
      <c r="D1466" s="36" t="inlineStr">
        <is>
          <t>2024</t>
        </is>
      </c>
      <c r="E1466" s="37" t="inlineStr">
        <is>
          <t>손상차손</t>
        </is>
      </c>
      <c r="F1466" s="37" t="inlineStr">
        <is>
          <t>KE 2024 연결 영업권 표: '(주)인타임 | 2,200,289 | (1,395,586) | - | 804,703'(당기초|손상|기타조정|당기말).</t>
        </is>
      </c>
      <c r="G1466" s="37" t="inlineStr">
        <is>
          <t>DART 감사보고서</t>
        </is>
      </c>
      <c r="H1466" s="36" t="inlineStr">
        <is>
          <t>2025-03-28</t>
        </is>
      </c>
      <c r="I1466" s="36" t="inlineStr">
        <is>
          <t>20250328002113</t>
        </is>
      </c>
      <c r="J1466" s="39" t="inlineStr">
        <is>
          <t>https://dart.fss.or.kr/dsaf001/main.do?rcpNo=20250328002113</t>
        </is>
      </c>
      <c r="K1466" s="37" t="inlineStr">
        <is>
          <t>impairment</t>
        </is>
      </c>
    </row>
    <row r="1467" ht="45" customHeight="1">
      <c r="A1467" s="36" t="inlineStr">
        <is>
          <t>K050</t>
        </is>
      </c>
      <c r="B1467" s="37" t="inlineStr">
        <is>
          <t>In Time Co. Ltd</t>
        </is>
      </c>
      <c r="C1467" s="36" t="inlineStr">
        <is>
          <t>인수 후</t>
        </is>
      </c>
      <c r="D1467" s="36" t="inlineStr">
        <is>
          <t>2025</t>
        </is>
      </c>
      <c r="E1467" s="37" t="inlineStr">
        <is>
          <t>추가취득</t>
        </is>
      </c>
      <c r="F1467" s="37"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7" t="inlineStr">
        <is>
          <t>DART 감사보고서</t>
        </is>
      </c>
      <c r="H1467" s="36" t="inlineStr">
        <is>
          <t>2026-03-27</t>
        </is>
      </c>
      <c r="I1467" s="36" t="inlineStr">
        <is>
          <t>20260327001465</t>
        </is>
      </c>
      <c r="J1467" s="39" t="inlineStr">
        <is>
          <t>https://dart.fss.or.kr/dsaf001/main.do?rcpNo=20260327001465</t>
        </is>
      </c>
      <c r="K1467" s="37" t="inlineStr">
        <is>
          <t>post_events_summary,impairment</t>
        </is>
      </c>
    </row>
    <row r="1468" ht="45" customHeight="1">
      <c r="A1468" s="36" t="inlineStr">
        <is>
          <t>K050</t>
        </is>
      </c>
      <c r="B1468" s="37" t="inlineStr">
        <is>
          <t>In Time Co. Ltd</t>
        </is>
      </c>
      <c r="C1468" s="36" t="inlineStr">
        <is>
          <t>인수 후</t>
        </is>
      </c>
      <c r="D1468" s="36" t="inlineStr">
        <is>
          <t>2025-09-09</t>
        </is>
      </c>
      <c r="E1468" s="37" t="inlineStr">
        <is>
          <t>추가취득</t>
        </is>
      </c>
      <c r="F1468" s="37" t="inlineStr">
        <is>
          <t>특수관계인의 유상증자 참여: (주)카카오엔터테인먼트 출자금액 2,310백만원(462,000주), 증자금액 3,300백만원(660,000주, 1주당 5,000원, 주주배정), 이사회 의결일 2025.09.09.</t>
        </is>
      </c>
      <c r="G1468" s="37" t="inlineStr">
        <is>
          <t>DART 기타공시</t>
        </is>
      </c>
      <c r="H1468" s="36" t="inlineStr">
        <is>
          <t>2025-09-17</t>
        </is>
      </c>
      <c r="I1468" s="36" t="inlineStr">
        <is>
          <t>20250917000354</t>
        </is>
      </c>
      <c r="J1468" s="39" t="inlineStr">
        <is>
          <t>https://dart.fss.or.kr/dsaf001/main.do?rcpNo=20250917000354</t>
        </is>
      </c>
      <c r="K1468" s="37" t="inlineStr">
        <is>
          <t>post_events_summary</t>
        </is>
      </c>
    </row>
    <row r="1469" ht="45" customHeight="1">
      <c r="A1469" s="36" t="inlineStr">
        <is>
          <t>K050</t>
        </is>
      </c>
      <c r="B1469" s="37" t="inlineStr">
        <is>
          <t>In Time Co. Ltd</t>
        </is>
      </c>
      <c r="C1469" s="36" t="inlineStr">
        <is>
          <t>인수 후</t>
        </is>
      </c>
      <c r="D1469" s="36" t="inlineStr">
        <is>
          <t>2025-11-28</t>
        </is>
      </c>
      <c r="E1469" s="37" t="inlineStr">
        <is>
          <t>기타</t>
        </is>
      </c>
      <c r="F1469" s="37" t="inlineStr">
        <is>
          <t>특수관계인으로부터 자금차입: (주)카카오엔터테인먼트, 단기차입금 2,000백만원, 2025.11.28~2026.06.30, 연 4.60%, 직전 자기자본 -957백만원.</t>
        </is>
      </c>
      <c r="G1469" s="37" t="inlineStr">
        <is>
          <t>DART 기타공시</t>
        </is>
      </c>
      <c r="H1469" s="36" t="inlineStr">
        <is>
          <t>2025-12-03</t>
        </is>
      </c>
      <c r="I1469" s="36" t="inlineStr">
        <is>
          <t>20251203000006</t>
        </is>
      </c>
      <c r="J1469" s="39" t="inlineStr">
        <is>
          <t>https://dart.fss.or.kr/dsaf001/main.do?rcpNo=20251203000006</t>
        </is>
      </c>
      <c r="K1469" s="37" t="inlineStr">
        <is>
          <t>post_events_summary</t>
        </is>
      </c>
    </row>
    <row r="1470" ht="45" customHeight="1">
      <c r="A1470" s="36" t="inlineStr">
        <is>
          <t>K050</t>
        </is>
      </c>
      <c r="B1470" s="37" t="inlineStr">
        <is>
          <t>In Time Co. Ltd</t>
        </is>
      </c>
      <c r="C1470" s="36" t="inlineStr">
        <is>
          <t>인수 후</t>
        </is>
      </c>
      <c r="D1470" s="36" t="inlineStr">
        <is>
          <t>2026-06-30</t>
        </is>
      </c>
      <c r="E1470" s="37" t="inlineStr">
        <is>
          <t>기타</t>
        </is>
      </c>
      <c r="F1470" s="37" t="inlineStr">
        <is>
          <t>특수관계인으로부터 자금차입: (주)카카오엔터테인먼트, 유동성장기차입금 2,000백만원, 2026.07.01~2026.10.31, 직전 자기자본 1,363백만원.</t>
        </is>
      </c>
      <c r="G1470" s="37" t="inlineStr">
        <is>
          <t>DART 기타공시</t>
        </is>
      </c>
      <c r="H1470" s="36" t="inlineStr">
        <is>
          <t>2026-07-07</t>
        </is>
      </c>
      <c r="I1470" s="36" t="inlineStr">
        <is>
          <t>20260707000423</t>
        </is>
      </c>
      <c r="J1470" s="39" t="inlineStr">
        <is>
          <t>https://dart.fss.or.kr/dsaf001/main.do?rcpNo=20260707000423</t>
        </is>
      </c>
      <c r="K1470" s="37" t="inlineStr">
        <is>
          <t>post_events_summary</t>
        </is>
      </c>
    </row>
    <row r="1471" ht="45" customHeight="1">
      <c r="A1471" s="36" t="inlineStr">
        <is>
          <t>K050</t>
        </is>
      </c>
      <c r="B1471" s="37" t="inlineStr">
        <is>
          <t>In Time Co. Ltd</t>
        </is>
      </c>
      <c r="C1471" s="36" t="inlineStr">
        <is>
          <t>인수 후</t>
        </is>
      </c>
      <c r="D1471" s="36" t="inlineStr">
        <is>
          <t>2021</t>
        </is>
      </c>
      <c r="E1471" s="37" t="inlineStr">
        <is>
          <t>실적</t>
        </is>
      </c>
      <c r="F1471" s="37" t="inlineStr">
        <is>
          <t>기업집단현황공시 FY2021: 매출 7,679, 영업이익 30, 당기순이익 50, 자본총계 -324(백만원).</t>
        </is>
      </c>
      <c r="G1471" s="37" t="inlineStr">
        <is>
          <t>DART 기타공시</t>
        </is>
      </c>
      <c r="H1471" s="36" t="inlineStr">
        <is>
          <t>2022-05-30</t>
        </is>
      </c>
      <c r="I1471" s="36" t="inlineStr">
        <is>
          <t>20220530000769</t>
        </is>
      </c>
      <c r="J1471" s="39" t="inlineStr">
        <is>
          <t>https://dart.fss.or.kr/dsaf001/main.do?rcpNo=20220530000769</t>
        </is>
      </c>
      <c r="K1471" s="37" t="inlineStr">
        <is>
          <t>target_rev_post,target_op_post</t>
        </is>
      </c>
    </row>
    <row r="1472" ht="45" customHeight="1">
      <c r="A1472" s="36" t="inlineStr">
        <is>
          <t>K050</t>
        </is>
      </c>
      <c r="B1472" s="37" t="inlineStr">
        <is>
          <t>In Time Co. Ltd</t>
        </is>
      </c>
      <c r="C1472" s="36" t="inlineStr">
        <is>
          <t>인수 후</t>
        </is>
      </c>
      <c r="D1472" s="36" t="inlineStr">
        <is>
          <t>2022</t>
        </is>
      </c>
      <c r="E1472" s="37" t="inlineStr">
        <is>
          <t>실적</t>
        </is>
      </c>
      <c r="F1472" s="37" t="inlineStr">
        <is>
          <t>기업집단현황공시 FY2022(정정본): 매출 7,516, 영업이익 -211, 당기순이익 -202, 자본총계 -564(백만원).</t>
        </is>
      </c>
      <c r="G1472" s="37" t="inlineStr">
        <is>
          <t>DART 기타공시</t>
        </is>
      </c>
      <c r="H1472" s="36" t="inlineStr">
        <is>
          <t>2023-05-31</t>
        </is>
      </c>
      <c r="I1472" s="36" t="inlineStr">
        <is>
          <t>20230531000979</t>
        </is>
      </c>
      <c r="J1472" s="39" t="inlineStr">
        <is>
          <t>https://dart.fss.or.kr/dsaf001/main.do?rcpNo=20230531000979</t>
        </is>
      </c>
      <c r="K1472" s="37" t="inlineStr">
        <is>
          <t>target_rev_post,target_op_post</t>
        </is>
      </c>
    </row>
    <row r="1473" ht="45" customHeight="1">
      <c r="A1473" s="36" t="inlineStr">
        <is>
          <t>K050</t>
        </is>
      </c>
      <c r="B1473" s="37" t="inlineStr">
        <is>
          <t>In Time Co. Ltd</t>
        </is>
      </c>
      <c r="C1473" s="36" t="inlineStr">
        <is>
          <t>인수 후</t>
        </is>
      </c>
      <c r="D1473" s="36" t="inlineStr">
        <is>
          <t>2023</t>
        </is>
      </c>
      <c r="E1473" s="37" t="inlineStr">
        <is>
          <t>실적</t>
        </is>
      </c>
      <c r="F1473" s="37" t="inlineStr">
        <is>
          <t>기업집단현황공시 FY2023: 매출 7,211, 영업이익 358, 당기순이익 -31(백만원).</t>
        </is>
      </c>
      <c r="G1473" s="37" t="inlineStr">
        <is>
          <t>DART 기타공시</t>
        </is>
      </c>
      <c r="H1473" s="36" t="inlineStr">
        <is>
          <t>2024-05-31</t>
        </is>
      </c>
      <c r="I1473" s="36" t="inlineStr">
        <is>
          <t>20240531000504</t>
        </is>
      </c>
      <c r="J1473" s="39" t="inlineStr">
        <is>
          <t>https://dart.fss.or.kr/dsaf001/main.do?rcpNo=20240531000504</t>
        </is>
      </c>
      <c r="K1473" s="37" t="inlineStr">
        <is>
          <t>target_rev_post,target_op_post</t>
        </is>
      </c>
    </row>
    <row r="1474" ht="45" customHeight="1">
      <c r="A1474" s="36" t="inlineStr">
        <is>
          <t>K050</t>
        </is>
      </c>
      <c r="B1474" s="37" t="inlineStr">
        <is>
          <t>In Time Co. Ltd</t>
        </is>
      </c>
      <c r="C1474" s="36" t="inlineStr">
        <is>
          <t>인수 후</t>
        </is>
      </c>
      <c r="D1474" s="36" t="inlineStr">
        <is>
          <t>2024</t>
        </is>
      </c>
      <c r="E1474" s="37" t="inlineStr">
        <is>
          <t>실적</t>
        </is>
      </c>
      <c r="F1474" s="37" t="inlineStr">
        <is>
          <t>기업집단현황공시 FY2024: 대표 김선중, 매출 6,953, 영업이익 379, 당기순이익 -337, 자본총계 -957(백만원).</t>
        </is>
      </c>
      <c r="G1474" s="37" t="inlineStr">
        <is>
          <t>DART 기타공시</t>
        </is>
      </c>
      <c r="H1474" s="36" t="inlineStr">
        <is>
          <t>2025-05-29</t>
        </is>
      </c>
      <c r="I1474" s="36" t="inlineStr">
        <is>
          <t>20250529000326</t>
        </is>
      </c>
      <c r="J1474" s="39" t="inlineStr">
        <is>
          <t>https://dart.fss.or.kr/dsaf001/main.do?rcpNo=20250529000326</t>
        </is>
      </c>
      <c r="K1474" s="37" t="inlineStr">
        <is>
          <t>target_rev_post,target_op_post,post_events_summary</t>
        </is>
      </c>
    </row>
    <row r="1475" ht="45" customHeight="1">
      <c r="A1475" s="36" t="inlineStr">
        <is>
          <t>K050</t>
        </is>
      </c>
      <c r="B1475" s="37" t="inlineStr">
        <is>
          <t>In Time Co. Ltd</t>
        </is>
      </c>
      <c r="C1475" s="36" t="inlineStr">
        <is>
          <t>인수 후</t>
        </is>
      </c>
      <c r="D1475" s="36" t="inlineStr">
        <is>
          <t>2025</t>
        </is>
      </c>
      <c r="E1475" s="37" t="inlineStr">
        <is>
          <t>실적</t>
        </is>
      </c>
      <c r="F1475" s="37" t="inlineStr">
        <is>
          <t>기업집단현황공시 FY2025: 대표 차성택, 매출 5,529, 영업이익 462, 당기순이익 5, 자본총계 1,363(백만원).</t>
        </is>
      </c>
      <c r="G1475" s="37" t="inlineStr">
        <is>
          <t>DART 기타공시</t>
        </is>
      </c>
      <c r="H1475" s="36" t="inlineStr">
        <is>
          <t>2026-05-29</t>
        </is>
      </c>
      <c r="I1475" s="36" t="inlineStr">
        <is>
          <t>20260529000856</t>
        </is>
      </c>
      <c r="J1475" s="39" t="inlineStr">
        <is>
          <t>https://dart.fss.or.kr/dsaf001/main.do?rcpNo=20260529000856</t>
        </is>
      </c>
      <c r="K1475" s="37" t="inlineStr">
        <is>
          <t>target_rev_post,target_op_post,post_events_summary</t>
        </is>
      </c>
    </row>
    <row r="1476" ht="45" customHeight="1">
      <c r="A1476" s="36" t="inlineStr">
        <is>
          <t>K050</t>
        </is>
      </c>
      <c r="B1476" s="37" t="inlineStr">
        <is>
          <t>In Time Co. Ltd</t>
        </is>
      </c>
      <c r="C1476" s="36" t="inlineStr">
        <is>
          <t>인수 후</t>
        </is>
      </c>
      <c r="D1476" s="36" t="inlineStr">
        <is>
          <t>2026-08-12</t>
        </is>
      </c>
      <c r="E1476" s="37" t="inlineStr">
        <is>
          <t>합병</t>
        </is>
      </c>
      <c r="F1476" s="37" t="inlineStr">
        <is>
          <t>삼양씨앤씨 회사합병결정: '(주)삼양씨앤씨가 (주)인타임, (주)필연매니지먼트를 흡수합병', 목적 '경영 효율화를 통한 기업가치 증대', 주식 100%를 (주)카카오엔터테인먼트가 소유, 합병기일 2026.10.01.</t>
        </is>
      </c>
      <c r="G1476" s="37" t="inlineStr">
        <is>
          <t>DART 기타공시</t>
        </is>
      </c>
      <c r="H1476" s="36" t="inlineStr">
        <is>
          <t>2026-08-14</t>
        </is>
      </c>
      <c r="I1476" s="36" t="inlineStr">
        <is>
          <t>20260814000093</t>
        </is>
      </c>
      <c r="J1476" s="39" t="inlineStr">
        <is>
          <t>https://dart.fss.or.kr/dsaf001/main.do?rcpNo=20260814000093</t>
        </is>
      </c>
      <c r="K1476" s="37" t="inlineStr">
        <is>
          <t>post_events_summary</t>
        </is>
      </c>
    </row>
    <row r="1477" ht="45" customHeight="1">
      <c r="A1477" s="36" t="inlineStr">
        <is>
          <t>K050</t>
        </is>
      </c>
      <c r="B1477" s="37" t="inlineStr">
        <is>
          <t>In Time Co. Ltd</t>
        </is>
      </c>
      <c r="C1477" s="36" t="inlineStr">
        <is>
          <t>인수 후</t>
        </is>
      </c>
      <c r="D1477" s="36" t="inlineStr">
        <is>
          <t>2026-08-12</t>
        </is>
      </c>
      <c r="E1477" s="37" t="inlineStr">
        <is>
          <t>합병</t>
        </is>
      </c>
      <c r="F1477" s="37" t="inlineStr">
        <is>
          <t>일간스포츠 '카카오엔터, 웹툰·웹소설 자회사 3곳 합병': '웹툰·웹소설 CP(Content Provider)로, 로맨스 판타지와 무협 등 다양한 장르의 작품을 기획·제작해왔다'.</t>
        </is>
      </c>
      <c r="G1477" s="37" t="inlineStr">
        <is>
          <t>언론 보도</t>
        </is>
      </c>
      <c r="H1477" s="36" t="inlineStr">
        <is>
          <t>2026-08-14</t>
        </is>
      </c>
      <c r="I1477" s="36" t="n"/>
      <c r="J1477" s="39" t="inlineStr">
        <is>
          <t>https://isplus.com/article/view/isp202608140032</t>
        </is>
      </c>
      <c r="K1477" s="37" t="inlineStr">
        <is>
          <t>post_events_summary,purpose_quote</t>
        </is>
      </c>
    </row>
    <row r="1478" ht="45" customHeight="1">
      <c r="A1478" s="36" t="inlineStr">
        <is>
          <t>K050</t>
        </is>
      </c>
      <c r="B1478" s="37" t="inlineStr">
        <is>
          <t>In Time Co. Ltd</t>
        </is>
      </c>
      <c r="C1478" s="36" t="inlineStr">
        <is>
          <t>인수 후</t>
        </is>
      </c>
      <c r="D1478" s="36" t="inlineStr">
        <is>
          <t>2020-11-05</t>
        </is>
      </c>
      <c r="E1478" s="37" t="inlineStr">
        <is>
          <t>어닝콜</t>
        </is>
      </c>
      <c r="F1478" s="37" t="inlineStr">
        <is>
          <t>카카오 2020년 3분기 실적 보도자료: 카카오페이지의 CP 인수·지분투자 언급 없음.</t>
        </is>
      </c>
      <c r="G1478" s="37" t="inlineStr">
        <is>
          <t>회사 보도자료</t>
        </is>
      </c>
      <c r="H1478" s="36" t="inlineStr">
        <is>
          <t>2020-11-05</t>
        </is>
      </c>
      <c r="I1478" s="36" t="n"/>
      <c r="J1478" s="39" t="inlineStr">
        <is>
          <t>https://www.kakaocorp.com/page/detail/8839</t>
        </is>
      </c>
      <c r="K1478" s="37" t="inlineStr">
        <is>
          <t>earnings_call_note</t>
        </is>
      </c>
    </row>
    <row r="1479" ht="45" customHeight="1">
      <c r="A1479" s="36" t="inlineStr">
        <is>
          <t>K051</t>
        </is>
      </c>
      <c r="B1479" s="37" t="inlineStr">
        <is>
          <t>Page Lab Inc.</t>
        </is>
      </c>
      <c r="C1479" s="36" t="inlineStr">
        <is>
          <t>발표</t>
        </is>
      </c>
      <c r="D1479" s="36" t="inlineStr">
        <is>
          <t>2020-09</t>
        </is>
      </c>
      <c r="E1479" s="37" t="inlineStr">
        <is>
          <t>완료</t>
        </is>
      </c>
      <c r="F1479" s="37"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7" t="inlineStr">
        <is>
          <t>DART 감사보고서</t>
        </is>
      </c>
      <c r="H1479" s="36" t="inlineStr">
        <is>
          <t>2021-04-01</t>
        </is>
      </c>
      <c r="I1479" s="36" t="inlineStr">
        <is>
          <t>20210401000639</t>
        </is>
      </c>
      <c r="J1479" s="39" t="inlineStr">
        <is>
          <t>https://dart.fss.or.kr/dsaf001/main.do?rcpNo=20210401000639</t>
        </is>
      </c>
      <c r="K1479" s="37" t="inlineStr">
        <is>
          <t>value_chk_local,subtype_chk,pre_incorp_chk,acq_total_assets,deal_to_assets_pct,deal_to_equity_pct,notes</t>
        </is>
      </c>
    </row>
    <row r="1480" ht="45" customHeight="1">
      <c r="A1480" s="36" t="inlineStr">
        <is>
          <t>K051</t>
        </is>
      </c>
      <c r="B1480" s="37" t="inlineStr">
        <is>
          <t>Page Lab Inc.</t>
        </is>
      </c>
      <c r="C1480" s="36" t="inlineStr">
        <is>
          <t>발표</t>
        </is>
      </c>
      <c r="D1480" s="36" t="inlineStr">
        <is>
          <t>2020-11-16</t>
        </is>
      </c>
      <c r="E1480" s="37" t="inlineStr">
        <is>
          <t>발표</t>
        </is>
      </c>
      <c r="F1480" s="37"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7" t="inlineStr">
        <is>
          <t>DART 기타공시</t>
        </is>
      </c>
      <c r="H1480" s="36" t="inlineStr">
        <is>
          <t>2020-11-16</t>
        </is>
      </c>
      <c r="I1480" s="36" t="inlineStr">
        <is>
          <t>20201116001873</t>
        </is>
      </c>
      <c r="J1480" s="39" t="inlineStr">
        <is>
          <t>https://dart.fss.or.kr/dsaf001/main.do?rcpNo=20201116001873</t>
        </is>
      </c>
      <c r="K1480" s="37" t="inlineStr">
        <is>
          <t>status_chk,announce_date_chk,first_filing_date,size_basis</t>
        </is>
      </c>
    </row>
    <row r="1481" ht="45" customHeight="1">
      <c r="A1481" s="36" t="inlineStr">
        <is>
          <t>K051</t>
        </is>
      </c>
      <c r="B1481" s="37" t="inlineStr">
        <is>
          <t>Page Lab Inc.</t>
        </is>
      </c>
      <c r="C1481" s="36" t="inlineStr">
        <is>
          <t>인수 후</t>
        </is>
      </c>
      <c r="D1481" s="36" t="inlineStr">
        <is>
          <t>2021-05-31</t>
        </is>
      </c>
      <c r="E1481" s="37" t="inlineStr">
        <is>
          <t>실적</t>
        </is>
      </c>
      <c r="F1481" s="37"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7" t="inlineStr">
        <is>
          <t>DART 기타공시</t>
        </is>
      </c>
      <c r="H1481" s="36" t="inlineStr">
        <is>
          <t>2021-05-31</t>
        </is>
      </c>
      <c r="I1481" s="36" t="inlineStr">
        <is>
          <t>20210531001186</t>
        </is>
      </c>
      <c r="J1481" s="39" t="inlineStr">
        <is>
          <t>https://dart.fss.or.kr/dsaf001/main.do?rcpNo=20210531001186</t>
        </is>
      </c>
      <c r="K1481" s="37" t="inlineStr">
        <is>
          <t>pre_events_summary,status_chk,target_rev_post,target_op_post,core_basis</t>
        </is>
      </c>
    </row>
    <row r="1482" ht="45" customHeight="1">
      <c r="A1482" s="36" t="inlineStr">
        <is>
          <t>K051</t>
        </is>
      </c>
      <c r="B1482" s="37" t="inlineStr">
        <is>
          <t>Page Lab Inc.</t>
        </is>
      </c>
      <c r="C1482" s="36" t="inlineStr">
        <is>
          <t>인수 후</t>
        </is>
      </c>
      <c r="D1482" s="36" t="inlineStr">
        <is>
          <t>2022-05-30</t>
        </is>
      </c>
      <c r="E1482" s="37" t="inlineStr">
        <is>
          <t>실적</t>
        </is>
      </c>
      <c r="F1482" s="37" t="inlineStr">
        <is>
          <t>2021년 매출 3,271, 영업이익 -886, 당기순이익 -881(백만원). 자산 1,113, 자본 480.</t>
        </is>
      </c>
      <c r="G1482" s="37" t="inlineStr">
        <is>
          <t>DART 기타공시</t>
        </is>
      </c>
      <c r="H1482" s="36" t="inlineStr">
        <is>
          <t>2022-05-30</t>
        </is>
      </c>
      <c r="I1482" s="36" t="inlineStr">
        <is>
          <t>20220530000483</t>
        </is>
      </c>
      <c r="J1482" s="39" t="inlineStr">
        <is>
          <t>https://dart.fss.or.kr/dsaf001/main.do?rcpNo=20220530000483</t>
        </is>
      </c>
      <c r="K1482" s="37" t="inlineStr">
        <is>
          <t>target_rev_post,target_op_post</t>
        </is>
      </c>
    </row>
    <row r="1483" ht="45" customHeight="1">
      <c r="A1483" s="36" t="inlineStr">
        <is>
          <t>K051</t>
        </is>
      </c>
      <c r="B1483" s="37" t="inlineStr">
        <is>
          <t>Page Lab Inc.</t>
        </is>
      </c>
      <c r="C1483" s="36" t="inlineStr">
        <is>
          <t>인수 후</t>
        </is>
      </c>
      <c r="D1483" s="36" t="inlineStr">
        <is>
          <t>2023-05-30</t>
        </is>
      </c>
      <c r="E1483" s="37" t="inlineStr">
        <is>
          <t>실적</t>
        </is>
      </c>
      <c r="F1483" s="37" t="inlineStr">
        <is>
          <t>2022년 매출 4,360, 영업이익 -336, 당기순이익 -395(백만원). 자산 890, 차입금 400, 자본 85.</t>
        </is>
      </c>
      <c r="G1483" s="37" t="inlineStr">
        <is>
          <t>DART 기타공시</t>
        </is>
      </c>
      <c r="H1483" s="36" t="inlineStr">
        <is>
          <t>2023-05-30</t>
        </is>
      </c>
      <c r="I1483" s="36" t="inlineStr">
        <is>
          <t>20230530000257</t>
        </is>
      </c>
      <c r="J1483" s="39" t="inlineStr">
        <is>
          <t>https://dart.fss.or.kr/dsaf001/main.do?rcpNo=20230530000257</t>
        </is>
      </c>
      <c r="K1483" s="37" t="inlineStr">
        <is>
          <t>target_rev_post,target_op_post</t>
        </is>
      </c>
    </row>
    <row r="1484" ht="45" customHeight="1">
      <c r="A1484" s="36" t="inlineStr">
        <is>
          <t>K051</t>
        </is>
      </c>
      <c r="B1484" s="37" t="inlineStr">
        <is>
          <t>Page Lab Inc.</t>
        </is>
      </c>
      <c r="C1484" s="36" t="inlineStr">
        <is>
          <t>인수 후</t>
        </is>
      </c>
      <c r="D1484" s="36" t="inlineStr">
        <is>
          <t>2024-05-30</t>
        </is>
      </c>
      <c r="E1484" s="37" t="inlineStr">
        <is>
          <t>실적</t>
        </is>
      </c>
      <c r="F1484" s="37" t="inlineStr">
        <is>
          <t>2023년 매출 7,097, 영업이익 1,736, 당기순이익 1,692(백만원). 자산 4,897, 자본 1,777.</t>
        </is>
      </c>
      <c r="G1484" s="37" t="inlineStr">
        <is>
          <t>DART 기타공시</t>
        </is>
      </c>
      <c r="H1484" s="36" t="inlineStr">
        <is>
          <t>2024-05-30</t>
        </is>
      </c>
      <c r="I1484" s="36" t="inlineStr">
        <is>
          <t>20240530001168</t>
        </is>
      </c>
      <c r="J1484" s="39" t="inlineStr">
        <is>
          <t>https://dart.fss.or.kr/dsaf001/main.do?rcpNo=20240530001168</t>
        </is>
      </c>
      <c r="K1484" s="37" t="inlineStr">
        <is>
          <t>target_rev_post,target_op_post</t>
        </is>
      </c>
    </row>
    <row r="1485" ht="45" customHeight="1">
      <c r="A1485" s="36" t="inlineStr">
        <is>
          <t>K051</t>
        </is>
      </c>
      <c r="B1485" s="37" t="inlineStr">
        <is>
          <t>Page Lab Inc.</t>
        </is>
      </c>
      <c r="C1485" s="36" t="inlineStr">
        <is>
          <t>인수 후</t>
        </is>
      </c>
      <c r="D1485" s="36" t="inlineStr">
        <is>
          <t>2025-05-30</t>
        </is>
      </c>
      <c r="E1485" s="37" t="inlineStr">
        <is>
          <t>실적</t>
        </is>
      </c>
      <c r="F1485" s="37" t="inlineStr">
        <is>
          <t>2024년 매출 7,562, 영업이익 1,382, 당기순이익 1,291(백만원). 영위업종 '광고 대행업', 대표품목 '광고 컨텐츠 제작'.</t>
        </is>
      </c>
      <c r="G1485" s="37" t="inlineStr">
        <is>
          <t>DART 기타공시</t>
        </is>
      </c>
      <c r="H1485" s="36" t="inlineStr">
        <is>
          <t>2025-05-30</t>
        </is>
      </c>
      <c r="I1485" s="36" t="inlineStr">
        <is>
          <t>20250530000684</t>
        </is>
      </c>
      <c r="J1485" s="39" t="inlineStr">
        <is>
          <t>https://dart.fss.or.kr/dsaf001/main.do?rcpNo=20250530000684</t>
        </is>
      </c>
      <c r="K1485" s="37" t="inlineStr">
        <is>
          <t>target_rev_post,target_op_post,core_basis</t>
        </is>
      </c>
    </row>
    <row r="1486" ht="45" customHeight="1">
      <c r="A1486" s="36" t="inlineStr">
        <is>
          <t>K051</t>
        </is>
      </c>
      <c r="B1486" s="37" t="inlineStr">
        <is>
          <t>Page Lab Inc.</t>
        </is>
      </c>
      <c r="C1486" s="36" t="inlineStr">
        <is>
          <t>인수 후</t>
        </is>
      </c>
      <c r="D1486" s="36" t="inlineStr">
        <is>
          <t>2026-05-29</t>
        </is>
      </c>
      <c r="E1486" s="37" t="inlineStr">
        <is>
          <t>실적</t>
        </is>
      </c>
      <c r="F1486" s="37" t="inlineStr">
        <is>
          <t>2025년 매출 6,306, 영업이익 495, 당기순이익 382(백만원). 대표자 장자성, 종업원 33명. DART 목록상 2026-08-28 분기별 현황공시까지 계속 제출(카카오 계열 유지).</t>
        </is>
      </c>
      <c r="G1486" s="37" t="inlineStr">
        <is>
          <t>DART 기타공시</t>
        </is>
      </c>
      <c r="H1486" s="36" t="inlineStr">
        <is>
          <t>2026-05-29</t>
        </is>
      </c>
      <c r="I1486" s="36" t="inlineStr">
        <is>
          <t>20260529000546</t>
        </is>
      </c>
      <c r="J1486" s="39" t="inlineStr">
        <is>
          <t>https://dart.fss.or.kr/dsaf001/main.do?rcpNo=20260529000546</t>
        </is>
      </c>
      <c r="K1486" s="37" t="inlineStr">
        <is>
          <t>target_rev_post,target_op_post,post_events_summary</t>
        </is>
      </c>
    </row>
    <row r="1487" ht="45" customHeight="1">
      <c r="A1487" s="36" t="inlineStr">
        <is>
          <t>K051</t>
        </is>
      </c>
      <c r="B1487" s="37" t="inlineStr">
        <is>
          <t>Page Lab Inc.</t>
        </is>
      </c>
      <c r="C1487" s="36" t="inlineStr">
        <is>
          <t>인수 후</t>
        </is>
      </c>
      <c r="D1487" s="36" t="inlineStr">
        <is>
          <t>2024</t>
        </is>
      </c>
      <c r="E1487" s="37" t="inlineStr">
        <is>
          <t>추가취득</t>
        </is>
      </c>
      <c r="F1487" s="37" t="inlineStr">
        <is>
          <t>비지배지분과의 거래 주석: '종속기업 (주)파괴연구소의 잔여 지분 중 15%를 취득했으며, 이에 따라 연결회사는 (주)파괴연구소의 지분 94%를 보유하게 됐습니다.' 영업권 2,003,346천원 유지.</t>
        </is>
      </c>
      <c r="G1487" s="37" t="inlineStr">
        <is>
          <t>DART 감사보고서</t>
        </is>
      </c>
      <c r="H1487" s="36" t="inlineStr">
        <is>
          <t>2025-03-28</t>
        </is>
      </c>
      <c r="I1487" s="36" t="inlineStr">
        <is>
          <t>20250328002113</t>
        </is>
      </c>
      <c r="J1487" s="39" t="inlineStr">
        <is>
          <t>https://dart.fss.or.kr/dsaf001/main.do?rcpNo=20250328002113</t>
        </is>
      </c>
      <c r="K1487" s="37" t="inlineStr">
        <is>
          <t>post_events_summary,notes</t>
        </is>
      </c>
    </row>
    <row r="1488" ht="45" customHeight="1">
      <c r="A1488" s="36" t="inlineStr">
        <is>
          <t>K051</t>
        </is>
      </c>
      <c r="B1488" s="37" t="inlineStr">
        <is>
          <t>Page Lab Inc.</t>
        </is>
      </c>
      <c r="C1488" s="36" t="inlineStr">
        <is>
          <t>인수 후</t>
        </is>
      </c>
      <c r="D1488" s="36" t="inlineStr">
        <is>
          <t>2025-12-31</t>
        </is>
      </c>
      <c r="E1488" s="37" t="inlineStr">
        <is>
          <t>기타</t>
        </is>
      </c>
      <c r="F1488" s="37" t="inlineStr">
        <is>
          <t>영업권 현금창출단위 표: (주)파괴연구소 기초 2,003,346, 손상 -, 기말 2,003,346(천원). 손상검사: 장부금액 3,341, 회수가능액 6,734(백만원). 지분율 94.0%.</t>
        </is>
      </c>
      <c r="G1488" s="37" t="inlineStr">
        <is>
          <t>DART 감사보고서</t>
        </is>
      </c>
      <c r="H1488" s="36" t="inlineStr">
        <is>
          <t>2026-03-27</t>
        </is>
      </c>
      <c r="I1488" s="36" t="inlineStr">
        <is>
          <t>20260327001465</t>
        </is>
      </c>
      <c r="J1488" s="39" t="inlineStr">
        <is>
          <t>https://dart.fss.or.kr/dsaf001/main.do?rcpNo=20260327001465</t>
        </is>
      </c>
      <c r="K1488" s="37" t="inlineStr">
        <is>
          <t>impairment</t>
        </is>
      </c>
    </row>
    <row r="1489" ht="45" customHeight="1">
      <c r="A1489" s="36" t="inlineStr">
        <is>
          <t>K051</t>
        </is>
      </c>
      <c r="B1489" s="37" t="inlineStr">
        <is>
          <t>Page Lab Inc.</t>
        </is>
      </c>
      <c r="C1489" s="36" t="inlineStr">
        <is>
          <t>인수 후</t>
        </is>
      </c>
      <c r="D1489" s="36" t="inlineStr">
        <is>
          <t>2021-12-31</t>
        </is>
      </c>
      <c r="E1489" s="37" t="inlineStr">
        <is>
          <t>기타</t>
        </is>
      </c>
      <c r="F1489" s="37"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7" t="inlineStr">
        <is>
          <t>DART 감사보고서</t>
        </is>
      </c>
      <c r="H1489" s="36" t="inlineStr">
        <is>
          <t>2022-03-31</t>
        </is>
      </c>
      <c r="I1489" s="36" t="inlineStr">
        <is>
          <t>20220331003217</t>
        </is>
      </c>
      <c r="J1489" s="39" t="inlineStr">
        <is>
          <t>https://dart.fss.or.kr/dsaf001/main.do?rcpNo=20220331003217</t>
        </is>
      </c>
      <c r="K1489" s="37" t="inlineStr">
        <is>
          <t>impairment</t>
        </is>
      </c>
    </row>
    <row r="1490" ht="45" customHeight="1">
      <c r="A1490" s="36" t="inlineStr">
        <is>
          <t>K051</t>
        </is>
      </c>
      <c r="B1490" s="37" t="inlineStr">
        <is>
          <t>Page Lab Inc.</t>
        </is>
      </c>
      <c r="C1490" s="36" t="inlineStr">
        <is>
          <t>발표</t>
        </is>
      </c>
      <c r="D1490" s="36" t="inlineStr">
        <is>
          <t>2020-12-31</t>
        </is>
      </c>
      <c r="E1490" s="37" t="inlineStr">
        <is>
          <t>기타</t>
        </is>
      </c>
      <c r="F1490" s="37"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7" t="inlineStr">
        <is>
          <t>DART 사업보고서</t>
        </is>
      </c>
      <c r="H1490" s="36" t="inlineStr">
        <is>
          <t>2021-03-18</t>
        </is>
      </c>
      <c r="I1490" s="36" t="inlineStr">
        <is>
          <t>20210318001373</t>
        </is>
      </c>
      <c r="J1490" s="39" t="inlineStr">
        <is>
          <t>https://dart.fss.or.kr/dsaf001/main.do?rcpNo=20210318001373</t>
        </is>
      </c>
      <c r="K1490" s="37" t="inlineStr">
        <is>
          <t>acquirer_core,apex_total_assets</t>
        </is>
      </c>
    </row>
    <row r="1491" ht="45" customHeight="1">
      <c r="A1491" s="36" t="inlineStr">
        <is>
          <t>K051</t>
        </is>
      </c>
      <c r="B1491" s="37" t="inlineStr">
        <is>
          <t>Page Lab Inc.</t>
        </is>
      </c>
      <c r="C1491" s="36" t="inlineStr">
        <is>
          <t>발표</t>
        </is>
      </c>
      <c r="D1491" s="36" t="inlineStr">
        <is>
          <t>2020-06-30</t>
        </is>
      </c>
      <c r="E1491" s="37" t="inlineStr">
        <is>
          <t>기타</t>
        </is>
      </c>
      <c r="F1491" s="37" t="inlineStr">
        <is>
          <t>카카오 2020 반기보고서 자본금 주석: '2020년 6월 30일 현재 ... 발행한 주식수 및 유통주식수는 각각 보통주식 87,946,158주, 87,846,158주'.</t>
        </is>
      </c>
      <c r="G1491" s="37" t="inlineStr">
        <is>
          <t>DART 기타공시</t>
        </is>
      </c>
      <c r="H1491" s="36" t="inlineStr">
        <is>
          <t>2020-08-14</t>
        </is>
      </c>
      <c r="I1491" s="36" t="inlineStr">
        <is>
          <t>20200814002188</t>
        </is>
      </c>
      <c r="J1491" s="39" t="inlineStr">
        <is>
          <t>https://dart.fss.or.kr/dsaf001/main.do?rcpNo=20200814002188</t>
        </is>
      </c>
      <c r="K1491" s="37" t="inlineStr">
        <is>
          <t>acq_mktcap</t>
        </is>
      </c>
    </row>
    <row r="1492" ht="45" customHeight="1">
      <c r="A1492" s="36" t="inlineStr">
        <is>
          <t>K051</t>
        </is>
      </c>
      <c r="B1492" s="37" t="inlineStr">
        <is>
          <t>Page Lab Inc.</t>
        </is>
      </c>
      <c r="C1492" s="36" t="inlineStr">
        <is>
          <t>발표</t>
        </is>
      </c>
      <c r="D1492" s="36" t="inlineStr">
        <is>
          <t>2020-08-31</t>
        </is>
      </c>
      <c r="E1492" s="37" t="inlineStr">
        <is>
          <t>기타</t>
        </is>
      </c>
      <c r="F1492" s="37" t="inlineStr">
        <is>
          <t>Yahoo Finance 035720.KS 일별 종가(분할 소급 조정값): 2020-08-28 81,100원, 2020-08-31 81,400원, 2020-09-01 80,300원. 5:1 분할 환원 시 2020-08-31 실제 종가 407,000원.</t>
        </is>
      </c>
      <c r="G1492" s="37" t="inlineStr">
        <is>
          <t>기타</t>
        </is>
      </c>
      <c r="H1492" s="36" t="inlineStr">
        <is>
          <t>2026-10-26</t>
        </is>
      </c>
      <c r="I1492" s="36" t="n"/>
      <c r="J1492" s="39" t="inlineStr">
        <is>
          <t>https://query1.finance.yahoo.com/v8/finance/chart/035720.KS?period1=1598400000&amp;period2=1599100000&amp;interval=1d</t>
        </is>
      </c>
      <c r="K1492" s="37" t="inlineStr">
        <is>
          <t>acq_mktcap</t>
        </is>
      </c>
    </row>
    <row r="1493" ht="45" customHeight="1">
      <c r="A1493" s="36" t="inlineStr">
        <is>
          <t>K051</t>
        </is>
      </c>
      <c r="B1493" s="37" t="inlineStr">
        <is>
          <t>Page Lab Inc.</t>
        </is>
      </c>
      <c r="C1493" s="36" t="inlineStr">
        <is>
          <t>인수 후</t>
        </is>
      </c>
      <c r="D1493" s="36" t="inlineStr">
        <is>
          <t>2023</t>
        </is>
      </c>
      <c r="E1493" s="37" t="inlineStr">
        <is>
          <t>기타</t>
        </is>
      </c>
      <c r="F1493" s="37"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7" t="inlineStr">
        <is>
          <t>기타</t>
        </is>
      </c>
      <c r="H1493" s="36" t="inlineStr">
        <is>
          <t>미확인</t>
        </is>
      </c>
      <c r="I1493" s="36" t="n"/>
      <c r="J1493" s="39" t="inlineStr">
        <is>
          <t>https://ditoday.com/agency/pagelab/</t>
        </is>
      </c>
      <c r="K1493" s="37" t="inlineStr">
        <is>
          <t>chk_note</t>
        </is>
      </c>
    </row>
    <row r="1494" ht="45" customHeight="1">
      <c r="A1494" s="36" t="inlineStr">
        <is>
          <t>K052</t>
        </is>
      </c>
      <c r="B1494" s="37" t="inlineStr">
        <is>
          <t>DelCar</t>
        </is>
      </c>
      <c r="C1494" s="36" t="inlineStr">
        <is>
          <t>인수 후</t>
        </is>
      </c>
      <c r="D1494" s="36" t="inlineStr">
        <is>
          <t>2021-12-31</t>
        </is>
      </c>
      <c r="E1494" s="37" t="inlineStr">
        <is>
          <t>완료</t>
        </is>
      </c>
      <c r="F1494" s="37" t="inlineStr">
        <is>
          <t>사업결합 주석: '렌터카 부문' 이전대가 8,000,000천원(현금), 영업권 7,942,477천원, 식별가능 순자산 57,523천원. 영업권 표 O2O플랫폼서비스 증가 23,625,981천원, 손상평가 결과 회수가능액이 장부가액 초과.</t>
        </is>
      </c>
      <c r="G1494" s="37" t="inlineStr">
        <is>
          <t>DART 감사보고서</t>
        </is>
      </c>
      <c r="H1494" s="36" t="inlineStr">
        <is>
          <t>2022-04-08</t>
        </is>
      </c>
      <c r="I1494" s="36" t="inlineStr">
        <is>
          <t>20220408001788</t>
        </is>
      </c>
      <c r="J1494" s="39" t="inlineStr">
        <is>
          <t>https://dart.fss.or.kr/dsaf001/main.do?rcpNo=20220408001788</t>
        </is>
      </c>
      <c r="K1494" s="37" t="inlineStr">
        <is>
          <t>status_chk,value_chk_local,impairment,notes</t>
        </is>
      </c>
    </row>
    <row r="1495" ht="45" customHeight="1">
      <c r="A1495" s="36" t="inlineStr">
        <is>
          <t>K052</t>
        </is>
      </c>
      <c r="B1495" s="37" t="inlineStr">
        <is>
          <t>DelCar</t>
        </is>
      </c>
      <c r="C1495" s="36" t="inlineStr">
        <is>
          <t>인수 전</t>
        </is>
      </c>
      <c r="D1495" s="36" t="inlineStr">
        <is>
          <t>2020-12-31</t>
        </is>
      </c>
      <c r="E1495" s="37" t="inlineStr">
        <is>
          <t>실적</t>
        </is>
      </c>
      <c r="F1495" s="37" t="inlineStr">
        <is>
          <t>카카오모빌리티 2020 연결: 자산총계 322,640,739,499원, 자본총계 181,218,335,028원, 영업수익 280,094,642,072원, 영업손실 12,968,097,076원.</t>
        </is>
      </c>
      <c r="G1495" s="37" t="inlineStr">
        <is>
          <t>DART 감사보고서</t>
        </is>
      </c>
      <c r="H1495" s="36" t="inlineStr">
        <is>
          <t>2021-04-09</t>
        </is>
      </c>
      <c r="I1495" s="36" t="inlineStr">
        <is>
          <t>20210409001918</t>
        </is>
      </c>
      <c r="J1495" s="39" t="inlineStr">
        <is>
          <t>https://dart.fss.or.kr/dsaf001/main.do?rcpNo=20210409001918</t>
        </is>
      </c>
      <c r="K1495" s="37" t="inlineStr">
        <is>
          <t>acq_total_assets,deal_to_assets_pct,deal_to_equity_pct,acquirer_core</t>
        </is>
      </c>
    </row>
    <row r="1496" ht="45" customHeight="1">
      <c r="A1496" s="36" t="inlineStr">
        <is>
          <t>K052</t>
        </is>
      </c>
      <c r="B1496" s="37" t="inlineStr">
        <is>
          <t>DelCar</t>
        </is>
      </c>
      <c r="C1496" s="36" t="inlineStr">
        <is>
          <t>인수 전</t>
        </is>
      </c>
      <c r="D1496" s="36" t="inlineStr">
        <is>
          <t>2020-12-31</t>
        </is>
      </c>
      <c r="E1496" s="37" t="inlineStr">
        <is>
          <t>실적</t>
        </is>
      </c>
      <c r="F1496" s="37" t="inlineStr">
        <is>
          <t>㈜카카오 연결 자산총계 11,953,970,238,956원(2020말). 2020말 발행주식의 총수 보통주 88,501,998주.</t>
        </is>
      </c>
      <c r="G1496" s="37" t="inlineStr">
        <is>
          <t>DART 사업보고서</t>
        </is>
      </c>
      <c r="H1496" s="36" t="inlineStr">
        <is>
          <t>2021-03-18</t>
        </is>
      </c>
      <c r="I1496" s="36" t="inlineStr">
        <is>
          <t>20210318001373</t>
        </is>
      </c>
      <c r="J1496" s="39" t="inlineStr">
        <is>
          <t>https://dart.fss.or.kr/dsaf001/main.do?rcpNo=20210318001373</t>
        </is>
      </c>
      <c r="K1496" s="37" t="inlineStr">
        <is>
          <t>apex_total_assets,acq_mktcap</t>
        </is>
      </c>
    </row>
    <row r="1497" ht="45" customHeight="1">
      <c r="A1497" s="36" t="inlineStr">
        <is>
          <t>K052</t>
        </is>
      </c>
      <c r="B1497" s="37" t="inlineStr">
        <is>
          <t>DelCar</t>
        </is>
      </c>
      <c r="C1497" s="36" t="inlineStr">
        <is>
          <t>발표</t>
        </is>
      </c>
      <c r="D1497" s="36" t="inlineStr">
        <is>
          <t>2021-03-18</t>
        </is>
      </c>
      <c r="E1497" s="37" t="inlineStr">
        <is>
          <t>발표</t>
        </is>
      </c>
      <c r="F1497" s="37" t="inlineStr">
        <is>
          <t>아이뉴스24 '카카오모빌리티, 딜카 인수'(2021-03-18 18:02): 현대캐피탈 렌터카 중개 서비스 '딜카' 인수를 위한 영업양수도 계약 체결 발표, 약 80억원.</t>
        </is>
      </c>
      <c r="G1497" s="37" t="inlineStr">
        <is>
          <t>언론 보도</t>
        </is>
      </c>
      <c r="H1497" s="36" t="inlineStr">
        <is>
          <t>2021-03-18</t>
        </is>
      </c>
      <c r="I1497" s="36" t="n"/>
      <c r="J1497" s="39" t="inlineStr">
        <is>
          <t>https://www.inews24.com/view/1351198</t>
        </is>
      </c>
      <c r="K1497" s="37" t="inlineStr">
        <is>
          <t>announce_date_chk,purpose_quote,first_filing_date</t>
        </is>
      </c>
    </row>
    <row r="1498" ht="45" customHeight="1">
      <c r="A1498" s="36" t="inlineStr">
        <is>
          <t>K052</t>
        </is>
      </c>
      <c r="B1498" s="37" t="inlineStr">
        <is>
          <t>DelCar</t>
        </is>
      </c>
      <c r="C1498" s="36" t="inlineStr">
        <is>
          <t>발표</t>
        </is>
      </c>
      <c r="D1498" s="36" t="inlineStr">
        <is>
          <t>2021-03-17</t>
        </is>
      </c>
      <c r="E1498" s="37" t="inlineStr">
        <is>
          <t>발표</t>
        </is>
      </c>
      <c r="F1498" s="37" t="inlineStr">
        <is>
          <t>더팩트(2021-03-20): 지난 17일 영업양수도 계약 완료, 인수 규모 80억원, 아직 거래 종결 전. "카카오 T 플랫폼에서 렌터카 서비스를 중개하는 방안에 대해 검토 중이다."</t>
        </is>
      </c>
      <c r="G1498" s="37" t="inlineStr">
        <is>
          <t>언론 보도</t>
        </is>
      </c>
      <c r="H1498" s="36" t="inlineStr">
        <is>
          <t>2021-03-20</t>
        </is>
      </c>
      <c r="I1498" s="36" t="n"/>
      <c r="J1498" s="39" t="inlineStr">
        <is>
          <t>https://news.tf.co.kr/read/economy/1849033.htm</t>
        </is>
      </c>
      <c r="K1498" s="37" t="inlineStr">
        <is>
          <t>announce_date_chk,purpose_quote,chk_note</t>
        </is>
      </c>
    </row>
    <row r="1499" ht="45" customHeight="1">
      <c r="A1499" s="36" t="inlineStr">
        <is>
          <t>K052</t>
        </is>
      </c>
      <c r="B1499" s="37" t="inlineStr">
        <is>
          <t>DelCar</t>
        </is>
      </c>
      <c r="C1499" s="36" t="inlineStr">
        <is>
          <t>인수 전</t>
        </is>
      </c>
      <c r="D1499" s="36" t="inlineStr">
        <is>
          <t>2021-07-22</t>
        </is>
      </c>
      <c r="E1499" s="37" t="inlineStr">
        <is>
          <t>기타</t>
        </is>
      </c>
      <c r="F1499" s="37"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7" t="inlineStr">
        <is>
          <t>언론 보도</t>
        </is>
      </c>
      <c r="H1499" s="36" t="inlineStr">
        <is>
          <t>2021-07-22</t>
        </is>
      </c>
      <c r="I1499" s="36" t="n"/>
      <c r="J1499" s="39" t="inlineStr">
        <is>
          <t>https://dealsite.co.kr/articles/76549</t>
        </is>
      </c>
      <c r="K1499" s="37" t="inlineStr">
        <is>
          <t>pre_events_summary,notes</t>
        </is>
      </c>
    </row>
    <row r="1500" ht="45" customHeight="1">
      <c r="A1500" s="36" t="inlineStr">
        <is>
          <t>K052</t>
        </is>
      </c>
      <c r="B1500" s="37" t="inlineStr">
        <is>
          <t>DelCar</t>
        </is>
      </c>
      <c r="C1500" s="36" t="inlineStr">
        <is>
          <t>인수 후</t>
        </is>
      </c>
      <c r="D1500" s="36" t="inlineStr">
        <is>
          <t>2021-09-01</t>
        </is>
      </c>
      <c r="E1500" s="37" t="inlineStr">
        <is>
          <t>통합</t>
        </is>
      </c>
      <c r="F1500" s="37" t="inlineStr">
        <is>
          <t>현대캐피탈이 딜카 서비스 자산을 "오는 9월 1일자로 양도한다고 발표했다." 기존 딜카 앱 예약·회원등급 등은 8월 31일 순차 종료, 약관·개인정보 이전 진행, 카카오 T 적용 시점 미정.</t>
        </is>
      </c>
      <c r="G1500" s="37" t="inlineStr">
        <is>
          <t>언론 보도</t>
        </is>
      </c>
      <c r="H1500" s="36" t="inlineStr">
        <is>
          <t>2021-08-06</t>
        </is>
      </c>
      <c r="I1500" s="36" t="n"/>
      <c r="J1500" s="39" t="inlineStr">
        <is>
          <t>https://www.inews24.com/view/1393850</t>
        </is>
      </c>
      <c r="K1500" s="37" t="inlineStr">
        <is>
          <t>status_chk,post_events_summary</t>
        </is>
      </c>
    </row>
    <row r="1501" ht="45" customHeight="1">
      <c r="A1501" s="36" t="inlineStr">
        <is>
          <t>K052</t>
        </is>
      </c>
      <c r="B1501" s="37" t="inlineStr">
        <is>
          <t>DelCar</t>
        </is>
      </c>
      <c r="C1501" s="36" t="inlineStr">
        <is>
          <t>인수 후</t>
        </is>
      </c>
      <c r="D1501" s="36" t="inlineStr">
        <is>
          <t>2021-09-30</t>
        </is>
      </c>
      <c r="E1501" s="37" t="inlineStr">
        <is>
          <t>완료</t>
        </is>
      </c>
      <c r="F1501" s="37" t="inlineStr">
        <is>
          <t>㈜카카오 2021 3분기보고서 사업결합 주석: '딜카 (주1,3)' 이전대가 8,000,000천원, 영업권 7,942,477천원; 주3 사업양수로 취득, 주1 매수가격배분 잠정. 2021-09-30 발행주식총수 445,361,320주.</t>
        </is>
      </c>
      <c r="G1501" s="37" t="inlineStr">
        <is>
          <t>DART 사업보고서</t>
        </is>
      </c>
      <c r="H1501" s="36" t="inlineStr">
        <is>
          <t>2021-11-15</t>
        </is>
      </c>
      <c r="I1501" s="36" t="inlineStr">
        <is>
          <t>20211115002331</t>
        </is>
      </c>
      <c r="J1501" s="39" t="inlineStr">
        <is>
          <t>https://dart.fss.or.kr/dsaf001/main.do?rcpNo=20211115002331</t>
        </is>
      </c>
      <c r="K1501" s="37" t="inlineStr">
        <is>
          <t>notes</t>
        </is>
      </c>
    </row>
    <row r="1502" ht="45" customHeight="1">
      <c r="A1502" s="36" t="inlineStr">
        <is>
          <t>K052</t>
        </is>
      </c>
      <c r="B1502" s="37" t="inlineStr">
        <is>
          <t>DelCar</t>
        </is>
      </c>
      <c r="C1502" s="36" t="inlineStr">
        <is>
          <t>인수 후</t>
        </is>
      </c>
      <c r="D1502" s="36" t="inlineStr">
        <is>
          <t>2024-12-31</t>
        </is>
      </c>
      <c r="E1502" s="37" t="inlineStr">
        <is>
          <t>실적</t>
        </is>
      </c>
      <c r="F1502" s="37"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7" t="inlineStr">
        <is>
          <t>DART 사업보고서</t>
        </is>
      </c>
      <c r="H1502" s="36" t="inlineStr">
        <is>
          <t>2025-03-31</t>
        </is>
      </c>
      <c r="I1502" s="36" t="inlineStr">
        <is>
          <t>20250331002700</t>
        </is>
      </c>
      <c r="J1502" s="39" t="inlineStr">
        <is>
          <t>https://dart.fss.or.kr/dsaf001/main.do?rcpNo=20250331002700</t>
        </is>
      </c>
      <c r="K1502" s="37" t="inlineStr">
        <is>
          <t>post_events_summary,target_rev_post,core_basis</t>
        </is>
      </c>
    </row>
    <row r="1503" ht="45" customHeight="1">
      <c r="A1503" s="36" t="inlineStr">
        <is>
          <t>K052</t>
        </is>
      </c>
      <c r="B1503" s="37" t="inlineStr">
        <is>
          <t>DelCar</t>
        </is>
      </c>
      <c r="C1503" s="36" t="inlineStr">
        <is>
          <t>인수 후</t>
        </is>
      </c>
      <c r="D1503" s="36" t="inlineStr">
        <is>
          <t>2022-12-31</t>
        </is>
      </c>
      <c r="E1503" s="37" t="inlineStr">
        <is>
          <t>기타</t>
        </is>
      </c>
      <c r="F1503" s="37" t="inlineStr">
        <is>
          <t>2022 영업권 변동: O2O플랫폼서비스 기초 78,402,181, 증가 28,955,693, 손상 -, 기말 107,357,874천원.</t>
        </is>
      </c>
      <c r="G1503" s="37" t="inlineStr">
        <is>
          <t>DART 사업보고서</t>
        </is>
      </c>
      <c r="H1503" s="36" t="inlineStr">
        <is>
          <t>2024-03-19</t>
        </is>
      </c>
      <c r="I1503" s="36" t="inlineStr">
        <is>
          <t>20240319000026</t>
        </is>
      </c>
      <c r="J1503" s="39" t="inlineStr">
        <is>
          <t>https://dart.fss.or.kr/dsaf001/main.do?rcpNo=20240319000026</t>
        </is>
      </c>
      <c r="K1503" s="37" t="inlineStr">
        <is>
          <t>impairment</t>
        </is>
      </c>
    </row>
    <row r="1504" ht="45" customHeight="1">
      <c r="A1504" s="36" t="inlineStr">
        <is>
          <t>K052</t>
        </is>
      </c>
      <c r="B1504" s="37" t="inlineStr">
        <is>
          <t>DelCar</t>
        </is>
      </c>
      <c r="C1504" s="36" t="inlineStr">
        <is>
          <t>인수 후</t>
        </is>
      </c>
      <c r="D1504" s="36" t="inlineStr">
        <is>
          <t>2025-12-31</t>
        </is>
      </c>
      <c r="E1504" s="37" t="inlineStr">
        <is>
          <t>실적</t>
        </is>
      </c>
      <c r="F1504" s="37" t="inlineStr">
        <is>
          <t>2025 영업권 변동: O2O플랫폼 서비스 기초 100,337,830, 취득 525,176, 손상 -, 기말 100,863,006천원. 2025 모빌리티 서비스 매출 221,838,883천원.</t>
        </is>
      </c>
      <c r="G1504" s="37" t="inlineStr">
        <is>
          <t>DART 사업보고서</t>
        </is>
      </c>
      <c r="H1504" s="36" t="inlineStr">
        <is>
          <t>2026-03-31</t>
        </is>
      </c>
      <c r="I1504" s="36" t="inlineStr">
        <is>
          <t>20260331003637</t>
        </is>
      </c>
      <c r="J1504" s="39" t="inlineStr">
        <is>
          <t>https://dart.fss.or.kr/dsaf001/main.do?rcpNo=20260331003637</t>
        </is>
      </c>
      <c r="K1504" s="37" t="inlineStr">
        <is>
          <t>impairment,target_rev_post</t>
        </is>
      </c>
    </row>
    <row r="1505" ht="45" customHeight="1">
      <c r="A1505" s="36" t="inlineStr">
        <is>
          <t>K052</t>
        </is>
      </c>
      <c r="B1505" s="37" t="inlineStr">
        <is>
          <t>DelCar</t>
        </is>
      </c>
      <c r="C1505" s="36" t="inlineStr">
        <is>
          <t>발표</t>
        </is>
      </c>
      <c r="D1505" s="36" t="inlineStr">
        <is>
          <t>2021-03-17</t>
        </is>
      </c>
      <c r="E1505" s="37" t="inlineStr">
        <is>
          <t>기타</t>
        </is>
      </c>
      <c r="F1505" s="37" t="inlineStr">
        <is>
          <t>035720.KS 2021-03-17 조정 종가 97,000원(분할 환원 485,000원). KRW=X 2021-03-17 1,129.84, 2021-03-18 1,121.13.</t>
        </is>
      </c>
      <c r="G1505" s="37" t="inlineStr">
        <is>
          <t>기타</t>
        </is>
      </c>
      <c r="H1505" s="36" t="inlineStr">
        <is>
          <t>2026-10-26</t>
        </is>
      </c>
      <c r="I1505" s="36" t="n"/>
      <c r="J1505" s="39" t="inlineStr">
        <is>
          <t>https://query1.finance.yahoo.com/v8/finance/chart/035720.KS?period1=1615334400&amp;period2=1616284800&amp;interval=1d</t>
        </is>
      </c>
      <c r="K1505" s="37" t="inlineStr">
        <is>
          <t>acq_mktcap,value_chk_usdmm</t>
        </is>
      </c>
    </row>
    <row r="1506" ht="45" customHeight="1">
      <c r="A1506" s="36" t="inlineStr">
        <is>
          <t>K053</t>
        </is>
      </c>
      <c r="B1506" s="37" t="inlineStr">
        <is>
          <t>Awins Co., Ltd.</t>
        </is>
      </c>
      <c r="C1506" s="36" t="inlineStr">
        <is>
          <t>발표</t>
        </is>
      </c>
      <c r="D1506" s="36" t="inlineStr">
        <is>
          <t>2021-04-09</t>
        </is>
      </c>
      <c r="E1506" s="37" t="inlineStr">
        <is>
          <t>추가취득</t>
        </is>
      </c>
      <c r="F1506" s="37" t="inlineStr">
        <is>
          <t>키즈노트가 박희동(계열회사 임원)으로부터 에이윈즈 1,500주를 주당 110,000원, 165백만원에 장외취득. 취득후 23,987주·87.95%, 이사회 의결일 2021.04.08</t>
        </is>
      </c>
      <c r="G1506" s="37" t="inlineStr">
        <is>
          <t>DART 기타공시</t>
        </is>
      </c>
      <c r="H1506" s="36" t="inlineStr">
        <is>
          <t>2021-04-14</t>
        </is>
      </c>
      <c r="I1506" s="36" t="inlineStr">
        <is>
          <t>20210414001100</t>
        </is>
      </c>
      <c r="J1506" s="39" t="inlineStr">
        <is>
          <t>https://dart.fss.or.kr/dsaf001/main.do?rcpNo=20210414001100</t>
        </is>
      </c>
      <c r="K1506" s="37" t="inlineStr">
        <is>
          <t>subtype_chk,status_chk,value_chk_local,announce_date_chk,purpose_quote,first_filing_date</t>
        </is>
      </c>
    </row>
    <row r="1507" ht="45" customHeight="1">
      <c r="A1507" s="36" t="inlineStr">
        <is>
          <t>K053</t>
        </is>
      </c>
      <c r="B1507" s="37" t="inlineStr">
        <is>
          <t>Awins Co., Ltd.</t>
        </is>
      </c>
      <c r="C1507" s="36" t="inlineStr">
        <is>
          <t>인수 후</t>
        </is>
      </c>
      <c r="D1507" s="36" t="inlineStr">
        <is>
          <t>2021-12-31</t>
        </is>
      </c>
      <c r="E1507" s="37" t="inlineStr">
        <is>
          <t>추가취득</t>
        </is>
      </c>
      <c r="F1507" s="37"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7" t="inlineStr">
        <is>
          <t>DART 감사보고서</t>
        </is>
      </c>
      <c r="H1507" s="36" t="inlineStr">
        <is>
          <t>2022-04-04</t>
        </is>
      </c>
      <c r="I1507" s="36" t="inlineStr">
        <is>
          <t>20220404000206</t>
        </is>
      </c>
      <c r="J1507" s="39" t="inlineStr">
        <is>
          <t>https://dart.fss.or.kr/dsaf001/main.do?rcpNo=20220404000206</t>
        </is>
      </c>
      <c r="K1507" s="37" t="inlineStr">
        <is>
          <t>chk_note</t>
        </is>
      </c>
    </row>
    <row r="1508" ht="45" customHeight="1">
      <c r="A1508" s="36" t="inlineStr">
        <is>
          <t>K053</t>
        </is>
      </c>
      <c r="B1508" s="37" t="inlineStr">
        <is>
          <t>Awins Co., Ltd.</t>
        </is>
      </c>
      <c r="C1508" s="36" t="inlineStr">
        <is>
          <t>발표</t>
        </is>
      </c>
      <c r="D1508" s="36" t="inlineStr">
        <is>
          <t>2021-04-09</t>
        </is>
      </c>
      <c r="E1508" s="37" t="inlineStr">
        <is>
          <t>기타</t>
        </is>
      </c>
      <c r="F1508" s="37" t="inlineStr">
        <is>
          <t>Yahoo Finance 035720.KS 2021-04-09 종가 111,600(분할 소급 조정값), 4/12~14는 같은 값(매매정지)</t>
        </is>
      </c>
      <c r="G1508" s="37" t="inlineStr">
        <is>
          <t>기타</t>
        </is>
      </c>
      <c r="H1508" s="36" t="inlineStr">
        <is>
          <t>2021-04-09</t>
        </is>
      </c>
      <c r="I1508" s="36" t="n"/>
      <c r="J1508" s="39" t="inlineStr">
        <is>
          <t>https://query1.finance.yahoo.com/v8/finance/chart/035720.KS?period1=1617667200&amp;period2=1618531200&amp;interval=1d</t>
        </is>
      </c>
      <c r="K1508" s="37" t="inlineStr">
        <is>
          <t>acq_mktcap</t>
        </is>
      </c>
    </row>
    <row r="1509" ht="45" customHeight="1">
      <c r="A1509" s="36" t="inlineStr">
        <is>
          <t>K053</t>
        </is>
      </c>
      <c r="B1509" s="37" t="inlineStr">
        <is>
          <t>Awins Co., Ltd.</t>
        </is>
      </c>
      <c r="C1509" s="36" t="inlineStr">
        <is>
          <t>발표</t>
        </is>
      </c>
      <c r="D1509" s="36" t="inlineStr">
        <is>
          <t>2020-12-31</t>
        </is>
      </c>
      <c r="E1509" s="37" t="inlineStr">
        <is>
          <t>실적</t>
        </is>
      </c>
      <c r="F1509" s="37" t="inlineStr">
        <is>
          <t>카카오 2020 사업보고서 연결 요약: 자산총계 2020말 11,953,970,238,956원; 발행주식총수 88,746,712주</t>
        </is>
      </c>
      <c r="G1509" s="37" t="inlineStr">
        <is>
          <t>DART 사업보고서</t>
        </is>
      </c>
      <c r="H1509" s="36" t="inlineStr">
        <is>
          <t>2021-03-18</t>
        </is>
      </c>
      <c r="I1509" s="36" t="inlineStr">
        <is>
          <t>20210318001373</t>
        </is>
      </c>
      <c r="J1509" s="39" t="inlineStr">
        <is>
          <t>https://dart.fss.or.kr/dsaf001/main.do?rcpNo=20210318001373</t>
        </is>
      </c>
      <c r="K1509" s="37" t="inlineStr">
        <is>
          <t>apex_total_assets</t>
        </is>
      </c>
    </row>
    <row r="1510" ht="45" customHeight="1">
      <c r="A1510" s="36" t="inlineStr">
        <is>
          <t>K053</t>
        </is>
      </c>
      <c r="B1510" s="37" t="inlineStr">
        <is>
          <t>Awins Co., Ltd.</t>
        </is>
      </c>
      <c r="C1510" s="36" t="inlineStr">
        <is>
          <t>인수 전</t>
        </is>
      </c>
      <c r="D1510" s="36" t="inlineStr">
        <is>
          <t>2019</t>
        </is>
      </c>
      <c r="E1510" s="37" t="inlineStr">
        <is>
          <t>지분취득</t>
        </is>
      </c>
      <c r="F1510" s="37"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7" t="inlineStr">
        <is>
          <t>DART 감사보고서</t>
        </is>
      </c>
      <c r="H1510" s="36" t="inlineStr">
        <is>
          <t>2020-04-09</t>
        </is>
      </c>
      <c r="I1510" s="36" t="inlineStr">
        <is>
          <t>20200409001736</t>
        </is>
      </c>
      <c r="J1510" s="39" t="inlineStr">
        <is>
          <t>https://dart.fss.or.kr/dsaf001/main.do?rcpNo=20200409001736</t>
        </is>
      </c>
      <c r="K1510" s="37" t="inlineStr">
        <is>
          <t>pre_events_summary</t>
        </is>
      </c>
    </row>
    <row r="1511" ht="45" customHeight="1">
      <c r="A1511" s="36" t="inlineStr">
        <is>
          <t>K053</t>
        </is>
      </c>
      <c r="B1511" s="37" t="inlineStr">
        <is>
          <t>Awins Co., Ltd.</t>
        </is>
      </c>
      <c r="C1511" s="36" t="inlineStr">
        <is>
          <t>인수 전</t>
        </is>
      </c>
      <c r="D1511" s="36" t="inlineStr">
        <is>
          <t>2019-12-19</t>
        </is>
      </c>
      <c r="E1511" s="37" t="inlineStr">
        <is>
          <t>지분취득</t>
        </is>
      </c>
      <c r="F1511" s="37" t="inlineStr">
        <is>
          <t>키즈노트가 카카오인베스트먼트로부터 에이윈즈 20,000주(73.33%)를 3,714백만원에 취득. 취득목적 '취득주식의 발행회사와 사업연계를 통한 시너지 모색'</t>
        </is>
      </c>
      <c r="G1511" s="37" t="inlineStr">
        <is>
          <t>DART 기타공시</t>
        </is>
      </c>
      <c r="H1511" s="36" t="inlineStr">
        <is>
          <t>2019-12-20</t>
        </is>
      </c>
      <c r="I1511" s="36" t="inlineStr">
        <is>
          <t>20191220000432</t>
        </is>
      </c>
      <c r="J1511" s="39" t="inlineStr">
        <is>
          <t>https://dart.fss.or.kr/dsaf001/main.do?rcpNo=20191220000432</t>
        </is>
      </c>
      <c r="K1511" s="37" t="inlineStr">
        <is>
          <t>pre_events_summary,acquirer_entity</t>
        </is>
      </c>
    </row>
    <row r="1512" ht="45" customHeight="1">
      <c r="A1512" s="36" t="inlineStr">
        <is>
          <t>K053</t>
        </is>
      </c>
      <c r="B1512" s="37" t="inlineStr">
        <is>
          <t>Awins Co., Ltd.</t>
        </is>
      </c>
      <c r="C1512" s="36" t="inlineStr">
        <is>
          <t>인수 전</t>
        </is>
      </c>
      <c r="D1512" s="36" t="inlineStr">
        <is>
          <t>2019</t>
        </is>
      </c>
      <c r="E1512" s="37" t="inlineStr">
        <is>
          <t>소유주변경</t>
        </is>
      </c>
      <c r="F1512" s="37"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7" t="inlineStr">
        <is>
          <t>DART 사업보고서</t>
        </is>
      </c>
      <c r="H1512" s="36" t="inlineStr">
        <is>
          <t>2020-03-30</t>
        </is>
      </c>
      <c r="I1512" s="36" t="inlineStr">
        <is>
          <t>20200330004659</t>
        </is>
      </c>
      <c r="J1512" s="39" t="inlineStr">
        <is>
          <t>https://dart.fss.or.kr/dsaf001/main.do?rcpNo=20200330004659</t>
        </is>
      </c>
      <c r="K1512" s="37" t="inlineStr">
        <is>
          <t>pre_incorp_chk,acquirer_core</t>
        </is>
      </c>
    </row>
    <row r="1513" ht="45" customHeight="1">
      <c r="A1513" s="36" t="inlineStr">
        <is>
          <t>K053</t>
        </is>
      </c>
      <c r="B1513" s="37" t="inlineStr">
        <is>
          <t>Awins Co., Ltd.</t>
        </is>
      </c>
      <c r="C1513" s="36" t="inlineStr">
        <is>
          <t>인수 후</t>
        </is>
      </c>
      <c r="D1513" s="36" t="inlineStr">
        <is>
          <t>2020-12-31</t>
        </is>
      </c>
      <c r="E1513" s="37" t="inlineStr">
        <is>
          <t>실적</t>
        </is>
      </c>
      <c r="F1513" s="37"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7" t="inlineStr">
        <is>
          <t>DART 감사보고서</t>
        </is>
      </c>
      <c r="H1513" s="36" t="inlineStr">
        <is>
          <t>2021-04-05</t>
        </is>
      </c>
      <c r="I1513" s="36" t="inlineStr">
        <is>
          <t>20210405000302</t>
        </is>
      </c>
      <c r="J1513" s="39" t="inlineStr">
        <is>
          <t>https://dart.fss.or.kr/dsaf001/main.do?rcpNo=20210405000302</t>
        </is>
      </c>
      <c r="K1513" s="37" t="inlineStr">
        <is>
          <t>target_rev_pre,acq_total_assets,notes</t>
        </is>
      </c>
    </row>
    <row r="1514" ht="45" customHeight="1">
      <c r="A1514" s="36" t="inlineStr">
        <is>
          <t>K053</t>
        </is>
      </c>
      <c r="B1514" s="37" t="inlineStr">
        <is>
          <t>Awins Co., Ltd.</t>
        </is>
      </c>
      <c r="C1514" s="36" t="inlineStr">
        <is>
          <t>인수 후</t>
        </is>
      </c>
      <c r="D1514" s="36" t="inlineStr">
        <is>
          <t>2022-12-31</t>
        </is>
      </c>
      <c r="E1514" s="37" t="inlineStr">
        <is>
          <t>청산</t>
        </is>
      </c>
      <c r="F1514" s="37"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7" t="inlineStr">
        <is>
          <t>DART 감사보고서</t>
        </is>
      </c>
      <c r="H1514" s="36" t="inlineStr">
        <is>
          <t>2023-04-04</t>
        </is>
      </c>
      <c r="I1514" s="36" t="inlineStr">
        <is>
          <t>20230404003020</t>
        </is>
      </c>
      <c r="J1514" s="39" t="inlineStr">
        <is>
          <t>https://dart.fss.or.kr/dsaf001/main.do?rcpNo=20230404003020</t>
        </is>
      </c>
      <c r="K1514" s="37" t="inlineStr">
        <is>
          <t>target_rev_post,target_op_post,post_events_summary</t>
        </is>
      </c>
    </row>
    <row r="1515" ht="45" customHeight="1">
      <c r="A1515" s="36" t="inlineStr">
        <is>
          <t>K053</t>
        </is>
      </c>
      <c r="B1515" s="37" t="inlineStr">
        <is>
          <t>Awins Co., Ltd.</t>
        </is>
      </c>
      <c r="C1515" s="36" t="inlineStr">
        <is>
          <t>인수 후</t>
        </is>
      </c>
      <c r="D1515" s="36" t="inlineStr">
        <is>
          <t>2022-12-31</t>
        </is>
      </c>
      <c r="E1515" s="37" t="inlineStr">
        <is>
          <t>손상차손</t>
        </is>
      </c>
      <c r="F1515" s="37"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7" t="inlineStr">
        <is>
          <t>DART 감사보고서</t>
        </is>
      </c>
      <c r="H1515" s="36" t="inlineStr">
        <is>
          <t>2023-04-04</t>
        </is>
      </c>
      <c r="I1515" s="36" t="inlineStr">
        <is>
          <t>20230404003005</t>
        </is>
      </c>
      <c r="J1515" s="39" t="inlineStr">
        <is>
          <t>https://dart.fss.or.kr/dsaf001/main.do?rcpNo=20230404003005</t>
        </is>
      </c>
      <c r="K1515" s="37" t="inlineStr">
        <is>
          <t>impairment</t>
        </is>
      </c>
    </row>
    <row r="1516" ht="45" customHeight="1">
      <c r="A1516" s="36" t="inlineStr">
        <is>
          <t>K053</t>
        </is>
      </c>
      <c r="B1516" s="37" t="inlineStr">
        <is>
          <t>Awins Co., Ltd.</t>
        </is>
      </c>
      <c r="C1516" s="36" t="inlineStr">
        <is>
          <t>인수 후</t>
        </is>
      </c>
      <c r="D1516" s="36" t="inlineStr">
        <is>
          <t>2023</t>
        </is>
      </c>
      <c r="E1516" s="37" t="inlineStr">
        <is>
          <t>매각</t>
        </is>
      </c>
      <c r="F1516" s="37" t="inlineStr">
        <is>
          <t>키즈노트 2023 감사보고서: '당기 중 종속기업인 주식회사 에이윈즈의 지분 전체를 300,005천원에 처분'. 2023 중단영업 영업수익 18,079,194원, 영업이익 (758,091,787)원</t>
        </is>
      </c>
      <c r="G1516" s="37" t="inlineStr">
        <is>
          <t>DART 감사보고서</t>
        </is>
      </c>
      <c r="H1516" s="36" t="inlineStr">
        <is>
          <t>2024-04-05</t>
        </is>
      </c>
      <c r="I1516" s="36" t="inlineStr">
        <is>
          <t>20240405003679</t>
        </is>
      </c>
      <c r="J1516" s="39" t="inlineStr">
        <is>
          <t>https://dart.fss.or.kr/dsaf001/main.do?rcpNo=20240405003679</t>
        </is>
      </c>
      <c r="K1516" s="37" t="inlineStr">
        <is>
          <t>post_events_summary,target_rev_post,target_op_post</t>
        </is>
      </c>
    </row>
    <row r="1517" ht="45" customHeight="1">
      <c r="A1517" s="36" t="inlineStr">
        <is>
          <t>K053</t>
        </is>
      </c>
      <c r="B1517" s="37" t="inlineStr">
        <is>
          <t>Awins Co., Ltd.</t>
        </is>
      </c>
      <c r="C1517" s="36" t="inlineStr">
        <is>
          <t>인수 후</t>
        </is>
      </c>
      <c r="D1517" s="36" t="inlineStr">
        <is>
          <t>2023-11-13</t>
        </is>
      </c>
      <c r="E1517" s="37" t="inlineStr">
        <is>
          <t>매각</t>
        </is>
      </c>
      <c r="F1517" s="37" t="inlineStr">
        <is>
          <t>아주경제: 카카오가 13일 장난감 프랜차이즈 판매점 운영사 에이윈즈 지분을 매각. 키즈노트(카카오인베스트먼트 자회사, 에이윈즈 88% 보유)도 지배력 상실로 관계기업 재분류</t>
        </is>
      </c>
      <c r="G1517" s="37" t="inlineStr">
        <is>
          <t>언론 보도</t>
        </is>
      </c>
      <c r="H1517" s="36" t="inlineStr">
        <is>
          <t>2023-11-16</t>
        </is>
      </c>
      <c r="I1517" s="36" t="n"/>
      <c r="J1517" s="39" t="inlineStr">
        <is>
          <t>https://www.ajunews.com/view/20231116100903452</t>
        </is>
      </c>
      <c r="K1517" s="37" t="inlineStr">
        <is>
          <t>post_events_summary</t>
        </is>
      </c>
    </row>
    <row r="1518" ht="45" customHeight="1">
      <c r="A1518" s="36" t="inlineStr">
        <is>
          <t>K054</t>
        </is>
      </c>
      <c r="B1518" s="37" t="inlineStr">
        <is>
          <t>Krispy Studio Corporation</t>
        </is>
      </c>
      <c r="C1518" s="36" t="inlineStr">
        <is>
          <t>발표</t>
        </is>
      </c>
      <c r="D1518" s="36" t="inlineStr">
        <is>
          <t>2021-04-30</t>
        </is>
      </c>
      <c r="E1518" s="37" t="inlineStr">
        <is>
          <t>발표</t>
        </is>
      </c>
      <c r="F1518" s="37"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7" t="inlineStr">
        <is>
          <t>DART 기타공시</t>
        </is>
      </c>
      <c r="H1518" s="36" t="inlineStr">
        <is>
          <t>2021-04-30</t>
        </is>
      </c>
      <c r="I1518" s="36" t="inlineStr">
        <is>
          <t>20210430001412</t>
        </is>
      </c>
      <c r="J1518" s="39" t="inlineStr">
        <is>
          <t>https://dart.fss.or.kr/dsaf001/main.do?rcpNo=20210430001412</t>
        </is>
      </c>
      <c r="K1518" s="37" t="inlineStr">
        <is>
          <t>subtype_chk,value_chk_local,purpose_quote,deal_to_equity_pct,announce_date_chk,status_chk,target_rev_pre</t>
        </is>
      </c>
    </row>
    <row r="1519" ht="45" customHeight="1">
      <c r="A1519" s="36" t="inlineStr">
        <is>
          <t>K054</t>
        </is>
      </c>
      <c r="B1519" s="37" t="inlineStr">
        <is>
          <t>Krispy Studio Corporation</t>
        </is>
      </c>
      <c r="C1519" s="36" t="inlineStr">
        <is>
          <t>인수 전</t>
        </is>
      </c>
      <c r="D1519" s="36" t="inlineStr">
        <is>
          <t>2019-12-31</t>
        </is>
      </c>
      <c r="E1519" s="37" t="inlineStr">
        <is>
          <t>사명변경</t>
        </is>
      </c>
      <c r="F1519" s="37" t="inlineStr">
        <is>
          <t>카카오 2019 사업보고서 종속회사 표에 '㈜그레이고(구, 크리스피스튜디오㈜)', 설립 2017.01, 모바일영상 콘텐츠제작업.</t>
        </is>
      </c>
      <c r="G1519" s="37" t="inlineStr">
        <is>
          <t>DART 사업보고서</t>
        </is>
      </c>
      <c r="H1519" s="36" t="inlineStr">
        <is>
          <t>2020-03-30</t>
        </is>
      </c>
      <c r="I1519" s="36" t="inlineStr">
        <is>
          <t>20200330004659</t>
        </is>
      </c>
      <c r="J1519" s="39" t="inlineStr">
        <is>
          <t>https://dart.fss.or.kr/dsaf001/main.do?rcpNo=20200330004659</t>
        </is>
      </c>
      <c r="K1519" s="37" t="inlineStr">
        <is>
          <t>notes,pre_incorp_chk,pre_events_summary</t>
        </is>
      </c>
    </row>
    <row r="1520" ht="45" customHeight="1">
      <c r="A1520" s="36" t="inlineStr">
        <is>
          <t>K054</t>
        </is>
      </c>
      <c r="B1520" s="37" t="inlineStr">
        <is>
          <t>Krispy Studio Corporation</t>
        </is>
      </c>
      <c r="C1520" s="36" t="inlineStr">
        <is>
          <t>인수 전</t>
        </is>
      </c>
      <c r="D1520" s="36" t="inlineStr">
        <is>
          <t>2018-02-26</t>
        </is>
      </c>
      <c r="E1520" s="37" t="inlineStr">
        <is>
          <t>지분취득</t>
        </is>
      </c>
      <c r="F1520" s="37" t="inlineStr">
        <is>
          <t>공시 회사명 '크리스피스튜디오(주)', ㈜나일론코리아미디어 63,800주를 796,096,400원에 취득.</t>
        </is>
      </c>
      <c r="G1520" s="37" t="inlineStr">
        <is>
          <t>DART 기타공시</t>
        </is>
      </c>
      <c r="H1520" s="36" t="inlineStr">
        <is>
          <t>2018-02-26</t>
        </is>
      </c>
      <c r="I1520" s="36" t="inlineStr">
        <is>
          <t>20180226000232</t>
        </is>
      </c>
      <c r="J1520" s="39" t="inlineStr">
        <is>
          <t>https://dart.fss.or.kr/dsaf001/main.do?rcpNo=20180226000232</t>
        </is>
      </c>
      <c r="K1520" s="37" t="inlineStr">
        <is>
          <t>notes,pre_events_summary</t>
        </is>
      </c>
    </row>
    <row r="1521" ht="45" customHeight="1">
      <c r="A1521" s="36" t="inlineStr">
        <is>
          <t>K054</t>
        </is>
      </c>
      <c r="B1521" s="37" t="inlineStr">
        <is>
          <t>Krispy Studio Corporation</t>
        </is>
      </c>
      <c r="C1521" s="36" t="inlineStr">
        <is>
          <t>인수 전</t>
        </is>
      </c>
      <c r="D1521" s="36" t="inlineStr">
        <is>
          <t>2019-08-29</t>
        </is>
      </c>
      <c r="E1521" s="37" t="inlineStr">
        <is>
          <t>사명변경</t>
        </is>
      </c>
      <c r="F1521" s="37" t="inlineStr">
        <is>
          <t>임원의변동 공시에서 회사명 '(주)그레이고' 표기(2019-04-01 공시 20190401002609까지는 '크리스피스튜디오(주)').</t>
        </is>
      </c>
      <c r="G1521" s="37" t="inlineStr">
        <is>
          <t>DART 기타공시</t>
        </is>
      </c>
      <c r="H1521" s="36" t="inlineStr">
        <is>
          <t>2019-08-29</t>
        </is>
      </c>
      <c r="I1521" s="36" t="inlineStr">
        <is>
          <t>20190829000299</t>
        </is>
      </c>
      <c r="J1521" s="39" t="inlineStr">
        <is>
          <t>https://dart.fss.or.kr/dsaf001/main.do?rcpNo=20190829000299</t>
        </is>
      </c>
      <c r="K1521" s="37" t="inlineStr">
        <is>
          <t>notes</t>
        </is>
      </c>
    </row>
    <row r="1522" ht="45" customHeight="1">
      <c r="A1522" s="36" t="inlineStr">
        <is>
          <t>K054</t>
        </is>
      </c>
      <c r="B1522" s="37" t="inlineStr">
        <is>
          <t>Krispy Studio Corporation</t>
        </is>
      </c>
      <c r="C1522" s="36" t="inlineStr">
        <is>
          <t>인수 전</t>
        </is>
      </c>
      <c r="D1522" s="36" t="inlineStr">
        <is>
          <t>2019-09-23</t>
        </is>
      </c>
      <c r="E1522" s="37" t="inlineStr">
        <is>
          <t>지분취득</t>
        </is>
      </c>
      <c r="F1522" s="37" t="inlineStr">
        <is>
          <t>그레이고가 ㈜메종드바하(스타일리스트업) 100%를 70억원에 취득, 취득목적 '신규 사업영역 확대'.</t>
        </is>
      </c>
      <c r="G1522" s="37" t="inlineStr">
        <is>
          <t>DART 기타공시</t>
        </is>
      </c>
      <c r="H1522" s="36" t="inlineStr">
        <is>
          <t>2019-09-23</t>
        </is>
      </c>
      <c r="I1522" s="36" t="inlineStr">
        <is>
          <t>20190923001432</t>
        </is>
      </c>
      <c r="J1522" s="39" t="inlineStr">
        <is>
          <t>https://dart.fss.or.kr/dsaf001/main.do?rcpNo=20190923001432</t>
        </is>
      </c>
      <c r="K1522" s="37" t="inlineStr">
        <is>
          <t>pre_events_summary</t>
        </is>
      </c>
    </row>
    <row r="1523" ht="45" customHeight="1">
      <c r="A1523" s="36" t="inlineStr">
        <is>
          <t>K054</t>
        </is>
      </c>
      <c r="B1523" s="37" t="inlineStr">
        <is>
          <t>Krispy Studio Corporation</t>
        </is>
      </c>
      <c r="C1523" s="36" t="inlineStr">
        <is>
          <t>인수 전</t>
        </is>
      </c>
      <c r="D1523" s="36" t="inlineStr">
        <is>
          <t>2020-12-31</t>
        </is>
      </c>
      <c r="E1523" s="37" t="inlineStr">
        <is>
          <t>기타</t>
        </is>
      </c>
      <c r="F1523" s="37" t="inlineStr">
        <is>
          <t>카카오 2020 사업보고서: (주)그레이고 최근사업연도말 자산총액 9,635백만원, 주요사업 광고대행업, 지분 84.5%; 카카오 연결 자산총계 11,953,970,238,956원.</t>
        </is>
      </c>
      <c r="G1523" s="37" t="inlineStr">
        <is>
          <t>DART 사업보고서</t>
        </is>
      </c>
      <c r="H1523" s="36" t="inlineStr">
        <is>
          <t>2021-03-18</t>
        </is>
      </c>
      <c r="I1523" s="36" t="inlineStr">
        <is>
          <t>20210318001373</t>
        </is>
      </c>
      <c r="J1523" s="39" t="inlineStr">
        <is>
          <t>https://dart.fss.or.kr/dsaf001/main.do?rcpNo=20210318001373</t>
        </is>
      </c>
      <c r="K1523" s="37" t="inlineStr">
        <is>
          <t>acq_total_assets,apex_total_assets,acquirer_core</t>
        </is>
      </c>
    </row>
    <row r="1524" ht="45" customHeight="1">
      <c r="A1524" s="36" t="inlineStr">
        <is>
          <t>K054</t>
        </is>
      </c>
      <c r="B1524" s="37" t="inlineStr">
        <is>
          <t>Krispy Studio Corporation</t>
        </is>
      </c>
      <c r="C1524" s="36" t="inlineStr">
        <is>
          <t>발표</t>
        </is>
      </c>
      <c r="D1524" s="36" t="inlineStr">
        <is>
          <t>2021-03-31</t>
        </is>
      </c>
      <c r="E1524" s="37" t="inlineStr">
        <is>
          <t>기타</t>
        </is>
      </c>
      <c r="F1524" s="37" t="inlineStr">
        <is>
          <t>카카오 2021.03 분기보고서: 발행주식총수 443,857,175주(액면 100원 환산, 2021-04-14 5:1 분할 반영).</t>
        </is>
      </c>
      <c r="G1524" s="37" t="inlineStr">
        <is>
          <t>DART 기타공시</t>
        </is>
      </c>
      <c r="H1524" s="36" t="inlineStr">
        <is>
          <t>2021-05-17</t>
        </is>
      </c>
      <c r="I1524" s="36" t="inlineStr">
        <is>
          <t>20210517002106</t>
        </is>
      </c>
      <c r="J1524" s="39" t="inlineStr">
        <is>
          <t>https://dart.fss.or.kr/dsaf001/main.do?rcpNo=20210517002106</t>
        </is>
      </c>
      <c r="K1524" s="37" t="inlineStr">
        <is>
          <t>acq_mktcap,size_basis</t>
        </is>
      </c>
    </row>
    <row r="1525" ht="45" customHeight="1">
      <c r="A1525" s="36" t="inlineStr">
        <is>
          <t>K054</t>
        </is>
      </c>
      <c r="B1525" s="37" t="inlineStr">
        <is>
          <t>Krispy Studio Corporation</t>
        </is>
      </c>
      <c r="C1525" s="36" t="inlineStr">
        <is>
          <t>발표</t>
        </is>
      </c>
      <c r="D1525" s="36" t="inlineStr">
        <is>
          <t>2021-04-22</t>
        </is>
      </c>
      <c r="E1525" s="37" t="inlineStr">
        <is>
          <t>기타</t>
        </is>
      </c>
      <c r="F1525" s="37" t="inlineStr">
        <is>
          <t>Yahoo Finance 035720.KS 2021-04-22 종가 117,500원.</t>
        </is>
      </c>
      <c r="G1525" s="37" t="inlineStr">
        <is>
          <t>기타</t>
        </is>
      </c>
      <c r="H1525" s="36" t="inlineStr">
        <is>
          <t>2021-04-22</t>
        </is>
      </c>
      <c r="I1525" s="36" t="n"/>
      <c r="J1525" s="39" t="inlineStr">
        <is>
          <t>https://query1.finance.yahoo.com/v8/finance/chart/035720.KS?period1=1618790400&amp;period2=1619740800&amp;interval=1d</t>
        </is>
      </c>
      <c r="K1525" s="37" t="inlineStr">
        <is>
          <t>acq_mktcap</t>
        </is>
      </c>
    </row>
    <row r="1526" ht="45" customHeight="1">
      <c r="A1526" s="36" t="inlineStr">
        <is>
          <t>K054</t>
        </is>
      </c>
      <c r="B1526" s="37" t="inlineStr">
        <is>
          <t>Krispy Studio Corporation</t>
        </is>
      </c>
      <c r="C1526" s="36" t="inlineStr">
        <is>
          <t>인수 후</t>
        </is>
      </c>
      <c r="D1526" s="36" t="inlineStr">
        <is>
          <t>2021-05-05</t>
        </is>
      </c>
      <c r="E1526" s="37" t="inlineStr">
        <is>
          <t>기타</t>
        </is>
      </c>
      <c r="F1526" s="37" t="inlineStr">
        <is>
          <t>최대주주등의주식보유변동: ㈜카카오엔터테인먼트 778,950주 84.46%→74.75%(유상증자 희석), 임원 신주 인수 단가 216,861원.</t>
        </is>
      </c>
      <c r="G1526" s="37" t="inlineStr">
        <is>
          <t>DART 기타공시</t>
        </is>
      </c>
      <c r="H1526" s="36" t="inlineStr">
        <is>
          <t>2021-05-12</t>
        </is>
      </c>
      <c r="I1526" s="36" t="inlineStr">
        <is>
          <t>20210512000746</t>
        </is>
      </c>
      <c r="J1526" s="39" t="inlineStr">
        <is>
          <t>https://dart.fss.or.kr/dsaf001/main.do?rcpNo=20210512000746</t>
        </is>
      </c>
      <c r="K1526" s="37" t="inlineStr">
        <is>
          <t>pre_incorp_chk,post_events_summary</t>
        </is>
      </c>
    </row>
    <row r="1527" ht="45" customHeight="1">
      <c r="A1527" s="36" t="inlineStr">
        <is>
          <t>K054</t>
        </is>
      </c>
      <c r="B1527" s="37" t="inlineStr">
        <is>
          <t>Krispy Studio Corporation</t>
        </is>
      </c>
      <c r="C1527" s="36" t="inlineStr">
        <is>
          <t>발표</t>
        </is>
      </c>
      <c r="D1527" s="36" t="inlineStr">
        <is>
          <t>2021-06-09</t>
        </is>
      </c>
      <c r="E1527" s="37" t="inlineStr">
        <is>
          <t>발표</t>
        </is>
      </c>
      <c r="F1527" s="37" t="inlineStr">
        <is>
          <t>카카오엔터테인먼트 자회사 그레이고가 캐주얼 의류 브랜드 '클로브' 운영사 클로브클럽 지분 100%를 4월 말 약 20억원에 인수. '그레이고의 연예인 IP커머스 사업 확장 차원'.</t>
        </is>
      </c>
      <c r="G1527" s="37" t="inlineStr">
        <is>
          <t>언론 보도</t>
        </is>
      </c>
      <c r="H1527" s="36" t="inlineStr">
        <is>
          <t>2021-06-09</t>
        </is>
      </c>
      <c r="I1527" s="36" t="n"/>
      <c r="J1527" s="39" t="inlineStr">
        <is>
          <t>https://www.inews24.com/view/1374578</t>
        </is>
      </c>
      <c r="K1527" s="37" t="inlineStr">
        <is>
          <t>purpose_quote,first_filing_date</t>
        </is>
      </c>
    </row>
    <row r="1528" ht="45" customHeight="1">
      <c r="A1528" s="36" t="inlineStr">
        <is>
          <t>K054</t>
        </is>
      </c>
      <c r="B1528" s="37" t="inlineStr">
        <is>
          <t>Krispy Studio Corporation</t>
        </is>
      </c>
      <c r="C1528" s="36" t="inlineStr">
        <is>
          <t>인수 후</t>
        </is>
      </c>
      <c r="D1528" s="36" t="inlineStr">
        <is>
          <t>2021-12-31</t>
        </is>
      </c>
      <c r="E1528" s="37" t="inlineStr">
        <is>
          <t>완료</t>
        </is>
      </c>
      <c r="F1528" s="37" t="inlineStr">
        <is>
          <t>카카오 2021 사업보고서: ㈜클로브클럽 '당기 중 지배력 획득을 통한 종속기업으로 편입', 사업결합 표 지분율 100.0%, 이전대가 2,000,004천원, 영업권 1,076,641천원; 그레이고 주요사업 'IP커머스플랫폼'.</t>
        </is>
      </c>
      <c r="G1528" s="37" t="inlineStr">
        <is>
          <t>DART 사업보고서</t>
        </is>
      </c>
      <c r="H1528" s="36" t="inlineStr">
        <is>
          <t>2022-03-21</t>
        </is>
      </c>
      <c r="I1528" s="36" t="inlineStr">
        <is>
          <t>20220321001331</t>
        </is>
      </c>
      <c r="J1528" s="39" t="inlineStr">
        <is>
          <t>https://dart.fss.or.kr/dsaf001/main.do?rcpNo=20220321001331</t>
        </is>
      </c>
      <c r="K1528" s="37" t="inlineStr">
        <is>
          <t>status_chk,impairment,acquirer_core</t>
        </is>
      </c>
    </row>
    <row r="1529" ht="45" customHeight="1">
      <c r="A1529" s="36" t="inlineStr">
        <is>
          <t>K054</t>
        </is>
      </c>
      <c r="B1529" s="37" t="inlineStr">
        <is>
          <t>Krispy Studio Corporation</t>
        </is>
      </c>
      <c r="C1529" s="36" t="inlineStr">
        <is>
          <t>인수 후</t>
        </is>
      </c>
      <c r="D1529" s="36" t="inlineStr">
        <is>
          <t>2022-08-25</t>
        </is>
      </c>
      <c r="E1529" s="37" t="inlineStr">
        <is>
          <t>기타</t>
        </is>
      </c>
      <c r="F1529" s="37" t="inlineStr">
        <is>
          <t>그레이고 제3자배정 유상증자 230,562주, 발행가 216,861원, 운영자금 49,999,905,882원, 납입일 2022-08-30.</t>
        </is>
      </c>
      <c r="G1529" s="37" t="inlineStr">
        <is>
          <t>DART 기타공시</t>
        </is>
      </c>
      <c r="H1529" s="36" t="inlineStr">
        <is>
          <t>2022-08-25</t>
        </is>
      </c>
      <c r="I1529" s="36" t="inlineStr">
        <is>
          <t>20220825000404</t>
        </is>
      </c>
      <c r="J1529" s="39" t="inlineStr">
        <is>
          <t>https://dart.fss.or.kr/dsaf001/main.do?rcpNo=20220825000404</t>
        </is>
      </c>
      <c r="K1529" s="37" t="inlineStr">
        <is>
          <t>post_events_summary</t>
        </is>
      </c>
    </row>
    <row r="1530" ht="45" customHeight="1">
      <c r="A1530" s="36" t="inlineStr">
        <is>
          <t>K054</t>
        </is>
      </c>
      <c r="B1530" s="37" t="inlineStr">
        <is>
          <t>Krispy Studio Corporation</t>
        </is>
      </c>
      <c r="C1530" s="36" t="inlineStr">
        <is>
          <t>인수 후</t>
        </is>
      </c>
      <c r="D1530" s="36" t="inlineStr">
        <is>
          <t>2022-08-30</t>
        </is>
      </c>
      <c r="E1530" s="37" t="inlineStr">
        <is>
          <t>매각</t>
        </is>
      </c>
      <c r="F1530" s="37" t="inlineStr">
        <is>
          <t>카카오엔터테인먼트가 그레이고 보통주 329,375주 처분(금액 50,000,113천원), 지분 71.73%→41.40%.</t>
        </is>
      </c>
      <c r="G1530" s="37" t="inlineStr">
        <is>
          <t>DART 기타공시</t>
        </is>
      </c>
      <c r="H1530" s="36" t="inlineStr">
        <is>
          <t>2022-09-06</t>
        </is>
      </c>
      <c r="I1530" s="36" t="inlineStr">
        <is>
          <t>20220906000348</t>
        </is>
      </c>
      <c r="J1530" s="39" t="inlineStr">
        <is>
          <t>https://dart.fss.or.kr/dsaf001/main.do?rcpNo=20220906000348</t>
        </is>
      </c>
      <c r="K1530" s="37" t="inlineStr">
        <is>
          <t>post_events_summary,notes</t>
        </is>
      </c>
    </row>
    <row r="1531" ht="45" customHeight="1">
      <c r="A1531" s="36" t="inlineStr">
        <is>
          <t>K054</t>
        </is>
      </c>
      <c r="B1531" s="37" t="inlineStr">
        <is>
          <t>Krispy Studio Corporation</t>
        </is>
      </c>
      <c r="C1531" s="36" t="inlineStr">
        <is>
          <t>인수 후</t>
        </is>
      </c>
      <c r="D1531" s="36" t="inlineStr">
        <is>
          <t>2022-09-17</t>
        </is>
      </c>
      <c r="E1531" s="37" t="inlineStr">
        <is>
          <t>소유주변경</t>
        </is>
      </c>
      <c r="F1531" s="37" t="inlineStr">
        <is>
          <t>가젤제1호유한회사 559,937주 42.53%로 주요주주, 카카오엔터테인먼트 34.15%.</t>
        </is>
      </c>
      <c r="G1531" s="37" t="inlineStr">
        <is>
          <t>DART 기타공시</t>
        </is>
      </c>
      <c r="H1531" s="36" t="inlineStr">
        <is>
          <t>2022-11-30</t>
        </is>
      </c>
      <c r="I1531" s="36" t="inlineStr">
        <is>
          <t>20221130001478</t>
        </is>
      </c>
      <c r="J1531" s="39" t="inlineStr">
        <is>
          <t>https://dart.fss.or.kr/dsaf001/main.do?rcpNo=20221130001478</t>
        </is>
      </c>
      <c r="K1531" s="37" t="inlineStr">
        <is>
          <t>post_events_summary</t>
        </is>
      </c>
    </row>
    <row r="1532" ht="45" customHeight="1">
      <c r="A1532" s="36" t="inlineStr">
        <is>
          <t>K054</t>
        </is>
      </c>
      <c r="B1532" s="37" t="inlineStr">
        <is>
          <t>Krispy Studio Corporation</t>
        </is>
      </c>
      <c r="C1532" s="36" t="inlineStr">
        <is>
          <t>인수 후</t>
        </is>
      </c>
      <c r="D1532" s="36" t="inlineStr">
        <is>
          <t>2022-12-31</t>
        </is>
      </c>
      <c r="E1532" s="37" t="inlineStr">
        <is>
          <t>기타</t>
        </is>
      </c>
      <c r="F1532" s="37" t="inlineStr">
        <is>
          <t>카카오 2022 사업보고서: ㈜그레이고·㈜메종드바하·㈜클로브클럽 '당기 중 지배력 상실로 인한 연결제외'; 그레이고는 관계기업(34.1%, 장부금액 71,005,487천원).</t>
        </is>
      </c>
      <c r="G1532" s="37" t="inlineStr">
        <is>
          <t>DART 사업보고서</t>
        </is>
      </c>
      <c r="H1532" s="36" t="inlineStr">
        <is>
          <t>2023-03-20</t>
        </is>
      </c>
      <c r="I1532" s="36" t="inlineStr">
        <is>
          <t>20230320001096</t>
        </is>
      </c>
      <c r="J1532" s="39" t="inlineStr">
        <is>
          <t>https://dart.fss.or.kr/dsaf001/main.do?rcpNo=20230320001096</t>
        </is>
      </c>
      <c r="K1532" s="37" t="inlineStr">
        <is>
          <t>post_events_summary,pre_incorp_chk</t>
        </is>
      </c>
    </row>
    <row r="1533" ht="45" customHeight="1">
      <c r="A1533" s="36" t="inlineStr">
        <is>
          <t>K054</t>
        </is>
      </c>
      <c r="B1533" s="37" t="inlineStr">
        <is>
          <t>Krispy Studio Corporation</t>
        </is>
      </c>
      <c r="C1533" s="36" t="inlineStr">
        <is>
          <t>인수 후</t>
        </is>
      </c>
      <c r="D1533" s="36" t="inlineStr">
        <is>
          <t>2023-12-31</t>
        </is>
      </c>
      <c r="E1533" s="37" t="inlineStr">
        <is>
          <t>실적</t>
        </is>
      </c>
      <c r="F1533" s="37"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7" t="inlineStr">
        <is>
          <t>DART 감사보고서</t>
        </is>
      </c>
      <c r="H1533" s="36" t="inlineStr">
        <is>
          <t>2024-03-27</t>
        </is>
      </c>
      <c r="I1533" s="36" t="inlineStr">
        <is>
          <t>20240327000024</t>
        </is>
      </c>
      <c r="J1533" s="39" t="inlineStr">
        <is>
          <t>https://dart.fss.or.kr/dsaf001/main.do?rcpNo=20240327000024</t>
        </is>
      </c>
      <c r="K1533" s="37" t="inlineStr">
        <is>
          <t>target_rev_post,target_op_post,impairment,acquirer_core</t>
        </is>
      </c>
    </row>
    <row r="1534" ht="45" customHeight="1">
      <c r="A1534" s="36" t="inlineStr">
        <is>
          <t>K054</t>
        </is>
      </c>
      <c r="B1534" s="37" t="inlineStr">
        <is>
          <t>Krispy Studio Corporation</t>
        </is>
      </c>
      <c r="C1534" s="36" t="inlineStr">
        <is>
          <t>인수 후</t>
        </is>
      </c>
      <c r="D1534" s="36" t="inlineStr">
        <is>
          <t>2024-12-31</t>
        </is>
      </c>
      <c r="E1534" s="37" t="inlineStr">
        <is>
          <t>실적</t>
        </is>
      </c>
      <c r="F1534" s="37" t="inlineStr">
        <is>
          <t>그레이고 2024 연결감사보고서: 클로브클럽 매출 6,817,664천원, 당기순손실 351,796천원; 영업권 기초·기말 1,076,641천원으로 손상 없음.</t>
        </is>
      </c>
      <c r="G1534" s="37" t="inlineStr">
        <is>
          <t>DART 감사보고서</t>
        </is>
      </c>
      <c r="H1534" s="36" t="inlineStr">
        <is>
          <t>2025-04-02</t>
        </is>
      </c>
      <c r="I1534" s="36" t="inlineStr">
        <is>
          <t>20250402001805</t>
        </is>
      </c>
      <c r="J1534" s="39" t="inlineStr">
        <is>
          <t>https://dart.fss.or.kr/dsaf001/main.do?rcpNo=20250402001805</t>
        </is>
      </c>
      <c r="K1534" s="37" t="inlineStr">
        <is>
          <t>target_rev_post,target_op_post,impairment</t>
        </is>
      </c>
    </row>
    <row r="1535" ht="45" customHeight="1">
      <c r="A1535" s="36" t="inlineStr">
        <is>
          <t>K055</t>
        </is>
      </c>
      <c r="B1535" s="37" t="inlineStr">
        <is>
          <t>Radish Media, Inc.</t>
        </is>
      </c>
      <c r="C1535" s="36" t="inlineStr">
        <is>
          <t>발표</t>
        </is>
      </c>
      <c r="D1535" s="36" t="inlineStr">
        <is>
          <t>2021-05-11</t>
        </is>
      </c>
      <c r="E1535" s="37" t="inlineStr">
        <is>
          <t>발표</t>
        </is>
      </c>
      <c r="F1535" s="37"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7" t="inlineStr">
        <is>
          <t>DART 기타공시</t>
        </is>
      </c>
      <c r="H1535" s="36" t="inlineStr">
        <is>
          <t>2021-05-11</t>
        </is>
      </c>
      <c r="I1535" s="36" t="inlineStr">
        <is>
          <t>20210511000009</t>
        </is>
      </c>
      <c r="J1535" s="39" t="inlineStr">
        <is>
          <t>https://dart.fss.or.kr/dsaf001/main.do?rcpNo=20210511000009</t>
        </is>
      </c>
      <c r="K1535" s="37" t="inlineStr">
        <is>
          <t>value_chk_local,value_chk_usdmm,deal_to_equity_pct,purpose_quote,announce_date_chk,acquirer_entity,target_rev_pre,target_op_pre,chk_note,size_basis</t>
        </is>
      </c>
    </row>
    <row r="1536" ht="45" customHeight="1">
      <c r="A1536" s="36" t="inlineStr">
        <is>
          <t>K055</t>
        </is>
      </c>
      <c r="B1536" s="37" t="inlineStr">
        <is>
          <t>Radish Media, Inc.</t>
        </is>
      </c>
      <c r="C1536" s="36" t="inlineStr">
        <is>
          <t>발표</t>
        </is>
      </c>
      <c r="D1536" s="36" t="inlineStr">
        <is>
          <t>2021-05-11</t>
        </is>
      </c>
      <c r="E1536" s="37" t="inlineStr">
        <is>
          <t>발표</t>
        </is>
      </c>
      <c r="F1536"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7" t="inlineStr">
        <is>
          <t>회사 보도자료</t>
        </is>
      </c>
      <c r="H1536" s="36" t="inlineStr">
        <is>
          <t>2021-05-11</t>
        </is>
      </c>
      <c r="I1536" s="36" t="n"/>
      <c r="J1536" s="39" t="inlineStr">
        <is>
          <t>https://www.kakaocorp.com/page/detail/9408</t>
        </is>
      </c>
      <c r="K1536" s="37" t="inlineStr">
        <is>
          <t>announce_date_chk,purpose_quote,first_filing_date,pre_events_summary,core_basis,earnings_call_note</t>
        </is>
      </c>
    </row>
    <row r="1537" ht="45" customHeight="1">
      <c r="A1537" s="36" t="inlineStr">
        <is>
          <t>K055</t>
        </is>
      </c>
      <c r="B1537" s="37" t="inlineStr">
        <is>
          <t>Radish Media, Inc.</t>
        </is>
      </c>
      <c r="C1537" s="36" t="inlineStr">
        <is>
          <t>발표</t>
        </is>
      </c>
      <c r="D1537" s="36" t="inlineStr">
        <is>
          <t>2021-05-11</t>
        </is>
      </c>
      <c r="E1537" s="37" t="inlineStr">
        <is>
          <t>발표</t>
        </is>
      </c>
      <c r="F1537" s="37" t="inlineStr">
        <is>
          <t>파이낸셜뉴스(김미희, 2021-05-11 09:57): 5월 7일 이사회 결의·11일 발표, 타파스 100% 확보(약 6천억원), 래디쉬 이달 공개매수(약 5천억원), 타파스는 지난해 11월 해외 관계사 편입 — 보도자료와 교차 확인.</t>
        </is>
      </c>
      <c r="G1537" s="37" t="inlineStr">
        <is>
          <t>언론 보도</t>
        </is>
      </c>
      <c r="H1537" s="36" t="inlineStr">
        <is>
          <t>2021-05-11</t>
        </is>
      </c>
      <c r="I1537" s="36" t="n"/>
      <c r="J1537" s="39" t="inlineStr">
        <is>
          <t>https://www.fnnews.com/news/202105110952349208</t>
        </is>
      </c>
      <c r="K1537" s="37" t="inlineStr">
        <is>
          <t>first_filing_date,announce_date_chk</t>
        </is>
      </c>
    </row>
    <row r="1538" ht="45" customHeight="1">
      <c r="A1538" s="36" t="inlineStr">
        <is>
          <t>K055</t>
        </is>
      </c>
      <c r="B1538" s="37" t="inlineStr">
        <is>
          <t>Radish Media, Inc.</t>
        </is>
      </c>
      <c r="C1538" s="36" t="inlineStr">
        <is>
          <t>발표</t>
        </is>
      </c>
      <c r="D1538" s="36" t="inlineStr">
        <is>
          <t>2021-07-05</t>
        </is>
      </c>
      <c r="E1538" s="37" t="inlineStr">
        <is>
          <t>발표</t>
        </is>
      </c>
      <c r="F1538" s="37"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7" t="inlineStr">
        <is>
          <t>DART 기타공시</t>
        </is>
      </c>
      <c r="H1538" s="36" t="inlineStr">
        <is>
          <t>2021-07-05</t>
        </is>
      </c>
      <c r="I1538" s="36" t="inlineStr">
        <is>
          <t>20210705800520</t>
        </is>
      </c>
      <c r="J1538" s="39" t="inlineStr">
        <is>
          <t>https://dart.fss.or.kr/dsaf001/main.do?rcpNo=20210705800520</t>
        </is>
      </c>
      <c r="K1538" s="37" t="inlineStr">
        <is>
          <t>status_chk,notes,value_chk_local,acquirer_core</t>
        </is>
      </c>
    </row>
    <row r="1539" ht="45" customHeight="1">
      <c r="A1539" s="36" t="inlineStr">
        <is>
          <t>K055</t>
        </is>
      </c>
      <c r="B1539" s="37" t="inlineStr">
        <is>
          <t>Radish Media, Inc.</t>
        </is>
      </c>
      <c r="C1539" s="36" t="inlineStr">
        <is>
          <t>발표</t>
        </is>
      </c>
      <c r="D1539" s="36" t="inlineStr">
        <is>
          <t>2021-07-05</t>
        </is>
      </c>
      <c r="E1539" s="37" t="inlineStr">
        <is>
          <t>기타</t>
        </is>
      </c>
      <c r="F1539" s="37"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7" t="inlineStr">
        <is>
          <t>DART 기타공시</t>
        </is>
      </c>
      <c r="H1539" s="36" t="inlineStr">
        <is>
          <t>2021-07-05</t>
        </is>
      </c>
      <c r="I1539" s="36" t="inlineStr">
        <is>
          <t>20210705000074</t>
        </is>
      </c>
      <c r="J1539" s="39" t="inlineStr">
        <is>
          <t>https://dart.fss.or.kr/dsaf001/main.do?rcpNo=20210705000074</t>
        </is>
      </c>
      <c r="K1539" s="37" t="inlineStr">
        <is>
          <t>chk_note,notes,post_events_summary</t>
        </is>
      </c>
    </row>
    <row r="1540" ht="45" customHeight="1">
      <c r="A1540" s="36" t="inlineStr">
        <is>
          <t>K055</t>
        </is>
      </c>
      <c r="B1540" s="37" t="inlineStr">
        <is>
          <t>Radish Media, Inc.</t>
        </is>
      </c>
      <c r="C1540" s="36" t="inlineStr">
        <is>
          <t>발표</t>
        </is>
      </c>
      <c r="D1540" s="36" t="inlineStr">
        <is>
          <t>2021-07-05</t>
        </is>
      </c>
      <c r="E1540" s="37" t="inlineStr">
        <is>
          <t>기타</t>
        </is>
      </c>
      <c r="F1540" s="37"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7" t="inlineStr">
        <is>
          <t>DART 기타공시</t>
        </is>
      </c>
      <c r="H1540" s="36" t="inlineStr">
        <is>
          <t>2021-07-05</t>
        </is>
      </c>
      <c r="I1540" s="36" t="inlineStr">
        <is>
          <t>20210705000290</t>
        </is>
      </c>
      <c r="J1540" s="39" t="inlineStr">
        <is>
          <t>https://dart.fss.or.kr/dsaf001/main.do?rcpNo=20210705000290</t>
        </is>
      </c>
      <c r="K1540" s="37" t="inlineStr">
        <is>
          <t>notes,post_events_summary</t>
        </is>
      </c>
    </row>
    <row r="1541" ht="45" customHeight="1">
      <c r="A1541" s="36" t="inlineStr">
        <is>
          <t>K055</t>
        </is>
      </c>
      <c r="B1541" s="37" t="inlineStr">
        <is>
          <t>Radish Media, Inc.</t>
        </is>
      </c>
      <c r="C1541" s="36" t="inlineStr">
        <is>
          <t>인수 후</t>
        </is>
      </c>
      <c r="D1541" s="36" t="inlineStr">
        <is>
          <t>2021-08-23</t>
        </is>
      </c>
      <c r="E1541" s="37" t="inlineStr">
        <is>
          <t>기타</t>
        </is>
      </c>
      <c r="F1541" s="37" t="inlineStr">
        <is>
          <t>카카오 정정공시: 정정사유 '유상증자 취득주식수 및 1차 취득예정일 확정' — 신주 1차 9,770,444주(취득예정 2021-09-10), 2차 19,540,887주. 구주 87,472,742주·USD 268,583,738.72는 변동 없음.</t>
        </is>
      </c>
      <c r="G1541" s="37" t="inlineStr">
        <is>
          <t>DART 기타공시</t>
        </is>
      </c>
      <c r="H1541" s="36" t="inlineStr">
        <is>
          <t>2021-08-23</t>
        </is>
      </c>
      <c r="I1541" s="36" t="inlineStr">
        <is>
          <t>20210823800499</t>
        </is>
      </c>
      <c r="J1541" s="39" t="inlineStr">
        <is>
          <t>https://dart.fss.or.kr/dsaf001/main.do?rcpNo=20210823800499</t>
        </is>
      </c>
      <c r="K1541" s="37" t="inlineStr">
        <is>
          <t>post_events_summary,notes</t>
        </is>
      </c>
    </row>
    <row r="1542" ht="45" customHeight="1">
      <c r="A1542" s="36" t="inlineStr">
        <is>
          <t>K055</t>
        </is>
      </c>
      <c r="B1542" s="37" t="inlineStr">
        <is>
          <t>Radish Media, Inc.</t>
        </is>
      </c>
      <c r="C1542" s="36" t="inlineStr">
        <is>
          <t>인수 후</t>
        </is>
      </c>
      <c r="D1542" s="36" t="inlineStr">
        <is>
          <t>2021-07-09</t>
        </is>
      </c>
      <c r="E1542" s="37" t="inlineStr">
        <is>
          <t>완료</t>
        </is>
      </c>
      <c r="F1542"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7" t="inlineStr">
        <is>
          <t>DART 사업보고서</t>
        </is>
      </c>
      <c r="H1542" s="36" t="inlineStr">
        <is>
          <t>2021-08-17</t>
        </is>
      </c>
      <c r="I1542" s="36" t="inlineStr">
        <is>
          <t>20210817002037</t>
        </is>
      </c>
      <c r="J1542" s="39" t="inlineStr">
        <is>
          <t>https://dart.fss.or.kr/dsaf001/main.do?rcpNo=20210817002037</t>
        </is>
      </c>
      <c r="K1542" s="37" t="inlineStr">
        <is>
          <t>status_chk,value_chk_local,post_events_summary,pre_incorp_chk</t>
        </is>
      </c>
    </row>
    <row r="1543" ht="45" customHeight="1">
      <c r="A1543" s="36" t="inlineStr">
        <is>
          <t>K055</t>
        </is>
      </c>
      <c r="B1543" s="37" t="inlineStr">
        <is>
          <t>Radish Media, Inc.</t>
        </is>
      </c>
      <c r="C1543" s="36" t="inlineStr">
        <is>
          <t>인수 전</t>
        </is>
      </c>
      <c r="D1543" s="36" t="inlineStr">
        <is>
          <t>2020-07-08</t>
        </is>
      </c>
      <c r="E1543" s="37" t="inlineStr">
        <is>
          <t>지분취득</t>
        </is>
      </c>
      <c r="F1543" s="37"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7" t="inlineStr">
        <is>
          <t>DART 기타공시</t>
        </is>
      </c>
      <c r="H1543" s="36" t="inlineStr">
        <is>
          <t>2020-07-15</t>
        </is>
      </c>
      <c r="I1543" s="36" t="inlineStr">
        <is>
          <t>20200715000299</t>
        </is>
      </c>
      <c r="J1543" s="39" t="inlineStr">
        <is>
          <t>https://dart.fss.or.kr/dsaf001/main.do?rcpNo=20200715000299</t>
        </is>
      </c>
      <c r="K1543" s="37" t="inlineStr">
        <is>
          <t>pre_events_summary,target_rev_pre,target_op_pre,notes</t>
        </is>
      </c>
    </row>
    <row r="1544" ht="45" customHeight="1">
      <c r="A1544" s="36" t="inlineStr">
        <is>
          <t>K055</t>
        </is>
      </c>
      <c r="B1544" s="37" t="inlineStr">
        <is>
          <t>Radish Media, Inc.</t>
        </is>
      </c>
      <c r="C1544" s="36" t="inlineStr">
        <is>
          <t>인수 전</t>
        </is>
      </c>
      <c r="D1544" s="36" t="inlineStr">
        <is>
          <t>2020-08-04</t>
        </is>
      </c>
      <c r="E1544" s="37" t="inlineStr">
        <is>
          <t>투자유치</t>
        </is>
      </c>
      <c r="F1544" s="37" t="inlineStr">
        <is>
          <t>TechCrunch(Anthony Ha): Radish가 $63.2M 조달, SoftBank Ventures Asia와 Kakao Page가 공동 주도. 창업자·CEO Seungyoon Lee. 그 전 누적 조달 약 $5M. 카카오페이지의 2020-07 취득(USD 27.03백만)이 이 라운드의 몫.</t>
        </is>
      </c>
      <c r="G1544" s="37" t="inlineStr">
        <is>
          <t>언론 보도</t>
        </is>
      </c>
      <c r="H1544" s="36" t="inlineStr">
        <is>
          <t>2020-08-04</t>
        </is>
      </c>
      <c r="I1544" s="36" t="n"/>
      <c r="J1544" s="39" t="inlineStr">
        <is>
          <t>https://techcrunch.com/2020/08/04/radish-softbank-kakao</t>
        </is>
      </c>
      <c r="K1544" s="37" t="inlineStr">
        <is>
          <t>pre_events_summary,chk_note,notes</t>
        </is>
      </c>
    </row>
    <row r="1545" ht="45" customHeight="1">
      <c r="A1545" s="36" t="inlineStr">
        <is>
          <t>K055</t>
        </is>
      </c>
      <c r="B1545" s="37" t="inlineStr">
        <is>
          <t>Radish Media, Inc.</t>
        </is>
      </c>
      <c r="C1545" s="36" t="inlineStr">
        <is>
          <t>인수 전</t>
        </is>
      </c>
      <c r="D1545" s="36" t="inlineStr">
        <is>
          <t>2020-12-31</t>
        </is>
      </c>
      <c r="E1545" s="37" t="inlineStr">
        <is>
          <t>기타</t>
        </is>
      </c>
      <c r="F1545" s="37"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7" t="inlineStr">
        <is>
          <t>DART 감사보고서</t>
        </is>
      </c>
      <c r="H1545" s="36" t="inlineStr">
        <is>
          <t>2021-04-01</t>
        </is>
      </c>
      <c r="I1545" s="36" t="inlineStr">
        <is>
          <t>20210401000639</t>
        </is>
      </c>
      <c r="J1545" s="39" t="inlineStr">
        <is>
          <t>https://dart.fss.or.kr/dsaf001/main.do?rcpNo=20210401000639</t>
        </is>
      </c>
      <c r="K1545" s="37" t="inlineStr">
        <is>
          <t>pre_events_summary,pre_incorp_chk,chk_note,acq_total_assets,acquirer_core</t>
        </is>
      </c>
    </row>
    <row r="1546" ht="45" customHeight="1">
      <c r="A1546" s="36" t="inlineStr">
        <is>
          <t>K055</t>
        </is>
      </c>
      <c r="B1546" s="37" t="inlineStr">
        <is>
          <t>Radish Media, Inc.</t>
        </is>
      </c>
      <c r="C1546" s="36" t="inlineStr">
        <is>
          <t>인수 전</t>
        </is>
      </c>
      <c r="D1546" s="36" t="inlineStr">
        <is>
          <t>2020-12-31</t>
        </is>
      </c>
      <c r="E1546" s="37" t="inlineStr">
        <is>
          <t>기타</t>
        </is>
      </c>
      <c r="F1546" s="37" t="inlineStr">
        <is>
          <t>카카오페이지 2020 (별도)감사보고서: 자산총계 532,404,680,012원(2020-12-31) — 카카오 거래소 공시(2021-07-05)의 '종속회사의 자산총액'과 같은 값.</t>
        </is>
      </c>
      <c r="G1546" s="37" t="inlineStr">
        <is>
          <t>DART 감사보고서</t>
        </is>
      </c>
      <c r="H1546" s="36" t="inlineStr">
        <is>
          <t>2021-04-01</t>
        </is>
      </c>
      <c r="I1546" s="36" t="inlineStr">
        <is>
          <t>20210401000629</t>
        </is>
      </c>
      <c r="J1546" s="39" t="inlineStr">
        <is>
          <t>https://dart.fss.or.kr/dsaf001/main.do?rcpNo=20210401000629</t>
        </is>
      </c>
      <c r="K1546" s="37" t="inlineStr">
        <is>
          <t>acq_total_assets,deal_to_assets_pct</t>
        </is>
      </c>
    </row>
    <row r="1547" ht="45" customHeight="1">
      <c r="A1547" s="36" t="inlineStr">
        <is>
          <t>K055</t>
        </is>
      </c>
      <c r="B1547" s="37" t="inlineStr">
        <is>
          <t>Radish Media, Inc.</t>
        </is>
      </c>
      <c r="C1547" s="36" t="inlineStr">
        <is>
          <t>발표</t>
        </is>
      </c>
      <c r="D1547" s="36" t="inlineStr">
        <is>
          <t>2021-07-05</t>
        </is>
      </c>
      <c r="E1547" s="37" t="inlineStr">
        <is>
          <t>발표</t>
        </is>
      </c>
      <c r="F1547"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7" t="inlineStr">
        <is>
          <t>DART 기타공시</t>
        </is>
      </c>
      <c r="H1547" s="36" t="inlineStr">
        <is>
          <t>2021-07-05</t>
        </is>
      </c>
      <c r="I1547" s="36" t="inlineStr">
        <is>
          <t>20210705800514</t>
        </is>
      </c>
      <c r="J1547" s="39" t="inlineStr">
        <is>
          <t>https://dart.fss.or.kr/dsaf001/main.do?rcpNo=20210705800514</t>
        </is>
      </c>
      <c r="K1547" s="37" t="inlineStr">
        <is>
          <t>apex_total_assets,acq_total_assets,acquirer_core,chk_note</t>
        </is>
      </c>
    </row>
    <row r="1548" ht="45" customHeight="1">
      <c r="A1548" s="36" t="inlineStr">
        <is>
          <t>K055</t>
        </is>
      </c>
      <c r="B1548" s="37" t="inlineStr">
        <is>
          <t>Radish Media, Inc.</t>
        </is>
      </c>
      <c r="C1548" s="36" t="inlineStr">
        <is>
          <t>인수 전</t>
        </is>
      </c>
      <c r="D1548" s="36" t="inlineStr">
        <is>
          <t>2020-12-31</t>
        </is>
      </c>
      <c r="E1548" s="37" t="inlineStr">
        <is>
          <t>기타</t>
        </is>
      </c>
      <c r="F1548" s="37"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7" t="inlineStr">
        <is>
          <t>DART 사업보고서</t>
        </is>
      </c>
      <c r="H1548" s="36" t="inlineStr">
        <is>
          <t>2021-03-18</t>
        </is>
      </c>
      <c r="I1548" s="36" t="inlineStr">
        <is>
          <t>20210318001373</t>
        </is>
      </c>
      <c r="J1548" s="39" t="inlineStr">
        <is>
          <t>https://dart.fss.or.kr/dsaf001/main.do?rcpNo=20210318001373</t>
        </is>
      </c>
      <c r="K1548" s="37" t="inlineStr">
        <is>
          <t>acquirer_core,core_basis</t>
        </is>
      </c>
    </row>
    <row r="1549" ht="45" customHeight="1">
      <c r="A1549" s="36" t="inlineStr">
        <is>
          <t>K055</t>
        </is>
      </c>
      <c r="B1549" s="37" t="inlineStr">
        <is>
          <t>Radish Media, Inc.</t>
        </is>
      </c>
      <c r="C1549" s="36" t="inlineStr">
        <is>
          <t>발표</t>
        </is>
      </c>
      <c r="D1549" s="36" t="inlineStr">
        <is>
          <t>2021</t>
        </is>
      </c>
      <c r="E1549" s="37" t="inlineStr">
        <is>
          <t>기타</t>
        </is>
      </c>
      <c r="F1549" s="37" t="inlineStr">
        <is>
          <t>Yahoo Finance 일별 시세(카카오 035720.KS; 2021-04 5:1 액면분할 이후 구간이라 분할 소급 조정 없음): 2021-05-10 종가 116,000원, 05-11 114,500원; 07-02 159,500원, 07-05 157,000원, 07-06 157,500원; 12-15 118,500원, 12-16 119,500원.</t>
        </is>
      </c>
      <c r="G1549" s="37" t="inlineStr">
        <is>
          <t>기타</t>
        </is>
      </c>
      <c r="H1549" s="36" t="inlineStr">
        <is>
          <t>2026-10-25</t>
        </is>
      </c>
      <c r="I1549" s="36" t="n"/>
      <c r="J1549" s="39" t="inlineStr">
        <is>
          <t>https://query1.finance.yahoo.com/v8/finance/chart/035720.KS?period1=1619827200&amp;period2=1640995200&amp;interval=1d</t>
        </is>
      </c>
      <c r="K1549" s="37" t="inlineStr">
        <is>
          <t>acq_mktcap,event_ticker_basis</t>
        </is>
      </c>
    </row>
    <row r="1550" ht="45" customHeight="1">
      <c r="A1550" s="36" t="inlineStr">
        <is>
          <t>K055</t>
        </is>
      </c>
      <c r="B1550" s="37" t="inlineStr">
        <is>
          <t>Radish Media, Inc.</t>
        </is>
      </c>
      <c r="C1550" s="36" t="inlineStr">
        <is>
          <t>발표</t>
        </is>
      </c>
      <c r="D1550" s="36" t="inlineStr">
        <is>
          <t>2021-05-17</t>
        </is>
      </c>
      <c r="E1550" s="37" t="inlineStr">
        <is>
          <t>기타</t>
        </is>
      </c>
      <c r="F1550" s="37" t="inlineStr">
        <is>
          <t>카카오 2021 1분기보고서 주식의 총수: 2021-04-14 액면분할(500원→100원) 후 보고서제출일 현재 발행주식총수 443,857,175주. (반기말 444,460,230주 — 20210817002037; 3분기말 445,361,320주 — 20211115002331)</t>
        </is>
      </c>
      <c r="G1550" s="37" t="inlineStr">
        <is>
          <t>DART 사업보고서</t>
        </is>
      </c>
      <c r="H1550" s="36" t="inlineStr">
        <is>
          <t>2021-05-17</t>
        </is>
      </c>
      <c r="I1550" s="36" t="inlineStr">
        <is>
          <t>20210517002106</t>
        </is>
      </c>
      <c r="J1550" s="39" t="inlineStr">
        <is>
          <t>https://dart.fss.or.kr/dsaf001/main.do?rcpNo=20210517002106</t>
        </is>
      </c>
      <c r="K1550" s="37" t="inlineStr">
        <is>
          <t>acq_mktcap</t>
        </is>
      </c>
    </row>
    <row r="1551" ht="45" customHeight="1">
      <c r="A1551" s="36" t="inlineStr">
        <is>
          <t>K055</t>
        </is>
      </c>
      <c r="B1551" s="37" t="inlineStr">
        <is>
          <t>Radish Media, Inc.</t>
        </is>
      </c>
      <c r="C1551" s="36" t="inlineStr">
        <is>
          <t>인수 후</t>
        </is>
      </c>
      <c r="D1551" s="36" t="inlineStr">
        <is>
          <t>2021-12-31</t>
        </is>
      </c>
      <c r="E1551" s="37" t="inlineStr">
        <is>
          <t>통합</t>
        </is>
      </c>
      <c r="F1551"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7" t="inlineStr">
        <is>
          <t>DART 감사보고서</t>
        </is>
      </c>
      <c r="H1551" s="36" t="inlineStr">
        <is>
          <t>2022-03-31</t>
        </is>
      </c>
      <c r="I1551" s="36" t="inlineStr">
        <is>
          <t>20220331003217</t>
        </is>
      </c>
      <c r="J1551" s="39" t="inlineStr">
        <is>
          <t>https://dart.fss.or.kr/dsaf001/main.do?rcpNo=20220331003217</t>
        </is>
      </c>
      <c r="K1551" s="37" t="inlineStr">
        <is>
          <t>post_events_summary,impairment,target_rev_post,target_op_post,pre_incorp_chk,notes</t>
        </is>
      </c>
    </row>
    <row r="1552" ht="45" customHeight="1">
      <c r="A1552" s="36" t="inlineStr">
        <is>
          <t>K055</t>
        </is>
      </c>
      <c r="B1552" s="37" t="inlineStr">
        <is>
          <t>Radish Media, Inc.</t>
        </is>
      </c>
      <c r="C1552" s="36" t="inlineStr">
        <is>
          <t>인수 후</t>
        </is>
      </c>
      <c r="D1552" s="36" t="inlineStr">
        <is>
          <t>2021-12-31</t>
        </is>
      </c>
      <c r="E1552" s="37" t="inlineStr">
        <is>
          <t>기타</t>
        </is>
      </c>
      <c r="F1552" s="37"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7" t="inlineStr">
        <is>
          <t>DART 감사보고서</t>
        </is>
      </c>
      <c r="H1552" s="36" t="inlineStr">
        <is>
          <t>2022-03-31</t>
        </is>
      </c>
      <c r="I1552" s="36" t="inlineStr">
        <is>
          <t>20220331003215</t>
        </is>
      </c>
      <c r="J1552" s="39" t="inlineStr">
        <is>
          <t>https://dart.fss.or.kr/dsaf001/main.do?rcpNo=20220331003215</t>
        </is>
      </c>
      <c r="K1552" s="37" t="inlineStr">
        <is>
          <t>notes,post_events_summary</t>
        </is>
      </c>
    </row>
    <row r="1553" ht="45" customHeight="1">
      <c r="A1553" s="36" t="inlineStr">
        <is>
          <t>K055</t>
        </is>
      </c>
      <c r="B1553" s="37" t="inlineStr">
        <is>
          <t>Radish Media, Inc.</t>
        </is>
      </c>
      <c r="C1553" s="36" t="inlineStr">
        <is>
          <t>인수 후</t>
        </is>
      </c>
      <c r="D1553" s="36" t="inlineStr">
        <is>
          <t>2021-12-31</t>
        </is>
      </c>
      <c r="E1553" s="37" t="inlineStr">
        <is>
          <t>통합</t>
        </is>
      </c>
      <c r="F1553"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7" t="inlineStr">
        <is>
          <t>DART 사업보고서</t>
        </is>
      </c>
      <c r="H1553" s="36" t="inlineStr">
        <is>
          <t>2022-03-21</t>
        </is>
      </c>
      <c r="I1553" s="36" t="inlineStr">
        <is>
          <t>20220321001331</t>
        </is>
      </c>
      <c r="J1553" s="39" t="inlineStr">
        <is>
          <t>https://dart.fss.or.kr/dsaf001/main.do?rcpNo=20220321001331</t>
        </is>
      </c>
      <c r="K1553" s="37" t="inlineStr">
        <is>
          <t>pre_incorp_chk,post_events_summary</t>
        </is>
      </c>
    </row>
    <row r="1554" ht="45" customHeight="1">
      <c r="A1554" s="36" t="inlineStr">
        <is>
          <t>K055</t>
        </is>
      </c>
      <c r="B1554" s="37" t="inlineStr">
        <is>
          <t>Radish Media, Inc.</t>
        </is>
      </c>
      <c r="C1554" s="36" t="inlineStr">
        <is>
          <t>인수 후</t>
        </is>
      </c>
      <c r="D1554" s="36" t="inlineStr">
        <is>
          <t>2021-11-04</t>
        </is>
      </c>
      <c r="E1554" s="37" t="inlineStr">
        <is>
          <t>어닝콜</t>
        </is>
      </c>
      <c r="F1554" s="37"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7" t="inlineStr">
        <is>
          <t>IR 자료</t>
        </is>
      </c>
      <c r="H1554" s="36" t="inlineStr">
        <is>
          <t>2021-11-04</t>
        </is>
      </c>
      <c r="I1554" s="36" t="n"/>
      <c r="J1554" s="39" t="inlineStr">
        <is>
          <t>https://www.kakaocorp.com/page/detail/9587</t>
        </is>
      </c>
      <c r="K1554" s="37" t="inlineStr">
        <is>
          <t>earnings_call_note</t>
        </is>
      </c>
    </row>
    <row r="1555" ht="45" customHeight="1">
      <c r="A1555" s="36" t="inlineStr">
        <is>
          <t>K055</t>
        </is>
      </c>
      <c r="B1555" s="37" t="inlineStr">
        <is>
          <t>Radish Media, Inc.</t>
        </is>
      </c>
      <c r="C1555" s="36" t="inlineStr">
        <is>
          <t>인수 후</t>
        </is>
      </c>
      <c r="D1555" s="36" t="inlineStr">
        <is>
          <t>2022-05-19</t>
        </is>
      </c>
      <c r="E1555" s="37" t="inlineStr">
        <is>
          <t>합병</t>
        </is>
      </c>
      <c r="F1555"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7" t="inlineStr">
        <is>
          <t>회사 보도자료</t>
        </is>
      </c>
      <c r="H1555" s="36" t="inlineStr">
        <is>
          <t>2022-05-19</t>
        </is>
      </c>
      <c r="I1555" s="36" t="n"/>
      <c r="J1555" s="39" t="inlineStr">
        <is>
          <t>https://newsroom.kakaoent.com/news/kakao-entertainment-merges-us-based-digital-storytelling-platforms-tapas-and-radish-to-accelerate-growth-in-north-america/</t>
        </is>
      </c>
      <c r="K1555" s="37" t="inlineStr">
        <is>
          <t>post_events_summary</t>
        </is>
      </c>
    </row>
    <row r="1556" ht="45" customHeight="1">
      <c r="A1556" s="36" t="inlineStr">
        <is>
          <t>K055</t>
        </is>
      </c>
      <c r="B1556" s="37" t="inlineStr">
        <is>
          <t>Radish Media, Inc.</t>
        </is>
      </c>
      <c r="C1556" s="36" t="inlineStr">
        <is>
          <t>인수 후</t>
        </is>
      </c>
      <c r="D1556" s="36" t="inlineStr">
        <is>
          <t>2022-05-19</t>
        </is>
      </c>
      <c r="E1556" s="37" t="inlineStr">
        <is>
          <t>합병</t>
        </is>
      </c>
      <c r="F1556" s="37" t="inlineStr">
        <is>
          <t>KED Global(이승우): Radish가 1대 18 비율로 Tapas를 합병, 합병법인은 Chang Kim이 이끌고 Wuxiaworld를 지배하되 독립 운영; 북미 거래액 5,000억원 목표.</t>
        </is>
      </c>
      <c r="G1556" s="37" t="inlineStr">
        <is>
          <t>언론 보도</t>
        </is>
      </c>
      <c r="H1556" s="36" t="inlineStr">
        <is>
          <t>2022-05-19</t>
        </is>
      </c>
      <c r="I1556" s="36" t="n"/>
      <c r="J1556" s="39" t="inlineStr">
        <is>
          <t>https://www.kedglobal.com/newsView/ked202205190012</t>
        </is>
      </c>
      <c r="K1556" s="37" t="inlineStr">
        <is>
          <t>post_events_summary</t>
        </is>
      </c>
    </row>
    <row r="1557" ht="45" customHeight="1">
      <c r="A1557" s="36" t="inlineStr">
        <is>
          <t>K055</t>
        </is>
      </c>
      <c r="B1557" s="37" t="inlineStr">
        <is>
          <t>Radish Media, Inc.</t>
        </is>
      </c>
      <c r="C1557" s="36" t="inlineStr">
        <is>
          <t>인수 후</t>
        </is>
      </c>
      <c r="D1557" s="36" t="inlineStr">
        <is>
          <t>2022-07-28</t>
        </is>
      </c>
      <c r="E1557" s="37" t="inlineStr">
        <is>
          <t>경영진변경</t>
        </is>
      </c>
      <c r="F1557" s="37" t="inlineStr">
        <is>
          <t>The Beat(Heidi MacDonald): Bleeding Cool 인용, Tapas 전체 인력의 약 30% 감원(CFO·CCO·홍보책임자 등 임원 포함), Radish 인력 약 80% 감원; 오리지널 축소·UGC 전환, Tapas·Radish·Wuxiaworld를 Tapas 브랜드 아래 통합.</t>
        </is>
      </c>
      <c r="G1557" s="37" t="inlineStr">
        <is>
          <t>언론 보도</t>
        </is>
      </c>
      <c r="H1557" s="36" t="inlineStr">
        <is>
          <t>2022-07-28</t>
        </is>
      </c>
      <c r="I1557" s="36" t="n"/>
      <c r="J1557" s="39" t="inlineStr">
        <is>
          <t>https://www.comicsbeat.com/major-layoffs-and-reported-new-direction-at-tapas-media</t>
        </is>
      </c>
      <c r="K1557" s="37" t="inlineStr">
        <is>
          <t>post_events_summary</t>
        </is>
      </c>
    </row>
    <row r="1558" ht="45" customHeight="1">
      <c r="A1558" s="36" t="inlineStr">
        <is>
          <t>K055</t>
        </is>
      </c>
      <c r="B1558" s="37" t="inlineStr">
        <is>
          <t>Radish Media, Inc.</t>
        </is>
      </c>
      <c r="C1558" s="36" t="inlineStr">
        <is>
          <t>인수 후</t>
        </is>
      </c>
      <c r="D1558" s="36" t="inlineStr">
        <is>
          <t>2022-09-01</t>
        </is>
      </c>
      <c r="E1558" s="37" t="inlineStr">
        <is>
          <t>합병</t>
        </is>
      </c>
      <c r="F1558"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7" t="inlineStr">
        <is>
          <t>언론 보도</t>
        </is>
      </c>
      <c r="H1558" s="36" t="inlineStr">
        <is>
          <t>2022-09-05</t>
        </is>
      </c>
      <c r="I1558" s="36" t="n"/>
      <c r="J1558" s="39" t="inlineStr">
        <is>
          <t>https://www.webtoonguide.com/ko/board/news-column/17257</t>
        </is>
      </c>
      <c r="K1558" s="37" t="inlineStr">
        <is>
          <t>post_events_summary</t>
        </is>
      </c>
    </row>
    <row r="1559" ht="45" customHeight="1">
      <c r="A1559" s="36" t="inlineStr">
        <is>
          <t>K055</t>
        </is>
      </c>
      <c r="B1559" s="37" t="inlineStr">
        <is>
          <t>Radish Media, Inc.</t>
        </is>
      </c>
      <c r="C1559" s="36" t="inlineStr">
        <is>
          <t>인수 후</t>
        </is>
      </c>
      <c r="D1559" s="36" t="inlineStr">
        <is>
          <t>2022-12-31</t>
        </is>
      </c>
      <c r="E1559" s="37" t="inlineStr">
        <is>
          <t>손상차손</t>
        </is>
      </c>
      <c r="F1559"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7" t="inlineStr">
        <is>
          <t>DART 감사보고서</t>
        </is>
      </c>
      <c r="H1559" s="36" t="inlineStr">
        <is>
          <t>2023-03-31</t>
        </is>
      </c>
      <c r="I1559" s="36" t="inlineStr">
        <is>
          <t>20230331004024</t>
        </is>
      </c>
      <c r="J1559" s="39" t="inlineStr">
        <is>
          <t>https://dart.fss.or.kr/dsaf001/main.do?rcpNo=20230331004024</t>
        </is>
      </c>
      <c r="K1559" s="37" t="inlineStr">
        <is>
          <t>post_events_summary,impairment,target_rev_post,target_op_post,perf_basis</t>
        </is>
      </c>
    </row>
    <row r="1560" ht="45" customHeight="1">
      <c r="A1560" s="36" t="inlineStr">
        <is>
          <t>K055</t>
        </is>
      </c>
      <c r="B1560" s="37" t="inlineStr">
        <is>
          <t>Radish Media, Inc.</t>
        </is>
      </c>
      <c r="C1560" s="36" t="inlineStr">
        <is>
          <t>인수 후</t>
        </is>
      </c>
      <c r="D1560" s="36" t="inlineStr">
        <is>
          <t>2022-12-31</t>
        </is>
      </c>
      <c r="E1560" s="37" t="inlineStr">
        <is>
          <t>손상차손</t>
        </is>
      </c>
      <c r="F1560" s="37"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7" t="inlineStr">
        <is>
          <t>DART 사업보고서</t>
        </is>
      </c>
      <c r="H1560" s="36" t="inlineStr">
        <is>
          <t>2023-03-20</t>
        </is>
      </c>
      <c r="I1560" s="36" t="inlineStr">
        <is>
          <t>20230320001096</t>
        </is>
      </c>
      <c r="J1560" s="39" t="inlineStr">
        <is>
          <t>https://dart.fss.or.kr/dsaf001/main.do?rcpNo=20230320001096</t>
        </is>
      </c>
      <c r="K1560" s="37" t="inlineStr">
        <is>
          <t>impairment</t>
        </is>
      </c>
    </row>
    <row r="1561" ht="45" customHeight="1">
      <c r="A1561" s="36" t="inlineStr">
        <is>
          <t>K055</t>
        </is>
      </c>
      <c r="B1561" s="37" t="inlineStr">
        <is>
          <t>Radish Media, Inc.</t>
        </is>
      </c>
      <c r="C1561" s="36" t="inlineStr">
        <is>
          <t>인수 후</t>
        </is>
      </c>
      <c r="D1561" s="36" t="inlineStr">
        <is>
          <t>2023-12-31</t>
        </is>
      </c>
      <c r="E1561" s="37" t="inlineStr">
        <is>
          <t>손상차손</t>
        </is>
      </c>
      <c r="F1561"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7" t="inlineStr">
        <is>
          <t>DART 감사보고서</t>
        </is>
      </c>
      <c r="H1561" s="36" t="inlineStr">
        <is>
          <t>2024-03-29</t>
        </is>
      </c>
      <c r="I1561" s="36" t="inlineStr">
        <is>
          <t>20240329003124</t>
        </is>
      </c>
      <c r="J1561" s="39" t="inlineStr">
        <is>
          <t>https://dart.fss.or.kr/dsaf001/main.do?rcpNo=20240329003124</t>
        </is>
      </c>
      <c r="K1561" s="37" t="inlineStr">
        <is>
          <t>post_events_summary,impairment,target_rev_post,target_op_post</t>
        </is>
      </c>
    </row>
    <row r="1562" ht="45" customHeight="1">
      <c r="A1562" s="36" t="inlineStr">
        <is>
          <t>K055</t>
        </is>
      </c>
      <c r="B1562" s="37" t="inlineStr">
        <is>
          <t>Radish Media, Inc.</t>
        </is>
      </c>
      <c r="C1562" s="36" t="inlineStr">
        <is>
          <t>인수 후</t>
        </is>
      </c>
      <c r="D1562" s="36" t="inlineStr">
        <is>
          <t>2023-12-31</t>
        </is>
      </c>
      <c r="E1562" s="37" t="inlineStr">
        <is>
          <t>손상차손</t>
        </is>
      </c>
      <c r="F1562"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7" t="inlineStr">
        <is>
          <t>DART 사업보고서</t>
        </is>
      </c>
      <c r="H1562" s="36" t="inlineStr">
        <is>
          <t>2024-03-20</t>
        </is>
      </c>
      <c r="I1562" s="36" t="inlineStr">
        <is>
          <t>20240320002039</t>
        </is>
      </c>
      <c r="J1562" s="39" t="inlineStr">
        <is>
          <t>https://dart.fss.or.kr/dsaf001/main.do?rcpNo=20240320002039</t>
        </is>
      </c>
      <c r="K1562" s="37" t="inlineStr">
        <is>
          <t>impairment</t>
        </is>
      </c>
    </row>
    <row r="1563" ht="45" customHeight="1">
      <c r="A1563" s="36" t="inlineStr">
        <is>
          <t>K055</t>
        </is>
      </c>
      <c r="B1563" s="37" t="inlineStr">
        <is>
          <t>Radish Media, Inc.</t>
        </is>
      </c>
      <c r="C1563" s="36" t="inlineStr">
        <is>
          <t>인수 후</t>
        </is>
      </c>
      <c r="D1563" s="36" t="inlineStr">
        <is>
          <t>2024-02-15</t>
        </is>
      </c>
      <c r="E1563" s="37" t="inlineStr">
        <is>
          <t>어닝콜</t>
        </is>
      </c>
      <c r="F1563" s="37"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7" t="inlineStr">
        <is>
          <t>언론 보도</t>
        </is>
      </c>
      <c r="H1563" s="36" t="inlineStr">
        <is>
          <t>2024-02-15</t>
        </is>
      </c>
      <c r="I1563" s="36" t="n"/>
      <c r="J1563" s="39" t="inlineStr">
        <is>
          <t>https://www.koreajoongangdaily.com/business/record-high-revenue-not-enough-to-keep-kakao-in-the-black-for-2023/10089844</t>
        </is>
      </c>
      <c r="K1563" s="37" t="inlineStr">
        <is>
          <t>earnings_call_note</t>
        </is>
      </c>
    </row>
    <row r="1564" ht="45" customHeight="1">
      <c r="A1564" s="36" t="inlineStr">
        <is>
          <t>K055</t>
        </is>
      </c>
      <c r="B1564" s="37" t="inlineStr">
        <is>
          <t>Radish Media, Inc.</t>
        </is>
      </c>
      <c r="C1564" s="36" t="inlineStr">
        <is>
          <t>인수 후</t>
        </is>
      </c>
      <c r="D1564" s="36" t="inlineStr">
        <is>
          <t>2024-04-03</t>
        </is>
      </c>
      <c r="E1564" s="37" t="inlineStr">
        <is>
          <t>손상차손</t>
        </is>
      </c>
      <c r="F1564" s="37"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7" t="inlineStr">
        <is>
          <t>언론 보도</t>
        </is>
      </c>
      <c r="H1564" s="36" t="inlineStr">
        <is>
          <t>2024-04-03</t>
        </is>
      </c>
      <c r="I1564" s="36" t="n"/>
      <c r="J1564" s="39" t="inlineStr">
        <is>
          <t>https://newstomato.com/ReadNews.aspx?no=1225750</t>
        </is>
      </c>
      <c r="K1564" s="37" t="inlineStr">
        <is>
          <t>earnings_call_note,impairment</t>
        </is>
      </c>
    </row>
    <row r="1565" ht="45" customHeight="1">
      <c r="A1565" s="36" t="inlineStr">
        <is>
          <t>K055</t>
        </is>
      </c>
      <c r="B1565" s="37" t="inlineStr">
        <is>
          <t>Radish Media, Inc.</t>
        </is>
      </c>
      <c r="C1565" s="36" t="inlineStr">
        <is>
          <t>인수 후</t>
        </is>
      </c>
      <c r="D1565" s="36" t="inlineStr">
        <is>
          <t>2024-12-31</t>
        </is>
      </c>
      <c r="E1565" s="37" t="inlineStr">
        <is>
          <t>추가취득</t>
        </is>
      </c>
      <c r="F1565"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7" t="inlineStr">
        <is>
          <t>DART 감사보고서</t>
        </is>
      </c>
      <c r="H1565" s="36" t="inlineStr">
        <is>
          <t>2025-03-28</t>
        </is>
      </c>
      <c r="I1565" s="36" t="inlineStr">
        <is>
          <t>20250328002113</t>
        </is>
      </c>
      <c r="J1565" s="39" t="inlineStr">
        <is>
          <t>https://dart.fss.or.kr/dsaf001/main.do?rcpNo=20250328002113</t>
        </is>
      </c>
      <c r="K1565" s="37" t="inlineStr">
        <is>
          <t>post_events_summary,target_rev_post,target_op_post</t>
        </is>
      </c>
    </row>
    <row r="1566" ht="45" customHeight="1">
      <c r="A1566" s="36" t="inlineStr">
        <is>
          <t>K055</t>
        </is>
      </c>
      <c r="B1566" s="37" t="inlineStr">
        <is>
          <t>Radish Media, Inc.</t>
        </is>
      </c>
      <c r="C1566" s="36" t="inlineStr">
        <is>
          <t>인수 후</t>
        </is>
      </c>
      <c r="D1566" s="36" t="inlineStr">
        <is>
          <t>2025-07-09</t>
        </is>
      </c>
      <c r="E1566" s="37" t="inlineStr">
        <is>
          <t>사업철수</t>
        </is>
      </c>
      <c r="F1566"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7" t="inlineStr">
        <is>
          <t>언론 보도</t>
        </is>
      </c>
      <c r="H1566" s="36" t="inlineStr">
        <is>
          <t>2025-07-09</t>
        </is>
      </c>
      <c r="I1566" s="36" t="n"/>
      <c r="J1566" s="39" t="inlineStr">
        <is>
          <t>https://www.inews24.com/view/1863516</t>
        </is>
      </c>
      <c r="K1566" s="37" t="inlineStr">
        <is>
          <t>post_events_summary,earnings_call_note</t>
        </is>
      </c>
    </row>
    <row r="1567" ht="45" customHeight="1">
      <c r="A1567" s="36" t="inlineStr">
        <is>
          <t>K055</t>
        </is>
      </c>
      <c r="B1567" s="37" t="inlineStr">
        <is>
          <t>Radish Media, Inc.</t>
        </is>
      </c>
      <c r="C1567" s="36" t="inlineStr">
        <is>
          <t>인수 후</t>
        </is>
      </c>
      <c r="D1567" s="36" t="inlineStr">
        <is>
          <t>2025-12-31</t>
        </is>
      </c>
      <c r="E1567" s="37" t="inlineStr">
        <is>
          <t>손상차손</t>
        </is>
      </c>
      <c r="F1567"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7" t="inlineStr">
        <is>
          <t>DART 감사보고서</t>
        </is>
      </c>
      <c r="H1567" s="36" t="inlineStr">
        <is>
          <t>2026-03-27</t>
        </is>
      </c>
      <c r="I1567" s="36" t="inlineStr">
        <is>
          <t>20260327001465</t>
        </is>
      </c>
      <c r="J1567" s="39" t="inlineStr">
        <is>
          <t>https://dart.fss.or.kr/dsaf001/main.do?rcpNo=20260327001465</t>
        </is>
      </c>
      <c r="K1567" s="37" t="inlineStr">
        <is>
          <t>post_events_summary,impairment,target_rev_post,target_op_post</t>
        </is>
      </c>
    </row>
    <row r="1568" ht="45" customHeight="1">
      <c r="A1568" s="36" t="inlineStr">
        <is>
          <t>K055</t>
        </is>
      </c>
      <c r="B1568" s="37" t="inlineStr">
        <is>
          <t>Radish Media, Inc.</t>
        </is>
      </c>
      <c r="C1568" s="36" t="inlineStr">
        <is>
          <t>인수 후</t>
        </is>
      </c>
      <c r="D1568" s="36" t="inlineStr">
        <is>
          <t>2026-10-06</t>
        </is>
      </c>
      <c r="E1568" s="37" t="inlineStr">
        <is>
          <t>사업철수</t>
        </is>
      </c>
      <c r="F1568"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7" t="inlineStr">
        <is>
          <t>언론 보도</t>
        </is>
      </c>
      <c r="H1568" s="36" t="inlineStr">
        <is>
          <t>2026-10-06</t>
        </is>
      </c>
      <c r="I1568" s="36" t="n"/>
      <c r="J1568" s="39" t="inlineStr">
        <is>
          <t>https://inews24.com/view/2012303</t>
        </is>
      </c>
      <c r="K1568" s="37" t="inlineStr">
        <is>
          <t>post_events_summary</t>
        </is>
      </c>
    </row>
    <row r="1569" ht="45" customHeight="1">
      <c r="A1569" s="36" t="inlineStr">
        <is>
          <t>K055</t>
        </is>
      </c>
      <c r="B1569" s="37" t="inlineStr">
        <is>
          <t>Radish Media, Inc.</t>
        </is>
      </c>
      <c r="C1569" s="36" t="inlineStr">
        <is>
          <t>인수 후</t>
        </is>
      </c>
      <c r="D1569" s="36" t="inlineStr">
        <is>
          <t>2026-09-22</t>
        </is>
      </c>
      <c r="E1569" s="37" t="inlineStr">
        <is>
          <t>사업철수</t>
        </is>
      </c>
      <c r="F1569" s="37" t="inlineStr">
        <is>
          <t>딜사이트(머니투데이 인용, 2026-09-22): '카카오엔터테인먼트가 북미 웹툰 플랫폼 타파스 서비스를 종료한다', 2021년 타파스·래디쉬에 약 1조1,000억원 투자.</t>
        </is>
      </c>
      <c r="G1569" s="37" t="inlineStr">
        <is>
          <t>언론 보도</t>
        </is>
      </c>
      <c r="H1569" s="36" t="inlineStr">
        <is>
          <t>2026-09-22</t>
        </is>
      </c>
      <c r="I1569" s="36" t="n"/>
      <c r="J1569" s="39" t="inlineStr">
        <is>
          <t>https://dealsite.co.kr/articles/169491</t>
        </is>
      </c>
      <c r="K1569" s="37" t="inlineStr">
        <is>
          <t>post_events_summary</t>
        </is>
      </c>
    </row>
    <row r="1570" ht="45" customHeight="1">
      <c r="A1570" s="36" t="inlineStr">
        <is>
          <t>K055</t>
        </is>
      </c>
      <c r="B1570" s="37" t="inlineStr">
        <is>
          <t>Radish Media, Inc.</t>
        </is>
      </c>
      <c r="C1570" s="36" t="inlineStr">
        <is>
          <t>인수 후</t>
        </is>
      </c>
      <c r="D1570" s="36" t="inlineStr">
        <is>
          <t>2026-09-20</t>
        </is>
      </c>
      <c r="E1570" s="37" t="inlineStr">
        <is>
          <t>매각</t>
        </is>
      </c>
      <c r="F1570"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7" t="inlineStr">
        <is>
          <t>언론 보도</t>
        </is>
      </c>
      <c r="H1570" s="36" t="inlineStr">
        <is>
          <t>2026-09</t>
        </is>
      </c>
      <c r="I1570" s="36" t="n"/>
      <c r="J1570" s="39" t="inlineStr">
        <is>
          <t>https://otakukart.com/wuxiaworld-founder-ren-buys-back-web-novel-platform-from-tapas-amid-shutdown-plans/</t>
        </is>
      </c>
      <c r="K1570" s="37" t="inlineStr">
        <is>
          <t>post_events_summary</t>
        </is>
      </c>
    </row>
    <row r="1571" ht="45" customHeight="1">
      <c r="A1571" s="36" t="inlineStr">
        <is>
          <t>K055</t>
        </is>
      </c>
      <c r="B1571" s="37" t="inlineStr">
        <is>
          <t>Radish Media, Inc.</t>
        </is>
      </c>
      <c r="C1571" s="36" t="inlineStr">
        <is>
          <t>인수 후</t>
        </is>
      </c>
      <c r="D1571" s="36" t="inlineStr">
        <is>
          <t>2026-09-22</t>
        </is>
      </c>
      <c r="E1571" s="37" t="inlineStr">
        <is>
          <t>매각</t>
        </is>
      </c>
      <c r="F1571" s="37"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7" t="inlineStr">
        <is>
          <t>회사 보도자료</t>
        </is>
      </c>
      <c r="H1571" s="36" t="inlineStr">
        <is>
          <t>2026-09-22</t>
        </is>
      </c>
      <c r="I1571" s="36" t="n"/>
      <c r="J1571" s="39" t="inlineStr">
        <is>
          <t>https://www.wuxiaworld.com/blog/ren-blog-1-the-return</t>
        </is>
      </c>
      <c r="K1571" s="37" t="inlineStr">
        <is>
          <t>post_events_summary</t>
        </is>
      </c>
    </row>
    <row r="1572" ht="45" customHeight="1">
      <c r="A1572" s="36" t="inlineStr">
        <is>
          <t>K055</t>
        </is>
      </c>
      <c r="B1572" s="37" t="inlineStr">
        <is>
          <t>Radish Media, Inc.</t>
        </is>
      </c>
      <c r="C1572" s="36" t="inlineStr">
        <is>
          <t>발표</t>
        </is>
      </c>
      <c r="D1572" s="36" t="inlineStr">
        <is>
          <t>2021-12-16</t>
        </is>
      </c>
      <c r="E1572" s="37" t="inlineStr">
        <is>
          <t>발표</t>
        </is>
      </c>
      <c r="F1572" s="37"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7" t="inlineStr">
        <is>
          <t>회사 보도자료</t>
        </is>
      </c>
      <c r="H1572" s="36" t="inlineStr">
        <is>
          <t>2021-12-16</t>
        </is>
      </c>
      <c r="I1572" s="36" t="n"/>
      <c r="J1572" s="39" t="inlineStr">
        <is>
          <t>https://www.kakaocorp.com/page/detail/9641</t>
        </is>
      </c>
      <c r="K1572" s="37" t="inlineStr">
        <is>
          <t>post_events_summary,earnings_call_note</t>
        </is>
      </c>
    </row>
    <row r="1573" ht="45" customHeight="1">
      <c r="A1573" s="36" t="inlineStr">
        <is>
          <t>K056</t>
        </is>
      </c>
      <c r="B1573" s="37" t="inlineStr">
        <is>
          <t>Tapas Media, Inc.</t>
        </is>
      </c>
      <c r="C1573" s="36" t="inlineStr">
        <is>
          <t>발표</t>
        </is>
      </c>
      <c r="D1573" s="36" t="inlineStr">
        <is>
          <t>2021-05-11</t>
        </is>
      </c>
      <c r="E1573" s="37" t="inlineStr">
        <is>
          <t>발표</t>
        </is>
      </c>
      <c r="F1573" s="37"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7" t="inlineStr">
        <is>
          <t>DART 기타공시</t>
        </is>
      </c>
      <c r="H1573" s="36" t="inlineStr">
        <is>
          <t>2021-05-11</t>
        </is>
      </c>
      <c r="I1573" s="36" t="inlineStr">
        <is>
          <t>20210511000011</t>
        </is>
      </c>
      <c r="J1573" s="39" t="inlineStr">
        <is>
          <t>https://dart.fss.or.kr/dsaf001/main.do?rcpNo=20210511000011</t>
        </is>
      </c>
      <c r="K1573" s="37" t="inlineStr">
        <is>
          <t>value_chk_local,value_chk_usdmm,purpose_quote,announce_date_chk,chk_note,notes,size_basis</t>
        </is>
      </c>
    </row>
    <row r="1574" ht="45" customHeight="1">
      <c r="A1574" s="36" t="inlineStr">
        <is>
          <t>K056</t>
        </is>
      </c>
      <c r="B1574" s="37" t="inlineStr">
        <is>
          <t>Tapas Media, Inc.</t>
        </is>
      </c>
      <c r="C1574" s="36" t="inlineStr">
        <is>
          <t>발표</t>
        </is>
      </c>
      <c r="D1574" s="36" t="inlineStr">
        <is>
          <t>2021-05-11</t>
        </is>
      </c>
      <c r="E1574" s="37" t="inlineStr">
        <is>
          <t>발표</t>
        </is>
      </c>
      <c r="F1574" s="37"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7" t="inlineStr">
        <is>
          <t>DART 기타공시</t>
        </is>
      </c>
      <c r="H1574" s="36" t="inlineStr">
        <is>
          <t>2021-05-11</t>
        </is>
      </c>
      <c r="I1574" s="36" t="inlineStr">
        <is>
          <t>20210511000009</t>
        </is>
      </c>
      <c r="J1574" s="39" t="inlineStr">
        <is>
          <t>https://dart.fss.or.kr/dsaf001/main.do?rcpNo=20210511000009</t>
        </is>
      </c>
      <c r="K1574" s="37" t="inlineStr">
        <is>
          <t>deal_to_equity_pct,size_basis</t>
        </is>
      </c>
    </row>
    <row r="1575" ht="45" customHeight="1">
      <c r="A1575" s="36" t="inlineStr">
        <is>
          <t>K056</t>
        </is>
      </c>
      <c r="B1575" s="37" t="inlineStr">
        <is>
          <t>Tapas Media, Inc.</t>
        </is>
      </c>
      <c r="C1575" s="36" t="inlineStr">
        <is>
          <t>발표</t>
        </is>
      </c>
      <c r="D1575" s="36" t="inlineStr">
        <is>
          <t>2021-05-11</t>
        </is>
      </c>
      <c r="E1575" s="37" t="inlineStr">
        <is>
          <t>발표</t>
        </is>
      </c>
      <c r="F1575"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7" t="inlineStr">
        <is>
          <t>회사 보도자료</t>
        </is>
      </c>
      <c r="H1575" s="36" t="inlineStr">
        <is>
          <t>2021-05-11</t>
        </is>
      </c>
      <c r="I1575" s="36" t="n"/>
      <c r="J1575" s="39" t="inlineStr">
        <is>
          <t>https://www.kakaocorp.com/page/detail/9408</t>
        </is>
      </c>
      <c r="K1575" s="37" t="inlineStr">
        <is>
          <t>announce_date_chk,purpose_quote,first_filing_date,pre_events_summary,core_basis,earnings_call_note</t>
        </is>
      </c>
    </row>
    <row r="1576" ht="45" customHeight="1">
      <c r="A1576" s="36" t="inlineStr">
        <is>
          <t>K056</t>
        </is>
      </c>
      <c r="B1576" s="37" t="inlineStr">
        <is>
          <t>Tapas Media, Inc.</t>
        </is>
      </c>
      <c r="C1576" s="36" t="inlineStr">
        <is>
          <t>발표</t>
        </is>
      </c>
      <c r="D1576" s="36" t="inlineStr">
        <is>
          <t>2021-05-11</t>
        </is>
      </c>
      <c r="E1576" s="37" t="inlineStr">
        <is>
          <t>발표</t>
        </is>
      </c>
      <c r="F1576" s="37" t="inlineStr">
        <is>
          <t>파이낸셜뉴스(김미희, 2021-05-11 09:57): 5월 7일 이사회 결의·11일 발표, 타파스 100% 확보(약 6천억원), 래디쉬 이달 공개매수(약 5천억원), 타파스는 지난해 11월 해외 관계사 편입 — 보도자료와 교차 확인.</t>
        </is>
      </c>
      <c r="G1576" s="37" t="inlineStr">
        <is>
          <t>언론 보도</t>
        </is>
      </c>
      <c r="H1576" s="36" t="inlineStr">
        <is>
          <t>2021-05-11</t>
        </is>
      </c>
      <c r="I1576" s="36" t="n"/>
      <c r="J1576" s="39" t="inlineStr">
        <is>
          <t>https://www.fnnews.com/news/202105110952349208</t>
        </is>
      </c>
      <c r="K1576" s="37" t="inlineStr">
        <is>
          <t>first_filing_date</t>
        </is>
      </c>
    </row>
    <row r="1577" ht="45" customHeight="1">
      <c r="A1577" s="36" t="inlineStr">
        <is>
          <t>K056</t>
        </is>
      </c>
      <c r="B1577" s="37" t="inlineStr">
        <is>
          <t>Tapas Media, Inc.</t>
        </is>
      </c>
      <c r="C1577" s="36" t="inlineStr">
        <is>
          <t>발표</t>
        </is>
      </c>
      <c r="D1577" s="36" t="inlineStr">
        <is>
          <t>2021-07-05</t>
        </is>
      </c>
      <c r="E1577" s="37" t="inlineStr">
        <is>
          <t>발표</t>
        </is>
      </c>
      <c r="F1577"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7" t="inlineStr">
        <is>
          <t>DART 기타공시</t>
        </is>
      </c>
      <c r="H1577" s="36" t="inlineStr">
        <is>
          <t>2021-07-05</t>
        </is>
      </c>
      <c r="I1577" s="36" t="inlineStr">
        <is>
          <t>20210705800514</t>
        </is>
      </c>
      <c r="J1577" s="39" t="inlineStr">
        <is>
          <t>https://dart.fss.or.kr/dsaf001/main.do?rcpNo=20210705800514</t>
        </is>
      </c>
      <c r="K1577" s="37" t="inlineStr">
        <is>
          <t>status_chk,notes,target_rev_pre,target_op_pre,apex_total_assets,acq_total_assets,acquirer_core</t>
        </is>
      </c>
    </row>
    <row r="1578" ht="45" customHeight="1">
      <c r="A1578" s="36" t="inlineStr">
        <is>
          <t>K056</t>
        </is>
      </c>
      <c r="B1578" s="37" t="inlineStr">
        <is>
          <t>Tapas Media, Inc.</t>
        </is>
      </c>
      <c r="C1578" s="36" t="inlineStr">
        <is>
          <t>발표</t>
        </is>
      </c>
      <c r="D1578" s="36" t="inlineStr">
        <is>
          <t>2021-07-06</t>
        </is>
      </c>
      <c r="E1578" s="37" t="inlineStr">
        <is>
          <t>발표</t>
        </is>
      </c>
      <c r="F1578" s="37"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7" t="inlineStr">
        <is>
          <t>DART 기타공시</t>
        </is>
      </c>
      <c r="H1578" s="36" t="inlineStr">
        <is>
          <t>2021-07-06</t>
        </is>
      </c>
      <c r="I1578" s="36" t="inlineStr">
        <is>
          <t>20210706900601</t>
        </is>
      </c>
      <c r="J1578" s="39" t="inlineStr">
        <is>
          <t>https://dart.fss.or.kr/dsaf001/main.do?rcpNo=20210706900601</t>
        </is>
      </c>
      <c r="K1578" s="37" t="inlineStr">
        <is>
          <t>notes,event_ticker_basis</t>
        </is>
      </c>
    </row>
    <row r="1579" ht="45" customHeight="1">
      <c r="A1579" s="36" t="inlineStr">
        <is>
          <t>K056</t>
        </is>
      </c>
      <c r="B1579" s="37" t="inlineStr">
        <is>
          <t>Tapas Media, Inc.</t>
        </is>
      </c>
      <c r="C1579" s="36" t="inlineStr">
        <is>
          <t>인수 후</t>
        </is>
      </c>
      <c r="D1579" s="36" t="inlineStr">
        <is>
          <t>2021-07-09</t>
        </is>
      </c>
      <c r="E1579" s="37" t="inlineStr">
        <is>
          <t>완료</t>
        </is>
      </c>
      <c r="F1579"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7" t="inlineStr">
        <is>
          <t>DART 사업보고서</t>
        </is>
      </c>
      <c r="H1579" s="36" t="inlineStr">
        <is>
          <t>2021-08-17</t>
        </is>
      </c>
      <c r="I1579" s="36" t="inlineStr">
        <is>
          <t>20210817002037</t>
        </is>
      </c>
      <c r="J1579" s="39" t="inlineStr">
        <is>
          <t>https://dart.fss.or.kr/dsaf001/main.do?rcpNo=20210817002037</t>
        </is>
      </c>
      <c r="K1579" s="37" t="inlineStr">
        <is>
          <t>status_chk,value_chk_local,post_events_summary,pre_incorp_chk</t>
        </is>
      </c>
    </row>
    <row r="1580" ht="45" customHeight="1">
      <c r="A1580" s="36" t="inlineStr">
        <is>
          <t>K056</t>
        </is>
      </c>
      <c r="B1580" s="37" t="inlineStr">
        <is>
          <t>Tapas Media, Inc.</t>
        </is>
      </c>
      <c r="C1580" s="36" t="inlineStr">
        <is>
          <t>인수 전</t>
        </is>
      </c>
      <c r="D1580" s="36" t="inlineStr">
        <is>
          <t>2013-12-15</t>
        </is>
      </c>
      <c r="E1580" s="37" t="inlineStr">
        <is>
          <t>지분취득</t>
        </is>
      </c>
      <c r="F1580" s="37" t="inlineStr">
        <is>
          <t>다음커뮤니케이션(현 ㈜카카오) 2013 사업보고서 타법인출자 현황: 'Tapas Media, INC | 2013-12-15 | 웹툰서비스(미국) | 2,101,400(천원) | 2,000,000주 | 25.5%'. 카카오 계보의 첫 Tapas 지분.</t>
        </is>
      </c>
      <c r="G1580" s="37" t="inlineStr">
        <is>
          <t>DART 사업보고서</t>
        </is>
      </c>
      <c r="H1580" s="36" t="inlineStr">
        <is>
          <t>2014-03-31</t>
        </is>
      </c>
      <c r="I1580" s="36" t="inlineStr">
        <is>
          <t>20140331002739</t>
        </is>
      </c>
      <c r="J1580" s="39" t="inlineStr">
        <is>
          <t>https://dart.fss.or.kr/dsaf001/main.do?rcpNo=20140331002739</t>
        </is>
      </c>
      <c r="K1580" s="37" t="inlineStr">
        <is>
          <t>pre_events_summary</t>
        </is>
      </c>
    </row>
    <row r="1581" ht="45" customHeight="1">
      <c r="A1581" s="36" t="inlineStr">
        <is>
          <t>K056</t>
        </is>
      </c>
      <c r="B1581" s="37" t="inlineStr">
        <is>
          <t>Tapas Media, Inc.</t>
        </is>
      </c>
      <c r="C1581" s="36" t="inlineStr">
        <is>
          <t>인수 전</t>
        </is>
      </c>
      <c r="D1581" s="36" t="inlineStr">
        <is>
          <t>2019-12-31</t>
        </is>
      </c>
      <c r="E1581" s="37" t="inlineStr">
        <is>
          <t>기타</t>
        </is>
      </c>
      <c r="F1581" s="37" t="inlineStr">
        <is>
          <t>카카오 2019 사업보고서 타법인출자 현황: Tapas Media, Inc.(비상장) 최초취득 2014.10.01(다음카카오 합병일) 전략투자 1,839백만원, 2,000,000주, 지분율 기초 13.66% → 기말 10.27%(희석), 장부 247백만원.</t>
        </is>
      </c>
      <c r="G1581" s="37" t="inlineStr">
        <is>
          <t>DART 사업보고서</t>
        </is>
      </c>
      <c r="H1581" s="36" t="inlineStr">
        <is>
          <t>2020-03-30</t>
        </is>
      </c>
      <c r="I1581" s="36" t="inlineStr">
        <is>
          <t>20200330004659</t>
        </is>
      </c>
      <c r="J1581" s="39" t="inlineStr">
        <is>
          <t>https://dart.fss.or.kr/dsaf001/main.do?rcpNo=20200330004659</t>
        </is>
      </c>
      <c r="K1581" s="37" t="inlineStr">
        <is>
          <t>pre_events_summary</t>
        </is>
      </c>
    </row>
    <row r="1582" ht="45" customHeight="1">
      <c r="A1582" s="36" t="inlineStr">
        <is>
          <t>K056</t>
        </is>
      </c>
      <c r="B1582" s="37" t="inlineStr">
        <is>
          <t>Tapas Media, Inc.</t>
        </is>
      </c>
      <c r="C1582" s="36" t="inlineStr">
        <is>
          <t>인수 전</t>
        </is>
      </c>
      <c r="D1582" s="36" t="inlineStr">
        <is>
          <t>2020-09-24</t>
        </is>
      </c>
      <c r="E1582" s="37" t="inlineStr">
        <is>
          <t>지분취득</t>
        </is>
      </c>
      <c r="F1582" s="37"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7" t="inlineStr">
        <is>
          <t>DART 기타공시</t>
        </is>
      </c>
      <c r="H1582" s="36" t="inlineStr">
        <is>
          <t>2020-09-24</t>
        </is>
      </c>
      <c r="I1582" s="36" t="inlineStr">
        <is>
          <t>20200924000377</t>
        </is>
      </c>
      <c r="J1582" s="39" t="inlineStr">
        <is>
          <t>https://dart.fss.or.kr/dsaf001/main.do?rcpNo=20200924000377</t>
        </is>
      </c>
      <c r="K1582" s="37" t="inlineStr">
        <is>
          <t>pre_events_summary,notes</t>
        </is>
      </c>
    </row>
    <row r="1583" ht="45" customHeight="1">
      <c r="A1583" s="36" t="inlineStr">
        <is>
          <t>K056</t>
        </is>
      </c>
      <c r="B1583" s="37" t="inlineStr">
        <is>
          <t>Tapas Media, Inc.</t>
        </is>
      </c>
      <c r="C1583" s="36" t="inlineStr">
        <is>
          <t>인수 전</t>
        </is>
      </c>
      <c r="D1583" s="36" t="inlineStr">
        <is>
          <t>2020-12-31</t>
        </is>
      </c>
      <c r="E1583" s="37" t="inlineStr">
        <is>
          <t>기타</t>
        </is>
      </c>
      <c r="F1583" s="37"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7" t="inlineStr">
        <is>
          <t>DART 사업보고서</t>
        </is>
      </c>
      <c r="H1583" s="36" t="inlineStr">
        <is>
          <t>2021-03-18</t>
        </is>
      </c>
      <c r="I1583" s="36" t="inlineStr">
        <is>
          <t>20210318001373</t>
        </is>
      </c>
      <c r="J1583" s="39" t="inlineStr">
        <is>
          <t>https://dart.fss.or.kr/dsaf001/main.do?rcpNo=20210318001373</t>
        </is>
      </c>
      <c r="K1583" s="37" t="inlineStr">
        <is>
          <t>pre_events_summary,acquirer_core,core_basis</t>
        </is>
      </c>
    </row>
    <row r="1584" ht="45" customHeight="1">
      <c r="A1584" s="36" t="inlineStr">
        <is>
          <t>K056</t>
        </is>
      </c>
      <c r="B1584" s="37" t="inlineStr">
        <is>
          <t>Tapas Media, Inc.</t>
        </is>
      </c>
      <c r="C1584" s="36" t="inlineStr">
        <is>
          <t>인수 전</t>
        </is>
      </c>
      <c r="D1584" s="36" t="inlineStr">
        <is>
          <t>2020-12-31</t>
        </is>
      </c>
      <c r="E1584" s="37" t="inlineStr">
        <is>
          <t>기타</t>
        </is>
      </c>
      <c r="F1584" s="37"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7" t="inlineStr">
        <is>
          <t>DART 감사보고서</t>
        </is>
      </c>
      <c r="H1584" s="36" t="inlineStr">
        <is>
          <t>2021-04-01</t>
        </is>
      </c>
      <c r="I1584" s="36" t="inlineStr">
        <is>
          <t>20210401000639</t>
        </is>
      </c>
      <c r="J1584" s="39" t="inlineStr">
        <is>
          <t>https://dart.fss.or.kr/dsaf001/main.do?rcpNo=20210401000639</t>
        </is>
      </c>
      <c r="K1584" s="37" t="inlineStr">
        <is>
          <t>pre_events_summary,pre_incorp_chk,chk_note,acq_total_assets,acquirer_core</t>
        </is>
      </c>
    </row>
    <row r="1585" ht="45" customHeight="1">
      <c r="A1585" s="36" t="inlineStr">
        <is>
          <t>K056</t>
        </is>
      </c>
      <c r="B1585" s="37" t="inlineStr">
        <is>
          <t>Tapas Media, Inc.</t>
        </is>
      </c>
      <c r="C1585" s="36" t="inlineStr">
        <is>
          <t>인수 전</t>
        </is>
      </c>
      <c r="D1585" s="36" t="inlineStr">
        <is>
          <t>2020-12-31</t>
        </is>
      </c>
      <c r="E1585" s="37" t="inlineStr">
        <is>
          <t>기타</t>
        </is>
      </c>
      <c r="F1585" s="37" t="inlineStr">
        <is>
          <t>카카오페이지 2020 (별도)감사보고서: 자산총계 532,404,680,012원(2020-12-31) — 카카오 거래소 공시(2021-07-05)의 '종속회사의 자산총액'과 같은 값.</t>
        </is>
      </c>
      <c r="G1585" s="37" t="inlineStr">
        <is>
          <t>DART 감사보고서</t>
        </is>
      </c>
      <c r="H1585" s="36" t="inlineStr">
        <is>
          <t>2021-04-01</t>
        </is>
      </c>
      <c r="I1585" s="36" t="inlineStr">
        <is>
          <t>20210401000629</t>
        </is>
      </c>
      <c r="J1585" s="39" t="inlineStr">
        <is>
          <t>https://dart.fss.or.kr/dsaf001/main.do?rcpNo=20210401000629</t>
        </is>
      </c>
      <c r="K1585" s="37" t="inlineStr">
        <is>
          <t>acq_total_assets,deal_to_assets_pct</t>
        </is>
      </c>
    </row>
    <row r="1586" ht="45" customHeight="1">
      <c r="A1586" s="36" t="inlineStr">
        <is>
          <t>K056</t>
        </is>
      </c>
      <c r="B1586" s="37" t="inlineStr">
        <is>
          <t>Tapas Media, Inc.</t>
        </is>
      </c>
      <c r="C1586" s="36" t="inlineStr">
        <is>
          <t>인수 전</t>
        </is>
      </c>
      <c r="D1586" s="36" t="inlineStr">
        <is>
          <t>2019-04-03</t>
        </is>
      </c>
      <c r="E1586" s="37" t="inlineStr">
        <is>
          <t>지분취득</t>
        </is>
      </c>
      <c r="F1586" s="37" t="inlineStr">
        <is>
          <t>예스24 2021 반기보고서 타법인출자 현황: 'Tapas media, Inc. | 비상장 | 2019.04.03 | 단순투자 | 2,504(백만원) | 1,019,462주 | 5.20%', 반기말 장부 24,422백만원(평가 +21,918).</t>
        </is>
      </c>
      <c r="G1586" s="37" t="inlineStr">
        <is>
          <t>DART 사업보고서</t>
        </is>
      </c>
      <c r="H1586" s="36" t="inlineStr">
        <is>
          <t>2021-08-17</t>
        </is>
      </c>
      <c r="I1586" s="36" t="inlineStr">
        <is>
          <t>20210817000552</t>
        </is>
      </c>
      <c r="J1586" s="39" t="inlineStr">
        <is>
          <t>https://dart.fss.or.kr/dsaf001/main.do?rcpNo=20210817000552</t>
        </is>
      </c>
      <c r="K1586" s="37" t="inlineStr">
        <is>
          <t>pre_events_summary</t>
        </is>
      </c>
    </row>
    <row r="1587" ht="45" customHeight="1">
      <c r="A1587" s="36" t="inlineStr">
        <is>
          <t>K056</t>
        </is>
      </c>
      <c r="B1587" s="37" t="inlineStr">
        <is>
          <t>Tapas Media, Inc.</t>
        </is>
      </c>
      <c r="C1587" s="36" t="inlineStr">
        <is>
          <t>발표</t>
        </is>
      </c>
      <c r="D1587" s="36" t="inlineStr">
        <is>
          <t>2021</t>
        </is>
      </c>
      <c r="E1587" s="37" t="inlineStr">
        <is>
          <t>기타</t>
        </is>
      </c>
      <c r="F1587" s="37" t="inlineStr">
        <is>
          <t>Yahoo Finance 일별 시세(카카오 035720.KS; 2021-04 5:1 액면분할 이후 구간이라 분할 소급 조정 없음): 2021-05-10 종가 116,000원, 05-11 114,500원; 07-02 159,500원, 07-05 157,000원, 07-06 157,500원; 12-15 118,500원, 12-16 119,500원.</t>
        </is>
      </c>
      <c r="G1587" s="37" t="inlineStr">
        <is>
          <t>기타</t>
        </is>
      </c>
      <c r="H1587" s="36" t="inlineStr">
        <is>
          <t>2026-10-25</t>
        </is>
      </c>
      <c r="I1587" s="36" t="n"/>
      <c r="J1587" s="39" t="inlineStr">
        <is>
          <t>https://query1.finance.yahoo.com/v8/finance/chart/035720.KS?period1=1619827200&amp;period2=1640995200&amp;interval=1d</t>
        </is>
      </c>
      <c r="K1587" s="37" t="inlineStr">
        <is>
          <t>acq_mktcap,event_ticker_basis</t>
        </is>
      </c>
    </row>
    <row r="1588" ht="45" customHeight="1">
      <c r="A1588" s="36" t="inlineStr">
        <is>
          <t>K056</t>
        </is>
      </c>
      <c r="B1588" s="37" t="inlineStr">
        <is>
          <t>Tapas Media, Inc.</t>
        </is>
      </c>
      <c r="C1588" s="36" t="inlineStr">
        <is>
          <t>발표</t>
        </is>
      </c>
      <c r="D1588" s="36" t="inlineStr">
        <is>
          <t>2021-05-17</t>
        </is>
      </c>
      <c r="E1588" s="37" t="inlineStr">
        <is>
          <t>기타</t>
        </is>
      </c>
      <c r="F1588" s="37" t="inlineStr">
        <is>
          <t>카카오 2021 1분기보고서 주식의 총수: 2021-04-14 액면분할(500원→100원) 후 보고서제출일 현재 발행주식총수 443,857,175주. (반기말 444,460,230주 — 20210817002037; 3분기말 445,361,320주 — 20211115002331)</t>
        </is>
      </c>
      <c r="G1588" s="37" t="inlineStr">
        <is>
          <t>DART 사업보고서</t>
        </is>
      </c>
      <c r="H1588" s="36" t="inlineStr">
        <is>
          <t>2021-05-17</t>
        </is>
      </c>
      <c r="I1588" s="36" t="inlineStr">
        <is>
          <t>20210517002106</t>
        </is>
      </c>
      <c r="J1588" s="39" t="inlineStr">
        <is>
          <t>https://dart.fss.or.kr/dsaf001/main.do?rcpNo=20210517002106</t>
        </is>
      </c>
      <c r="K1588" s="37" t="inlineStr">
        <is>
          <t>acq_mktcap</t>
        </is>
      </c>
    </row>
    <row r="1589" ht="45" customHeight="1">
      <c r="A1589" s="36" t="inlineStr">
        <is>
          <t>K056</t>
        </is>
      </c>
      <c r="B1589" s="37" t="inlineStr">
        <is>
          <t>Tapas Media, Inc.</t>
        </is>
      </c>
      <c r="C1589" s="36" t="inlineStr">
        <is>
          <t>인수 후</t>
        </is>
      </c>
      <c r="D1589" s="36" t="inlineStr">
        <is>
          <t>2021-12-31</t>
        </is>
      </c>
      <c r="E1589" s="37" t="inlineStr">
        <is>
          <t>통합</t>
        </is>
      </c>
      <c r="F1589"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7" t="inlineStr">
        <is>
          <t>DART 감사보고서</t>
        </is>
      </c>
      <c r="H1589" s="36" t="inlineStr">
        <is>
          <t>2022-03-31</t>
        </is>
      </c>
      <c r="I1589" s="36" t="inlineStr">
        <is>
          <t>20220331003217</t>
        </is>
      </c>
      <c r="J1589" s="39" t="inlineStr">
        <is>
          <t>https://dart.fss.or.kr/dsaf001/main.do?rcpNo=20220331003217</t>
        </is>
      </c>
      <c r="K1589" s="37" t="inlineStr">
        <is>
          <t>post_events_summary,impairment,target_rev_post,target_op_post,notes</t>
        </is>
      </c>
    </row>
    <row r="1590" ht="45" customHeight="1">
      <c r="A1590" s="36" t="inlineStr">
        <is>
          <t>K056</t>
        </is>
      </c>
      <c r="B1590" s="37" t="inlineStr">
        <is>
          <t>Tapas Media, Inc.</t>
        </is>
      </c>
      <c r="C1590" s="36" t="inlineStr">
        <is>
          <t>인수 후</t>
        </is>
      </c>
      <c r="D1590" s="36" t="inlineStr">
        <is>
          <t>2021-12-31</t>
        </is>
      </c>
      <c r="E1590" s="37" t="inlineStr">
        <is>
          <t>기타</t>
        </is>
      </c>
      <c r="F1590" s="37"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7" t="inlineStr">
        <is>
          <t>DART 감사보고서</t>
        </is>
      </c>
      <c r="H1590" s="36" t="inlineStr">
        <is>
          <t>2022-03-31</t>
        </is>
      </c>
      <c r="I1590" s="36" t="inlineStr">
        <is>
          <t>20220331003215</t>
        </is>
      </c>
      <c r="J1590" s="39" t="inlineStr">
        <is>
          <t>https://dart.fss.or.kr/dsaf001/main.do?rcpNo=20220331003215</t>
        </is>
      </c>
      <c r="K1590" s="37" t="inlineStr">
        <is>
          <t>post_events_summary</t>
        </is>
      </c>
    </row>
    <row r="1591" ht="45" customHeight="1">
      <c r="A1591" s="36" t="inlineStr">
        <is>
          <t>K056</t>
        </is>
      </c>
      <c r="B1591" s="37" t="inlineStr">
        <is>
          <t>Tapas Media, Inc.</t>
        </is>
      </c>
      <c r="C1591" s="36" t="inlineStr">
        <is>
          <t>인수 후</t>
        </is>
      </c>
      <c r="D1591" s="36" t="inlineStr">
        <is>
          <t>2021-12-31</t>
        </is>
      </c>
      <c r="E1591" s="37" t="inlineStr">
        <is>
          <t>통합</t>
        </is>
      </c>
      <c r="F1591"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7" t="inlineStr">
        <is>
          <t>DART 사업보고서</t>
        </is>
      </c>
      <c r="H1591" s="36" t="inlineStr">
        <is>
          <t>2022-03-21</t>
        </is>
      </c>
      <c r="I1591" s="36" t="inlineStr">
        <is>
          <t>20220321001331</t>
        </is>
      </c>
      <c r="J1591" s="39" t="inlineStr">
        <is>
          <t>https://dart.fss.or.kr/dsaf001/main.do?rcpNo=20220321001331</t>
        </is>
      </c>
      <c r="K1591" s="37" t="inlineStr">
        <is>
          <t>pre_incorp_chk,post_events_summary</t>
        </is>
      </c>
    </row>
    <row r="1592" ht="45" customHeight="1">
      <c r="A1592" s="36" t="inlineStr">
        <is>
          <t>K056</t>
        </is>
      </c>
      <c r="B1592" s="37" t="inlineStr">
        <is>
          <t>Tapas Media, Inc.</t>
        </is>
      </c>
      <c r="C1592" s="36" t="inlineStr">
        <is>
          <t>인수 후</t>
        </is>
      </c>
      <c r="D1592" s="36" t="inlineStr">
        <is>
          <t>2021-11-04</t>
        </is>
      </c>
      <c r="E1592" s="37" t="inlineStr">
        <is>
          <t>어닝콜</t>
        </is>
      </c>
      <c r="F1592" s="37"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7" t="inlineStr">
        <is>
          <t>IR 자료</t>
        </is>
      </c>
      <c r="H1592" s="36" t="inlineStr">
        <is>
          <t>2021-11-04</t>
        </is>
      </c>
      <c r="I1592" s="36" t="n"/>
      <c r="J1592" s="39" t="inlineStr">
        <is>
          <t>https://www.kakaocorp.com/page/detail/9587</t>
        </is>
      </c>
      <c r="K1592" s="37" t="inlineStr">
        <is>
          <t>earnings_call_note,post_events_summary</t>
        </is>
      </c>
    </row>
    <row r="1593" ht="45" customHeight="1">
      <c r="A1593" s="36" t="inlineStr">
        <is>
          <t>K056</t>
        </is>
      </c>
      <c r="B1593" s="37" t="inlineStr">
        <is>
          <t>Tapas Media, Inc.</t>
        </is>
      </c>
      <c r="C1593" s="36" t="inlineStr">
        <is>
          <t>인수 후</t>
        </is>
      </c>
      <c r="D1593" s="36" t="inlineStr">
        <is>
          <t>2022-05-19</t>
        </is>
      </c>
      <c r="E1593" s="37" t="inlineStr">
        <is>
          <t>합병</t>
        </is>
      </c>
      <c r="F1593"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7" t="inlineStr">
        <is>
          <t>회사 보도자료</t>
        </is>
      </c>
      <c r="H1593" s="36" t="inlineStr">
        <is>
          <t>2022-05-19</t>
        </is>
      </c>
      <c r="I1593" s="36" t="n"/>
      <c r="J1593" s="39" t="inlineStr">
        <is>
          <t>https://newsroom.kakaoent.com/news/kakao-entertainment-merges-us-based-digital-storytelling-platforms-tapas-and-radish-to-accelerate-growth-in-north-america/</t>
        </is>
      </c>
      <c r="K1593" s="37" t="inlineStr">
        <is>
          <t>post_events_summary,earnings_call_note</t>
        </is>
      </c>
    </row>
    <row r="1594" ht="45" customHeight="1">
      <c r="A1594" s="36" t="inlineStr">
        <is>
          <t>K056</t>
        </is>
      </c>
      <c r="B1594" s="37" t="inlineStr">
        <is>
          <t>Tapas Media, Inc.</t>
        </is>
      </c>
      <c r="C1594" s="36" t="inlineStr">
        <is>
          <t>인수 후</t>
        </is>
      </c>
      <c r="D1594" s="36" t="inlineStr">
        <is>
          <t>2022-05-19</t>
        </is>
      </c>
      <c r="E1594" s="37" t="inlineStr">
        <is>
          <t>합병</t>
        </is>
      </c>
      <c r="F1594" s="37" t="inlineStr">
        <is>
          <t>KED Global(이승우): Radish가 1대 18 비율로 Tapas를 합병, 합병법인은 Chang Kim이 이끌고 Wuxiaworld를 지배하되 독립 운영; 북미 거래액 5,000억원 목표.</t>
        </is>
      </c>
      <c r="G1594" s="37" t="inlineStr">
        <is>
          <t>언론 보도</t>
        </is>
      </c>
      <c r="H1594" s="36" t="inlineStr">
        <is>
          <t>2022-05-19</t>
        </is>
      </c>
      <c r="I1594" s="36" t="n"/>
      <c r="J1594" s="39" t="inlineStr">
        <is>
          <t>https://www.kedglobal.com/newsView/ked202205190012</t>
        </is>
      </c>
      <c r="K1594" s="37" t="inlineStr">
        <is>
          <t>post_events_summary</t>
        </is>
      </c>
    </row>
    <row r="1595" ht="45" customHeight="1">
      <c r="A1595" s="36" t="inlineStr">
        <is>
          <t>K056</t>
        </is>
      </c>
      <c r="B1595" s="37" t="inlineStr">
        <is>
          <t>Tapas Media, Inc.</t>
        </is>
      </c>
      <c r="C1595" s="36" t="inlineStr">
        <is>
          <t>인수 후</t>
        </is>
      </c>
      <c r="D1595" s="36" t="inlineStr">
        <is>
          <t>2022-07-28</t>
        </is>
      </c>
      <c r="E1595" s="37" t="inlineStr">
        <is>
          <t>경영진변경</t>
        </is>
      </c>
      <c r="F1595" s="37" t="inlineStr">
        <is>
          <t>The Beat(Heidi MacDonald): Bleeding Cool 인용, Tapas 전체 인력의 약 30% 감원(CFO·CCO·홍보책임자 등 임원 포함), Radish 인력 약 80% 감원; 오리지널 축소·UGC 전환, Tapas·Radish·Wuxiaworld를 Tapas 브랜드 아래 통합.</t>
        </is>
      </c>
      <c r="G1595" s="37" t="inlineStr">
        <is>
          <t>언론 보도</t>
        </is>
      </c>
      <c r="H1595" s="36" t="inlineStr">
        <is>
          <t>2022-07-28</t>
        </is>
      </c>
      <c r="I1595" s="36" t="n"/>
      <c r="J1595" s="39" t="inlineStr">
        <is>
          <t>https://www.comicsbeat.com/major-layoffs-and-reported-new-direction-at-tapas-media</t>
        </is>
      </c>
      <c r="K1595" s="37" t="inlineStr">
        <is>
          <t>post_events_summary</t>
        </is>
      </c>
    </row>
    <row r="1596" ht="45" customHeight="1">
      <c r="A1596" s="36" t="inlineStr">
        <is>
          <t>K056</t>
        </is>
      </c>
      <c r="B1596" s="37" t="inlineStr">
        <is>
          <t>Tapas Media, Inc.</t>
        </is>
      </c>
      <c r="C1596" s="36" t="inlineStr">
        <is>
          <t>인수 후</t>
        </is>
      </c>
      <c r="D1596" s="36" t="inlineStr">
        <is>
          <t>2022-09-01</t>
        </is>
      </c>
      <c r="E1596" s="37" t="inlineStr">
        <is>
          <t>합병</t>
        </is>
      </c>
      <c r="F1596"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7" t="inlineStr">
        <is>
          <t>언론 보도</t>
        </is>
      </c>
      <c r="H1596" s="36" t="inlineStr">
        <is>
          <t>2022-09-05</t>
        </is>
      </c>
      <c r="I1596" s="36" t="n"/>
      <c r="J1596" s="39" t="inlineStr">
        <is>
          <t>https://www.webtoonguide.com/ko/board/news-column/17257</t>
        </is>
      </c>
      <c r="K1596" s="37" t="inlineStr">
        <is>
          <t>post_events_summary,core_basis</t>
        </is>
      </c>
    </row>
    <row r="1597" ht="45" customHeight="1">
      <c r="A1597" s="36" t="inlineStr">
        <is>
          <t>K056</t>
        </is>
      </c>
      <c r="B1597" s="37" t="inlineStr">
        <is>
          <t>Tapas Media, Inc.</t>
        </is>
      </c>
      <c r="C1597" s="36" t="inlineStr">
        <is>
          <t>인수 후</t>
        </is>
      </c>
      <c r="D1597" s="36" t="inlineStr">
        <is>
          <t>2022-12-31</t>
        </is>
      </c>
      <c r="E1597" s="37" t="inlineStr">
        <is>
          <t>손상차손</t>
        </is>
      </c>
      <c r="F1597"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7" t="inlineStr">
        <is>
          <t>DART 감사보고서</t>
        </is>
      </c>
      <c r="H1597" s="36" t="inlineStr">
        <is>
          <t>2023-03-31</t>
        </is>
      </c>
      <c r="I1597" s="36" t="inlineStr">
        <is>
          <t>20230331004024</t>
        </is>
      </c>
      <c r="J1597" s="39" t="inlineStr">
        <is>
          <t>https://dart.fss.or.kr/dsaf001/main.do?rcpNo=20230331004024</t>
        </is>
      </c>
      <c r="K1597" s="37" t="inlineStr">
        <is>
          <t>post_events_summary,impairment,target_rev_post,target_op_post,perf_basis</t>
        </is>
      </c>
    </row>
    <row r="1598" ht="45" customHeight="1">
      <c r="A1598" s="36" t="inlineStr">
        <is>
          <t>K056</t>
        </is>
      </c>
      <c r="B1598" s="37" t="inlineStr">
        <is>
          <t>Tapas Media, Inc.</t>
        </is>
      </c>
      <c r="C1598" s="36" t="inlineStr">
        <is>
          <t>인수 후</t>
        </is>
      </c>
      <c r="D1598" s="36" t="inlineStr">
        <is>
          <t>2022-12-31</t>
        </is>
      </c>
      <c r="E1598" s="37" t="inlineStr">
        <is>
          <t>손상차손</t>
        </is>
      </c>
      <c r="F1598" s="37"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7" t="inlineStr">
        <is>
          <t>DART 사업보고서</t>
        </is>
      </c>
      <c r="H1598" s="36" t="inlineStr">
        <is>
          <t>2023-03-20</t>
        </is>
      </c>
      <c r="I1598" s="36" t="inlineStr">
        <is>
          <t>20230320001096</t>
        </is>
      </c>
      <c r="J1598" s="39" t="inlineStr">
        <is>
          <t>https://dart.fss.or.kr/dsaf001/main.do?rcpNo=20230320001096</t>
        </is>
      </c>
      <c r="K1598" s="37" t="inlineStr">
        <is>
          <t>impairment</t>
        </is>
      </c>
    </row>
    <row r="1599" ht="45" customHeight="1">
      <c r="A1599" s="36" t="inlineStr">
        <is>
          <t>K056</t>
        </is>
      </c>
      <c r="B1599" s="37" t="inlineStr">
        <is>
          <t>Tapas Media, Inc.</t>
        </is>
      </c>
      <c r="C1599" s="36" t="inlineStr">
        <is>
          <t>인수 후</t>
        </is>
      </c>
      <c r="D1599" s="36" t="inlineStr">
        <is>
          <t>2023-01</t>
        </is>
      </c>
      <c r="E1599" s="37" t="inlineStr">
        <is>
          <t>경영진변경</t>
        </is>
      </c>
      <c r="F1599" s="37" t="inlineStr">
        <is>
          <t>Popverse(Graeme McMillan, 2023-01-11): 창업자·CEO Chang Kim이 2023년 1월부터 '장기 안식'(LinkedIn), Tapas와 카카오엔터 GSO 역할 모두 종료; 약 6개월 전 대규모 감원과 임원직 폐지, 사내 오리지널 IP 개발에서 선회.</t>
        </is>
      </c>
      <c r="G1599" s="37" t="inlineStr">
        <is>
          <t>언론 보도</t>
        </is>
      </c>
      <c r="H1599" s="36" t="inlineStr">
        <is>
          <t>2023-01-11</t>
        </is>
      </c>
      <c r="I1599" s="36" t="n"/>
      <c r="J1599" s="39" t="inlineStr">
        <is>
          <t>https://www.thepopverse.com/tapas-media-founder-chang-kim-steps-away-from-the-company</t>
        </is>
      </c>
      <c r="K1599" s="37" t="inlineStr">
        <is>
          <t>post_events_summary,pre_events_summary</t>
        </is>
      </c>
    </row>
    <row r="1600" ht="45" customHeight="1">
      <c r="A1600" s="36" t="inlineStr">
        <is>
          <t>K056</t>
        </is>
      </c>
      <c r="B1600" s="37" t="inlineStr">
        <is>
          <t>Tapas Media, Inc.</t>
        </is>
      </c>
      <c r="C1600" s="36" t="inlineStr">
        <is>
          <t>인수 후</t>
        </is>
      </c>
      <c r="D1600" s="36" t="inlineStr">
        <is>
          <t>2023-03-14</t>
        </is>
      </c>
      <c r="E1600" s="37" t="inlineStr">
        <is>
          <t>사업철수</t>
        </is>
      </c>
      <c r="F1600" s="37"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7" t="inlineStr">
        <is>
          <t>언론 보도</t>
        </is>
      </c>
      <c r="H1600" s="36" t="inlineStr">
        <is>
          <t>2023-03-14</t>
        </is>
      </c>
      <c r="I1600" s="36" t="n"/>
      <c r="J1600" s="39" t="inlineStr">
        <is>
          <t>https://www.comicsbeat.com/kakao-entertainment-tapas-layoffs/</t>
        </is>
      </c>
      <c r="K1600" s="37" t="inlineStr">
        <is>
          <t>post_events_summary</t>
        </is>
      </c>
    </row>
    <row r="1601" ht="45" customHeight="1">
      <c r="A1601" s="36" t="inlineStr">
        <is>
          <t>K056</t>
        </is>
      </c>
      <c r="B1601" s="37" t="inlineStr">
        <is>
          <t>Tapas Media, Inc.</t>
        </is>
      </c>
      <c r="C1601" s="36" t="inlineStr">
        <is>
          <t>인수 후</t>
        </is>
      </c>
      <c r="D1601" s="36" t="inlineStr">
        <is>
          <t>2023-12-31</t>
        </is>
      </c>
      <c r="E1601" s="37" t="inlineStr">
        <is>
          <t>손상차손</t>
        </is>
      </c>
      <c r="F1601"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7" t="inlineStr">
        <is>
          <t>DART 감사보고서</t>
        </is>
      </c>
      <c r="H1601" s="36" t="inlineStr">
        <is>
          <t>2024-03-29</t>
        </is>
      </c>
      <c r="I1601" s="36" t="inlineStr">
        <is>
          <t>20240329003124</t>
        </is>
      </c>
      <c r="J1601" s="39" t="inlineStr">
        <is>
          <t>https://dart.fss.or.kr/dsaf001/main.do?rcpNo=20240329003124</t>
        </is>
      </c>
      <c r="K1601" s="37" t="inlineStr">
        <is>
          <t>post_events_summary,impairment,target_rev_post,target_op_post</t>
        </is>
      </c>
    </row>
    <row r="1602" ht="45" customHeight="1">
      <c r="A1602" s="36" t="inlineStr">
        <is>
          <t>K056</t>
        </is>
      </c>
      <c r="B1602" s="37" t="inlineStr">
        <is>
          <t>Tapas Media, Inc.</t>
        </is>
      </c>
      <c r="C1602" s="36" t="inlineStr">
        <is>
          <t>인수 후</t>
        </is>
      </c>
      <c r="D1602" s="36" t="inlineStr">
        <is>
          <t>2023-12-31</t>
        </is>
      </c>
      <c r="E1602" s="37" t="inlineStr">
        <is>
          <t>손상차손</t>
        </is>
      </c>
      <c r="F1602"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7" t="inlineStr">
        <is>
          <t>DART 사업보고서</t>
        </is>
      </c>
      <c r="H1602" s="36" t="inlineStr">
        <is>
          <t>2024-03-20</t>
        </is>
      </c>
      <c r="I1602" s="36" t="inlineStr">
        <is>
          <t>20240320002039</t>
        </is>
      </c>
      <c r="J1602" s="39" t="inlineStr">
        <is>
          <t>https://dart.fss.or.kr/dsaf001/main.do?rcpNo=20240320002039</t>
        </is>
      </c>
      <c r="K1602" s="37" t="inlineStr">
        <is>
          <t>impairment</t>
        </is>
      </c>
    </row>
    <row r="1603" ht="45" customHeight="1">
      <c r="A1603" s="36" t="inlineStr">
        <is>
          <t>K056</t>
        </is>
      </c>
      <c r="B1603" s="37" t="inlineStr">
        <is>
          <t>Tapas Media, Inc.</t>
        </is>
      </c>
      <c r="C1603" s="36" t="inlineStr">
        <is>
          <t>인수 후</t>
        </is>
      </c>
      <c r="D1603" s="36" t="inlineStr">
        <is>
          <t>2024-02-15</t>
        </is>
      </c>
      <c r="E1603" s="37" t="inlineStr">
        <is>
          <t>어닝콜</t>
        </is>
      </c>
      <c r="F1603" s="37"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7" t="inlineStr">
        <is>
          <t>언론 보도</t>
        </is>
      </c>
      <c r="H1603" s="36" t="inlineStr">
        <is>
          <t>2024-02-15</t>
        </is>
      </c>
      <c r="I1603" s="36" t="n"/>
      <c r="J1603" s="39" t="inlineStr">
        <is>
          <t>https://www.koreajoongangdaily.com/business/record-high-revenue-not-enough-to-keep-kakao-in-the-black-for-2023/10089844</t>
        </is>
      </c>
      <c r="K1603" s="37" t="inlineStr">
        <is>
          <t>earnings_call_note</t>
        </is>
      </c>
    </row>
    <row r="1604" ht="45" customHeight="1">
      <c r="A1604" s="36" t="inlineStr">
        <is>
          <t>K056</t>
        </is>
      </c>
      <c r="B1604" s="37" t="inlineStr">
        <is>
          <t>Tapas Media, Inc.</t>
        </is>
      </c>
      <c r="C1604" s="36" t="inlineStr">
        <is>
          <t>인수 후</t>
        </is>
      </c>
      <c r="D1604" s="36" t="inlineStr">
        <is>
          <t>2024-04-03</t>
        </is>
      </c>
      <c r="E1604" s="37" t="inlineStr">
        <is>
          <t>손상차손</t>
        </is>
      </c>
      <c r="F1604" s="37"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7" t="inlineStr">
        <is>
          <t>언론 보도</t>
        </is>
      </c>
      <c r="H1604" s="36" t="inlineStr">
        <is>
          <t>2024-04-03</t>
        </is>
      </c>
      <c r="I1604" s="36" t="n"/>
      <c r="J1604" s="39" t="inlineStr">
        <is>
          <t>https://newstomato.com/ReadNews.aspx?no=1225750</t>
        </is>
      </c>
      <c r="K1604" s="37" t="inlineStr">
        <is>
          <t>earnings_call_note,impairment</t>
        </is>
      </c>
    </row>
    <row r="1605" ht="45" customHeight="1">
      <c r="A1605" s="36" t="inlineStr">
        <is>
          <t>K056</t>
        </is>
      </c>
      <c r="B1605" s="37" t="inlineStr">
        <is>
          <t>Tapas Media, Inc.</t>
        </is>
      </c>
      <c r="C1605" s="36" t="inlineStr">
        <is>
          <t>인수 후</t>
        </is>
      </c>
      <c r="D1605" s="36" t="inlineStr">
        <is>
          <t>2024-01-01</t>
        </is>
      </c>
      <c r="E1605" s="37" t="inlineStr">
        <is>
          <t>실적</t>
        </is>
      </c>
      <c r="F1605" s="37" t="inlineStr">
        <is>
          <t>파이낸셜뉴스(임수빈, 2024-01-03): 2024-01-01 타파스 앱 일 거래액 약 16만8천 달러(약 2억2천만원)로 최고치, 2022년 8월 타파스미디어·래디쉬 합병으로 타파스엔터테인먼트 출범 후 약 1년 5개월 만.</t>
        </is>
      </c>
      <c r="G1605" s="37" t="inlineStr">
        <is>
          <t>언론 보도</t>
        </is>
      </c>
      <c r="H1605" s="36" t="inlineStr">
        <is>
          <t>2024-01-03</t>
        </is>
      </c>
      <c r="I1605" s="36" t="n"/>
      <c r="J1605" s="39" t="inlineStr">
        <is>
          <t>https://www.fnnews.com/news/202401031017070567</t>
        </is>
      </c>
      <c r="K1605" s="37" t="inlineStr">
        <is>
          <t>post_events_summary</t>
        </is>
      </c>
    </row>
    <row r="1606" ht="45" customHeight="1">
      <c r="A1606" s="36" t="inlineStr">
        <is>
          <t>K056</t>
        </is>
      </c>
      <c r="B1606" s="37" t="inlineStr">
        <is>
          <t>Tapas Media, Inc.</t>
        </is>
      </c>
      <c r="C1606" s="36" t="inlineStr">
        <is>
          <t>인수 후</t>
        </is>
      </c>
      <c r="D1606" s="36" t="inlineStr">
        <is>
          <t>2024-12-31</t>
        </is>
      </c>
      <c r="E1606" s="37" t="inlineStr">
        <is>
          <t>추가취득</t>
        </is>
      </c>
      <c r="F1606"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7" t="inlineStr">
        <is>
          <t>DART 감사보고서</t>
        </is>
      </c>
      <c r="H1606" s="36" t="inlineStr">
        <is>
          <t>2025-03-28</t>
        </is>
      </c>
      <c r="I1606" s="36" t="inlineStr">
        <is>
          <t>20250328002113</t>
        </is>
      </c>
      <c r="J1606" s="39" t="inlineStr">
        <is>
          <t>https://dart.fss.or.kr/dsaf001/main.do?rcpNo=20250328002113</t>
        </is>
      </c>
      <c r="K1606" s="37" t="inlineStr">
        <is>
          <t>post_events_summary,target_rev_post,target_op_post</t>
        </is>
      </c>
    </row>
    <row r="1607" ht="45" customHeight="1">
      <c r="A1607" s="36" t="inlineStr">
        <is>
          <t>K056</t>
        </is>
      </c>
      <c r="B1607" s="37" t="inlineStr">
        <is>
          <t>Tapas Media, Inc.</t>
        </is>
      </c>
      <c r="C1607" s="36" t="inlineStr">
        <is>
          <t>인수 후</t>
        </is>
      </c>
      <c r="D1607" s="36" t="inlineStr">
        <is>
          <t>2025-07-09</t>
        </is>
      </c>
      <c r="E1607" s="37" t="inlineStr">
        <is>
          <t>사업철수</t>
        </is>
      </c>
      <c r="F1607"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7" t="inlineStr">
        <is>
          <t>언론 보도</t>
        </is>
      </c>
      <c r="H1607" s="36" t="inlineStr">
        <is>
          <t>2025-07-09</t>
        </is>
      </c>
      <c r="I1607" s="36" t="n"/>
      <c r="J1607" s="39" t="inlineStr">
        <is>
          <t>https://www.inews24.com/view/1863516</t>
        </is>
      </c>
      <c r="K1607" s="37" t="inlineStr">
        <is>
          <t>post_events_summary</t>
        </is>
      </c>
    </row>
    <row r="1608" ht="45" customHeight="1">
      <c r="A1608" s="36" t="inlineStr">
        <is>
          <t>K056</t>
        </is>
      </c>
      <c r="B1608" s="37" t="inlineStr">
        <is>
          <t>Tapas Media, Inc.</t>
        </is>
      </c>
      <c r="C1608" s="36" t="inlineStr">
        <is>
          <t>인수 후</t>
        </is>
      </c>
      <c r="D1608" s="36" t="inlineStr">
        <is>
          <t>2025-12-31</t>
        </is>
      </c>
      <c r="E1608" s="37" t="inlineStr">
        <is>
          <t>손상차손</t>
        </is>
      </c>
      <c r="F1608"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7" t="inlineStr">
        <is>
          <t>DART 감사보고서</t>
        </is>
      </c>
      <c r="H1608" s="36" t="inlineStr">
        <is>
          <t>2026-03-27</t>
        </is>
      </c>
      <c r="I1608" s="36" t="inlineStr">
        <is>
          <t>20260327001465</t>
        </is>
      </c>
      <c r="J1608" s="39" t="inlineStr">
        <is>
          <t>https://dart.fss.or.kr/dsaf001/main.do?rcpNo=20260327001465</t>
        </is>
      </c>
      <c r="K1608" s="37" t="inlineStr">
        <is>
          <t>post_events_summary,impairment,target_rev_post,target_op_post</t>
        </is>
      </c>
    </row>
    <row r="1609" ht="45" customHeight="1">
      <c r="A1609" s="36" t="inlineStr">
        <is>
          <t>K056</t>
        </is>
      </c>
      <c r="B1609" s="37" t="inlineStr">
        <is>
          <t>Tapas Media, Inc.</t>
        </is>
      </c>
      <c r="C1609" s="36" t="inlineStr">
        <is>
          <t>인수 후</t>
        </is>
      </c>
      <c r="D1609" s="36" t="inlineStr">
        <is>
          <t>2026-09-20</t>
        </is>
      </c>
      <c r="E1609" s="37" t="inlineStr">
        <is>
          <t>매각</t>
        </is>
      </c>
      <c r="F1609"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7" t="inlineStr">
        <is>
          <t>언론 보도</t>
        </is>
      </c>
      <c r="H1609" s="36" t="inlineStr">
        <is>
          <t>2026-09</t>
        </is>
      </c>
      <c r="I1609" s="36" t="n"/>
      <c r="J1609" s="39" t="inlineStr">
        <is>
          <t>https://otakukart.com/wuxiaworld-founder-ren-buys-back-web-novel-platform-from-tapas-amid-shutdown-plans/</t>
        </is>
      </c>
      <c r="K1609" s="37" t="inlineStr">
        <is>
          <t>post_events_summary</t>
        </is>
      </c>
    </row>
    <row r="1610" ht="45" customHeight="1">
      <c r="A1610" s="36" t="inlineStr">
        <is>
          <t>K056</t>
        </is>
      </c>
      <c r="B1610" s="37" t="inlineStr">
        <is>
          <t>Tapas Media, Inc.</t>
        </is>
      </c>
      <c r="C1610" s="36" t="inlineStr">
        <is>
          <t>인수 후</t>
        </is>
      </c>
      <c r="D1610" s="36" t="inlineStr">
        <is>
          <t>2026-09-22</t>
        </is>
      </c>
      <c r="E1610" s="37" t="inlineStr">
        <is>
          <t>사업철수</t>
        </is>
      </c>
      <c r="F1610" s="37"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7" t="inlineStr">
        <is>
          <t>언론 보도</t>
        </is>
      </c>
      <c r="H1610" s="36" t="inlineStr">
        <is>
          <t>2026-09-22</t>
        </is>
      </c>
      <c r="I1610" s="36" t="n"/>
      <c r="J1610" s="39" t="inlineStr">
        <is>
          <t>https://comicsbeat.com/report-kakao-is-shutting-down-tapas-webtoon-platform</t>
        </is>
      </c>
      <c r="K1610" s="37" t="inlineStr">
        <is>
          <t>post_events_summary,pre_events_summary</t>
        </is>
      </c>
    </row>
    <row r="1611" ht="45" customHeight="1">
      <c r="A1611" s="36" t="inlineStr">
        <is>
          <t>K056</t>
        </is>
      </c>
      <c r="B1611" s="37" t="inlineStr">
        <is>
          <t>Tapas Media, Inc.</t>
        </is>
      </c>
      <c r="C1611" s="36" t="inlineStr">
        <is>
          <t>인수 후</t>
        </is>
      </c>
      <c r="D1611" s="36" t="inlineStr">
        <is>
          <t>2026-09-22</t>
        </is>
      </c>
      <c r="E1611" s="37" t="inlineStr">
        <is>
          <t>사업철수</t>
        </is>
      </c>
      <c r="F1611" s="37" t="inlineStr">
        <is>
          <t>딜사이트(머니투데이 인용, 2026-09-22): '카카오엔터테인먼트가 북미 웹툰 플랫폼 타파스 서비스를 종료한다', 2021년 타파스·래디쉬에 약 1조1,000억원 투자.</t>
        </is>
      </c>
      <c r="G1611" s="37" t="inlineStr">
        <is>
          <t>언론 보도</t>
        </is>
      </c>
      <c r="H1611" s="36" t="inlineStr">
        <is>
          <t>2026-09-22</t>
        </is>
      </c>
      <c r="I1611" s="36" t="n"/>
      <c r="J1611" s="39" t="inlineStr">
        <is>
          <t>https://dealsite.co.kr/articles/169491</t>
        </is>
      </c>
      <c r="K1611" s="37" t="inlineStr">
        <is>
          <t>post_events_summary</t>
        </is>
      </c>
    </row>
    <row r="1612" ht="45" customHeight="1">
      <c r="A1612" s="36" t="inlineStr">
        <is>
          <t>K056</t>
        </is>
      </c>
      <c r="B1612" s="37" t="inlineStr">
        <is>
          <t>Tapas Media, Inc.</t>
        </is>
      </c>
      <c r="C1612" s="36" t="inlineStr">
        <is>
          <t>인수 후</t>
        </is>
      </c>
      <c r="D1612" s="36" t="inlineStr">
        <is>
          <t>2026-09-22</t>
        </is>
      </c>
      <c r="E1612" s="37" t="inlineStr">
        <is>
          <t>사업철수</t>
        </is>
      </c>
      <c r="F1612" s="37" t="inlineStr">
        <is>
          <t>CEO스코어데일리(진채연, 2026-09-22): 카카오 노조(카카오지회)가 타파스 사업 종료 경위 공개와 구성원·이용자 보호 대책 요구, 누적 손실·부채 현황을 구성원에게 공유하지 않았다고 주장.</t>
        </is>
      </c>
      <c r="G1612" s="37" t="inlineStr">
        <is>
          <t>언론 보도</t>
        </is>
      </c>
      <c r="H1612" s="36" t="inlineStr">
        <is>
          <t>2026-09-22</t>
        </is>
      </c>
      <c r="I1612" s="36" t="n"/>
      <c r="J1612" s="39" t="inlineStr">
        <is>
          <t>https://www.ceoscoredaily.com/page/view/2026092216232713769</t>
        </is>
      </c>
      <c r="K1612" s="37" t="inlineStr">
        <is>
          <t>post_events_summary</t>
        </is>
      </c>
    </row>
    <row r="1613" ht="45" customHeight="1">
      <c r="A1613" s="36" t="inlineStr">
        <is>
          <t>K056</t>
        </is>
      </c>
      <c r="B1613" s="37" t="inlineStr">
        <is>
          <t>Tapas Media, Inc.</t>
        </is>
      </c>
      <c r="C1613" s="36" t="inlineStr">
        <is>
          <t>인수 후</t>
        </is>
      </c>
      <c r="D1613" s="36" t="inlineStr">
        <is>
          <t>2026-10-06</t>
        </is>
      </c>
      <c r="E1613" s="37" t="inlineStr">
        <is>
          <t>사업철수</t>
        </is>
      </c>
      <c r="F1613"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7" t="inlineStr">
        <is>
          <t>언론 보도</t>
        </is>
      </c>
      <c r="H1613" s="36" t="inlineStr">
        <is>
          <t>2026-10-06</t>
        </is>
      </c>
      <c r="I1613" s="36" t="n"/>
      <c r="J1613" s="39" t="inlineStr">
        <is>
          <t>https://inews24.com/view/2012303</t>
        </is>
      </c>
      <c r="K1613" s="37" t="inlineStr">
        <is>
          <t>post_events_summary,earnings_call_note</t>
        </is>
      </c>
    </row>
    <row r="1614" ht="45" customHeight="1">
      <c r="A1614" s="36" t="inlineStr">
        <is>
          <t>K057</t>
        </is>
      </c>
      <c r="B1614" s="37" t="inlineStr">
        <is>
          <t>INISOFT Co.,Ltd.</t>
        </is>
      </c>
      <c r="C1614" s="36" t="inlineStr">
        <is>
          <t>발표</t>
        </is>
      </c>
      <c r="D1614" s="36" t="inlineStr">
        <is>
          <t>2021-05-27</t>
        </is>
      </c>
      <c r="E1614" s="37" t="inlineStr">
        <is>
          <t>발표</t>
        </is>
      </c>
      <c r="F1614" s="37" t="inlineStr">
        <is>
          <t>IB 소식통 인용, 카카오엔터테인먼트가 INISOFT 지분 100%를 250억원에 인수. 2001년 설립, 2009년 Dice Player 개발, 고객 HBO·Microsoft·NTT Docomo·Tsutaya TV·CJ ENM. 'the first step in developing its own OTT platform'.</t>
        </is>
      </c>
      <c r="G1614" s="37" t="inlineStr">
        <is>
          <t>언론 보도</t>
        </is>
      </c>
      <c r="H1614" s="36" t="inlineStr">
        <is>
          <t>2021-05-27</t>
        </is>
      </c>
      <c r="I1614" s="36" t="n"/>
      <c r="J1614" s="39" t="inlineStr">
        <is>
          <t>https://www.kedglobal.com/newsView/ked202105270017</t>
        </is>
      </c>
      <c r="K1614" s="37" t="inlineStr">
        <is>
          <t>announce_date_chk,first_filing_date,purpose_quote,pre_events_summary</t>
        </is>
      </c>
    </row>
    <row r="1615" ht="45" customHeight="1">
      <c r="A1615" s="36" t="inlineStr">
        <is>
          <t>K057</t>
        </is>
      </c>
      <c r="B1615" s="37" t="inlineStr">
        <is>
          <t>INISOFT Co.,Ltd.</t>
        </is>
      </c>
      <c r="C1615" s="36" t="inlineStr">
        <is>
          <t>인수 후</t>
        </is>
      </c>
      <c r="D1615" s="36" t="inlineStr">
        <is>
          <t>2021-12-31</t>
        </is>
      </c>
      <c r="E1615" s="37" t="inlineStr">
        <is>
          <t>완료</t>
        </is>
      </c>
      <c r="F1615" s="37" t="inlineStr">
        <is>
          <t>사업결합: ㈜아이앤아이소프트 외 1개사 취득지분 99.8%, 이전대가 25,958,400천원, 영업권 11,132,928천원. (주8) ㈜카카오엔터테인먼트(구. ㈜카카오페이지)의 종속기업. 투자주식수 249,600주.</t>
        </is>
      </c>
      <c r="G1615" s="37" t="inlineStr">
        <is>
          <t>DART 사업보고서</t>
        </is>
      </c>
      <c r="H1615" s="36" t="inlineStr">
        <is>
          <t>2022-03-21</t>
        </is>
      </c>
      <c r="I1615" s="36" t="inlineStr">
        <is>
          <t>20220321001331</t>
        </is>
      </c>
      <c r="J1615" s="39" t="inlineStr">
        <is>
          <t>https://dart.fss.or.kr/dsaf001/main.do?rcpNo=20220321001331</t>
        </is>
      </c>
      <c r="K1615" s="37" t="inlineStr">
        <is>
          <t>value_chk_local,acquirer_entity,chk_note,post_events_summary</t>
        </is>
      </c>
    </row>
    <row r="1616" ht="45" customHeight="1">
      <c r="A1616" s="36" t="inlineStr">
        <is>
          <t>K057</t>
        </is>
      </c>
      <c r="B1616" s="37" t="inlineStr">
        <is>
          <t>INISOFT Co.,Ltd.</t>
        </is>
      </c>
      <c r="C1616" s="36" t="inlineStr">
        <is>
          <t>인수 후</t>
        </is>
      </c>
      <c r="D1616" s="36" t="inlineStr">
        <is>
          <t>2021-09-30</t>
        </is>
      </c>
      <c r="E1616" s="37" t="inlineStr">
        <is>
          <t>완료</t>
        </is>
      </c>
      <c r="F1616" s="37" t="inlineStr">
        <is>
          <t>카카오 3분기보고서 연결대상 변동: ㈜아이앤아이소프트·INISOFT JAPAN '당분기 중 지배력 획득을 통한 종속기업으로 편입' (반기보고서 2021.06에는 미기재, 접수 20210817002037).</t>
        </is>
      </c>
      <c r="G1616" s="37" t="inlineStr">
        <is>
          <t>DART 사업보고서</t>
        </is>
      </c>
      <c r="H1616" s="36" t="inlineStr">
        <is>
          <t>2021-11-15</t>
        </is>
      </c>
      <c r="I1616" s="36" t="inlineStr">
        <is>
          <t>20211115002331</t>
        </is>
      </c>
      <c r="J1616" s="39" t="inlineStr">
        <is>
          <t>https://dart.fss.or.kr/dsaf001/main.do?rcpNo=20211115002331</t>
        </is>
      </c>
      <c r="K1616" s="37" t="inlineStr">
        <is>
          <t>status_chk,chk_note</t>
        </is>
      </c>
    </row>
    <row r="1617" ht="45" customHeight="1">
      <c r="A1617" s="36" t="inlineStr">
        <is>
          <t>K057</t>
        </is>
      </c>
      <c r="B1617" s="37" t="inlineStr">
        <is>
          <t>INISOFT Co.,Ltd.</t>
        </is>
      </c>
      <c r="C1617" s="36" t="inlineStr">
        <is>
          <t>인수 후</t>
        </is>
      </c>
      <c r="D1617" s="36" t="inlineStr">
        <is>
          <t>2022-05-30</t>
        </is>
      </c>
      <c r="E1617" s="37" t="inlineStr">
        <is>
          <t>실적</t>
        </is>
      </c>
      <c r="F1617" s="37" t="inlineStr">
        <is>
          <t>아이앤아이소프트 대표 김태현, 설립일 2001.02.06, 계열편입일 2021.09.01, 대표품목 'DRM 소프트웨어 서비스'; 2021 매출 5,894·영업이익 3,020·순이익 2,615(백만원); 기타주주 400주(0.16%).</t>
        </is>
      </c>
      <c r="G1617" s="37" t="inlineStr">
        <is>
          <t>DART 기타공시</t>
        </is>
      </c>
      <c r="H1617" s="36" t="inlineStr">
        <is>
          <t>2022-05-30</t>
        </is>
      </c>
      <c r="I1617" s="36" t="inlineStr">
        <is>
          <t>20220530000524</t>
        </is>
      </c>
      <c r="J1617" s="39" t="inlineStr">
        <is>
          <t>https://dart.fss.or.kr/dsaf001/main.do?rcpNo=20220530000524</t>
        </is>
      </c>
      <c r="K1617" s="37" t="inlineStr">
        <is>
          <t>pre_events_summary,pre_incorp_chk,target_rev_post,target_op_post,notes</t>
        </is>
      </c>
    </row>
    <row r="1618" ht="45" customHeight="1">
      <c r="A1618" s="36" t="inlineStr">
        <is>
          <t>K057</t>
        </is>
      </c>
      <c r="B1618" s="37" t="inlineStr">
        <is>
          <t>INISOFT Co.,Ltd.</t>
        </is>
      </c>
      <c r="C1618" s="36" t="inlineStr">
        <is>
          <t>인수 후</t>
        </is>
      </c>
      <c r="D1618" s="36" t="inlineStr">
        <is>
          <t>2023-05-30</t>
        </is>
      </c>
      <c r="E1618" s="37" t="inlineStr">
        <is>
          <t>실적</t>
        </is>
      </c>
      <c r="F1618" s="37" t="inlineStr">
        <is>
          <t>2022 매출 5,238·영업이익 2,166·순이익 1,726(백만원).</t>
        </is>
      </c>
      <c r="G1618" s="37" t="inlineStr">
        <is>
          <t>DART 기타공시</t>
        </is>
      </c>
      <c r="H1618" s="36" t="inlineStr">
        <is>
          <t>2023-05-30</t>
        </is>
      </c>
      <c r="I1618" s="36" t="inlineStr">
        <is>
          <t>20230530000152</t>
        </is>
      </c>
      <c r="J1618" s="39" t="inlineStr">
        <is>
          <t>https://dart.fss.or.kr/dsaf001/main.do?rcpNo=20230530000152</t>
        </is>
      </c>
      <c r="K1618" s="37" t="inlineStr">
        <is>
          <t>target_rev_post,target_op_post</t>
        </is>
      </c>
    </row>
    <row r="1619" ht="45" customHeight="1">
      <c r="A1619" s="36" t="inlineStr">
        <is>
          <t>K057</t>
        </is>
      </c>
      <c r="B1619" s="37" t="inlineStr">
        <is>
          <t>INISOFT Co.,Ltd.</t>
        </is>
      </c>
      <c r="C1619" s="36" t="inlineStr">
        <is>
          <t>인수 후</t>
        </is>
      </c>
      <c r="D1619" s="36" t="inlineStr">
        <is>
          <t>2026-05-29</t>
        </is>
      </c>
      <c r="E1619" s="37" t="inlineStr">
        <is>
          <t>실적</t>
        </is>
      </c>
      <c r="F1619" s="37" t="inlineStr">
        <is>
          <t>2025 매출 2,809·영업이익 502·순이익 352(백만원); 2024 2,730/560/511(20250529000331); 2023 3,719/1,225/1,360(20240530000294).</t>
        </is>
      </c>
      <c r="G1619" s="37" t="inlineStr">
        <is>
          <t>DART 기타공시</t>
        </is>
      </c>
      <c r="H1619" s="36" t="inlineStr">
        <is>
          <t>2026-05-29</t>
        </is>
      </c>
      <c r="I1619" s="36" t="inlineStr">
        <is>
          <t>20260529000210</t>
        </is>
      </c>
      <c r="J1619" s="39" t="inlineStr">
        <is>
          <t>https://dart.fss.or.kr/dsaf001/main.do?rcpNo=20260529000210</t>
        </is>
      </c>
      <c r="K1619" s="37" t="inlineStr">
        <is>
          <t>target_rev_post,target_op_post,perf_basis</t>
        </is>
      </c>
    </row>
    <row r="1620" ht="45" customHeight="1">
      <c r="A1620" s="36" t="inlineStr">
        <is>
          <t>K057</t>
        </is>
      </c>
      <c r="B1620" s="37" t="inlineStr">
        <is>
          <t>INISOFT Co.,Ltd.</t>
        </is>
      </c>
      <c r="C1620" s="36" t="inlineStr">
        <is>
          <t>인수 전</t>
        </is>
      </c>
      <c r="D1620" s="36" t="inlineStr">
        <is>
          <t>2020-12-31</t>
        </is>
      </c>
      <c r="E1620" s="37" t="inlineStr">
        <is>
          <t>기타</t>
        </is>
      </c>
      <c r="F1620" s="37" t="inlineStr">
        <is>
          <t>카카오페이지 2020 연결: 자산총계 547,148,385,484원, 자본총계 357,282,783,536원.</t>
        </is>
      </c>
      <c r="G1620" s="37" t="inlineStr">
        <is>
          <t>DART 감사보고서</t>
        </is>
      </c>
      <c r="H1620" s="36" t="inlineStr">
        <is>
          <t>2021-04-01</t>
        </is>
      </c>
      <c r="I1620" s="36" t="inlineStr">
        <is>
          <t>20210401000639</t>
        </is>
      </c>
      <c r="J1620" s="39" t="inlineStr">
        <is>
          <t>https://dart.fss.or.kr/dsaf001/main.do?rcpNo=20210401000639</t>
        </is>
      </c>
      <c r="K1620" s="37" t="inlineStr">
        <is>
          <t>acq_total_assets,deal_to_assets_pct,deal_to_equity_pct</t>
        </is>
      </c>
    </row>
    <row r="1621" ht="45" customHeight="1">
      <c r="A1621" s="36" t="inlineStr">
        <is>
          <t>K057</t>
        </is>
      </c>
      <c r="B1621" s="37" t="inlineStr">
        <is>
          <t>INISOFT Co.,Ltd.</t>
        </is>
      </c>
      <c r="C1621" s="36" t="inlineStr">
        <is>
          <t>인수 전</t>
        </is>
      </c>
      <c r="D1621" s="36" t="inlineStr">
        <is>
          <t>2021-06-30</t>
        </is>
      </c>
      <c r="E1621" s="37" t="inlineStr">
        <is>
          <t>기타</t>
        </is>
      </c>
      <c r="F1621" s="37" t="inlineStr">
        <is>
          <t>카카오 연결 자산총계 2020년말 11,953,970,238,956원; 발행주식총수 보통주 444,460,230주(2021-04-14 기준 액면 500원→100원 분할).</t>
        </is>
      </c>
      <c r="G1621" s="37" t="inlineStr">
        <is>
          <t>DART 사업보고서</t>
        </is>
      </c>
      <c r="H1621" s="36" t="inlineStr">
        <is>
          <t>2021-08-17</t>
        </is>
      </c>
      <c r="I1621" s="36" t="inlineStr">
        <is>
          <t>20210817002037</t>
        </is>
      </c>
      <c r="J1621" s="39" t="inlineStr">
        <is>
          <t>https://dart.fss.or.kr/dsaf001/main.do?rcpNo=20210817002037</t>
        </is>
      </c>
      <c r="K1621" s="37" t="inlineStr">
        <is>
          <t>apex_total_assets,acq_mktcap</t>
        </is>
      </c>
    </row>
    <row r="1622" ht="45" customHeight="1">
      <c r="A1622" s="36" t="inlineStr">
        <is>
          <t>K057</t>
        </is>
      </c>
      <c r="B1622" s="37" t="inlineStr">
        <is>
          <t>INISOFT Co.,Ltd.</t>
        </is>
      </c>
      <c r="C1622" s="36" t="inlineStr">
        <is>
          <t>발표</t>
        </is>
      </c>
      <c r="D1622" s="36" t="inlineStr">
        <is>
          <t>2021-05-26</t>
        </is>
      </c>
      <c r="E1622" s="37" t="inlineStr">
        <is>
          <t>기타</t>
        </is>
      </c>
      <c r="F1622" s="37" t="inlineStr">
        <is>
          <t>035720.KS 종가 2021-05-26 119,500원, 2021-05-27 125,000원.</t>
        </is>
      </c>
      <c r="G1622" s="37" t="inlineStr">
        <is>
          <t>기타</t>
        </is>
      </c>
      <c r="H1622" s="36" t="inlineStr">
        <is>
          <t>2026-10-26</t>
        </is>
      </c>
      <c r="I1622" s="36" t="n"/>
      <c r="J1622" s="39" t="inlineStr">
        <is>
          <t>https://query1.finance.yahoo.com/v8/finance/chart/035720.KS?period1=1621814400&amp;period2=1622246400&amp;interval=1d</t>
        </is>
      </c>
      <c r="K1622" s="37" t="inlineStr">
        <is>
          <t>acq_mktcap</t>
        </is>
      </c>
    </row>
    <row r="1623" ht="45" customHeight="1">
      <c r="A1623" s="36" t="inlineStr">
        <is>
          <t>K057</t>
        </is>
      </c>
      <c r="B1623" s="37" t="inlineStr">
        <is>
          <t>INISOFT Co.,Ltd.</t>
        </is>
      </c>
      <c r="C1623" s="36" t="inlineStr">
        <is>
          <t>인수 후</t>
        </is>
      </c>
      <c r="D1623" s="36" t="inlineStr">
        <is>
          <t>2021-12-31</t>
        </is>
      </c>
      <c r="E1623" s="37" t="inlineStr">
        <is>
          <t>기타</t>
        </is>
      </c>
      <c r="F1623" s="37" t="inlineStr">
        <is>
          <t>카카오엔터테인먼트 연결 영업부문 Story·Music·Media; 2021 영업수익 Story 484,796,064·Music 481,671,904·Media 280,411,457(천원). 아이앤아이소프트 업종 '동영상 스트리밍 등 IT Biz', 지분 99.84%.</t>
        </is>
      </c>
      <c r="G1623" s="37" t="inlineStr">
        <is>
          <t>DART 사업보고서</t>
        </is>
      </c>
      <c r="H1623" s="36" t="inlineStr">
        <is>
          <t>2022-03-31</t>
        </is>
      </c>
      <c r="I1623" s="36" t="inlineStr">
        <is>
          <t>20220331003217</t>
        </is>
      </c>
      <c r="J1623" s="39" t="inlineStr">
        <is>
          <t>https://dart.fss.or.kr/dsaf001/main.do?rcpNo=20220331003217</t>
        </is>
      </c>
      <c r="K1623" s="37" t="inlineStr">
        <is>
          <t>acquirer_core</t>
        </is>
      </c>
    </row>
    <row r="1624" ht="45" customHeight="1">
      <c r="A1624" s="36" t="inlineStr">
        <is>
          <t>K057</t>
        </is>
      </c>
      <c r="B1624" s="37" t="inlineStr">
        <is>
          <t>INISOFT Co.,Ltd.</t>
        </is>
      </c>
      <c r="C1624" s="36" t="inlineStr">
        <is>
          <t>인수 후</t>
        </is>
      </c>
      <c r="D1624" s="36" t="inlineStr">
        <is>
          <t>2022-12-31</t>
        </is>
      </c>
      <c r="E1624" s="37" t="inlineStr">
        <is>
          <t>청산</t>
        </is>
      </c>
      <c r="F1624" s="37" t="inlineStr">
        <is>
          <t>INISOFT JAPAN G.K. '당기 중 청산으로 인한 연결제외'; 아이앤아이소프트 영업권 당기초 11,132,928 증가 1,041,250 당기말 12,174,178(천원).</t>
        </is>
      </c>
      <c r="G1624" s="37" t="inlineStr">
        <is>
          <t>DART 사업보고서</t>
        </is>
      </c>
      <c r="H1624" s="36" t="inlineStr">
        <is>
          <t>2023-03-31</t>
        </is>
      </c>
      <c r="I1624" s="36" t="inlineStr">
        <is>
          <t>20230331004024</t>
        </is>
      </c>
      <c r="J1624" s="39" t="inlineStr">
        <is>
          <t>https://dart.fss.or.kr/dsaf001/main.do?rcpNo=20230331004024</t>
        </is>
      </c>
      <c r="K1624" s="37" t="inlineStr">
        <is>
          <t>post_events_summary,impairment</t>
        </is>
      </c>
    </row>
    <row r="1625" ht="45" customHeight="1">
      <c r="A1625" s="36" t="inlineStr">
        <is>
          <t>K057</t>
        </is>
      </c>
      <c r="B1625" s="37" t="inlineStr">
        <is>
          <t>INISOFT Co.,Ltd.</t>
        </is>
      </c>
      <c r="C1625" s="36" t="inlineStr">
        <is>
          <t>인수 후</t>
        </is>
      </c>
      <c r="D1625" s="36" t="inlineStr">
        <is>
          <t>2023-12-31</t>
        </is>
      </c>
      <c r="E1625" s="37" t="inlineStr">
        <is>
          <t>손상차손</t>
        </is>
      </c>
      <c r="F1625" s="37" t="inlineStr">
        <is>
          <t>영업권 CGU ㈜아이앤아이소프트 당기초 12,174,178 손상 (6,288,049) 당기말 5,886,129(천원); 지분 250,000주 100.0%, 업종 '소프트웨어 개발 및 공급'.</t>
        </is>
      </c>
      <c r="G1625" s="37" t="inlineStr">
        <is>
          <t>DART 사업보고서</t>
        </is>
      </c>
      <c r="H1625" s="36" t="inlineStr">
        <is>
          <t>2024-03-29</t>
        </is>
      </c>
      <c r="I1625" s="36" t="inlineStr">
        <is>
          <t>20240329003124</t>
        </is>
      </c>
      <c r="J1625" s="39" t="inlineStr">
        <is>
          <t>https://dart.fss.or.kr/dsaf001/main.do?rcpNo=20240329003124</t>
        </is>
      </c>
      <c r="K1625" s="37" t="inlineStr">
        <is>
          <t>impairment,post_events_summary</t>
        </is>
      </c>
    </row>
    <row r="1626" ht="45" customHeight="1">
      <c r="A1626" s="36" t="inlineStr">
        <is>
          <t>K057</t>
        </is>
      </c>
      <c r="B1626" s="37" t="inlineStr">
        <is>
          <t>INISOFT Co.,Ltd.</t>
        </is>
      </c>
      <c r="C1626" s="36" t="inlineStr">
        <is>
          <t>인수 후</t>
        </is>
      </c>
      <c r="D1626" s="36" t="inlineStr">
        <is>
          <t>2024-12-31</t>
        </is>
      </c>
      <c r="E1626" s="37" t="inlineStr">
        <is>
          <t>손상차손</t>
        </is>
      </c>
      <c r="F1626" s="37" t="inlineStr">
        <is>
          <t>영업권 CGU ㈜아이앤아이소프트 당기초 5,886,129 손상 (5,886,129) 당기말 0(천원).</t>
        </is>
      </c>
      <c r="G1626" s="37" t="inlineStr">
        <is>
          <t>DART 사업보고서</t>
        </is>
      </c>
      <c r="H1626" s="36" t="inlineStr">
        <is>
          <t>2025-03-28</t>
        </is>
      </c>
      <c r="I1626" s="36" t="inlineStr">
        <is>
          <t>20250328002113</t>
        </is>
      </c>
      <c r="J1626" s="39" t="inlineStr">
        <is>
          <t>https://dart.fss.or.kr/dsaf001/main.do?rcpNo=20250328002113</t>
        </is>
      </c>
      <c r="K1626" s="37" t="inlineStr">
        <is>
          <t>impairment</t>
        </is>
      </c>
    </row>
    <row r="1627" ht="45" customHeight="1">
      <c r="A1627" s="36" t="inlineStr">
        <is>
          <t>K057</t>
        </is>
      </c>
      <c r="B1627" s="37" t="inlineStr">
        <is>
          <t>INISOFT Co.,Ltd.</t>
        </is>
      </c>
      <c r="C1627" s="36" t="inlineStr">
        <is>
          <t>인수 후</t>
        </is>
      </c>
      <c r="D1627" s="36" t="inlineStr">
        <is>
          <t>2026-10-26</t>
        </is>
      </c>
      <c r="E1627" s="37" t="inlineStr">
        <is>
          <t>기타</t>
        </is>
      </c>
      <c r="F1627" s="37" t="inlineStr">
        <is>
          <t>회사 홈페이지: 'INISOFT is highly specialized in DRM protected media streaming and playback'; 제품 VidKeyService·VidPlayer·VidCoder·VidStreamer·VidLive.</t>
        </is>
      </c>
      <c r="G1627" s="37" t="inlineStr">
        <is>
          <t>기타</t>
        </is>
      </c>
      <c r="H1627" s="36" t="inlineStr">
        <is>
          <t>2026-10-26</t>
        </is>
      </c>
      <c r="I1627" s="36" t="n"/>
      <c r="J1627" s="39" t="inlineStr">
        <is>
          <t>https://www.inisoft.co.kr</t>
        </is>
      </c>
      <c r="K1627" s="37" t="inlineStr">
        <is>
          <t>notes,core_basis</t>
        </is>
      </c>
    </row>
    <row r="1628" ht="45" customHeight="1">
      <c r="A1628" s="36" t="inlineStr">
        <is>
          <t>K058</t>
        </is>
      </c>
      <c r="B1628" s="37" t="inlineStr">
        <is>
          <t>Radish Media, Inc.</t>
        </is>
      </c>
      <c r="C1628" s="36" t="inlineStr">
        <is>
          <t>발표</t>
        </is>
      </c>
      <c r="D1628" s="36" t="inlineStr">
        <is>
          <t>2021-07-05</t>
        </is>
      </c>
      <c r="E1628" s="37" t="inlineStr">
        <is>
          <t>발표</t>
        </is>
      </c>
      <c r="F1628" s="37"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7" t="inlineStr">
        <is>
          <t>DART 기타공시</t>
        </is>
      </c>
      <c r="H1628" s="36" t="inlineStr">
        <is>
          <t>2021-07-05</t>
        </is>
      </c>
      <c r="I1628" s="36" t="inlineStr">
        <is>
          <t>20210705800520</t>
        </is>
      </c>
      <c r="J1628" s="39" t="inlineStr">
        <is>
          <t>https://dart.fss.or.kr/dsaf001/main.do?rcpNo=20210705800520</t>
        </is>
      </c>
      <c r="K1628" s="37" t="inlineStr">
        <is>
          <t>value_chk_local,value_chk_usdmm,deal_to_assets_pct,purpose_quote,first_filing_date,size_basis,notes</t>
        </is>
      </c>
    </row>
    <row r="1629" ht="45" customHeight="1">
      <c r="A1629" s="36" t="inlineStr">
        <is>
          <t>K058</t>
        </is>
      </c>
      <c r="B1629" s="37" t="inlineStr">
        <is>
          <t>Radish Media, Inc.</t>
        </is>
      </c>
      <c r="C1629" s="36" t="inlineStr">
        <is>
          <t>인수 후</t>
        </is>
      </c>
      <c r="D1629" s="36" t="inlineStr">
        <is>
          <t>2021-08-23</t>
        </is>
      </c>
      <c r="E1629" s="37" t="inlineStr">
        <is>
          <t>기타</t>
        </is>
      </c>
      <c r="F1629" s="37" t="inlineStr">
        <is>
          <t>카카오 정정공시: 정정사유 '유상증자 취득주식수 및 1차 취득예정일 확정' — 신주 1차 9,770,444주(취득예정 2021-09-10), 2차 19,540,887주. 구주 87,472,742주·USD 268,583,738.72는 변동 없음.</t>
        </is>
      </c>
      <c r="G1629" s="37" t="inlineStr">
        <is>
          <t>DART 기타공시</t>
        </is>
      </c>
      <c r="H1629" s="36" t="inlineStr">
        <is>
          <t>2021-08-23</t>
        </is>
      </c>
      <c r="I1629" s="36" t="inlineStr">
        <is>
          <t>20210823800499</t>
        </is>
      </c>
      <c r="J1629" s="39" t="inlineStr">
        <is>
          <t>https://dart.fss.or.kr/dsaf001/main.do?rcpNo=20210823800499</t>
        </is>
      </c>
      <c r="K1629" s="37" t="inlineStr">
        <is>
          <t>chk_note,status_chk,first_filing_date</t>
        </is>
      </c>
    </row>
    <row r="1630" ht="45" customHeight="1">
      <c r="A1630" s="36" t="inlineStr">
        <is>
          <t>K058</t>
        </is>
      </c>
      <c r="B1630" s="37" t="inlineStr">
        <is>
          <t>Radish Media, Inc.</t>
        </is>
      </c>
      <c r="C1630" s="36" t="inlineStr">
        <is>
          <t>발표</t>
        </is>
      </c>
      <c r="D1630" s="36" t="inlineStr">
        <is>
          <t>2021-07-05</t>
        </is>
      </c>
      <c r="E1630" s="37" t="inlineStr">
        <is>
          <t>기타</t>
        </is>
      </c>
      <c r="F1630" s="37"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7" t="inlineStr">
        <is>
          <t>DART 기타공시</t>
        </is>
      </c>
      <c r="H1630" s="36" t="inlineStr">
        <is>
          <t>2021-07-05</t>
        </is>
      </c>
      <c r="I1630" s="36" t="inlineStr">
        <is>
          <t>20210705000074</t>
        </is>
      </c>
      <c r="J1630" s="39" t="inlineStr">
        <is>
          <t>https://dart.fss.or.kr/dsaf001/main.do?rcpNo=20210705000074</t>
        </is>
      </c>
      <c r="K1630" s="37" t="inlineStr">
        <is>
          <t>value_chk_local,chk_note,notes</t>
        </is>
      </c>
    </row>
    <row r="1631" ht="45" customHeight="1">
      <c r="A1631" s="36" t="inlineStr">
        <is>
          <t>K058</t>
        </is>
      </c>
      <c r="B1631" s="37" t="inlineStr">
        <is>
          <t>Radish Media, Inc.</t>
        </is>
      </c>
      <c r="C1631" s="36" t="inlineStr">
        <is>
          <t>발표</t>
        </is>
      </c>
      <c r="D1631" s="36" t="inlineStr">
        <is>
          <t>2021-07-05</t>
        </is>
      </c>
      <c r="E1631" s="37" t="inlineStr">
        <is>
          <t>기타</t>
        </is>
      </c>
      <c r="F1631" s="37"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7" t="inlineStr">
        <is>
          <t>DART 기타공시</t>
        </is>
      </c>
      <c r="H1631" s="36" t="inlineStr">
        <is>
          <t>2021-07-05</t>
        </is>
      </c>
      <c r="I1631" s="36" t="inlineStr">
        <is>
          <t>20210705000290</t>
        </is>
      </c>
      <c r="J1631" s="39" t="inlineStr">
        <is>
          <t>https://dart.fss.or.kr/dsaf001/main.do?rcpNo=20210705000290</t>
        </is>
      </c>
      <c r="K1631" s="37" t="inlineStr">
        <is>
          <t>deal_to_equity_pct,status_chk,notes,purpose_quote</t>
        </is>
      </c>
    </row>
    <row r="1632" ht="45" customHeight="1">
      <c r="A1632" s="36" t="inlineStr">
        <is>
          <t>K058</t>
        </is>
      </c>
      <c r="B1632" s="37" t="inlineStr">
        <is>
          <t>Radish Media, Inc.</t>
        </is>
      </c>
      <c r="C1632" s="36" t="inlineStr">
        <is>
          <t>인수 후</t>
        </is>
      </c>
      <c r="D1632" s="36" t="inlineStr">
        <is>
          <t>2021-07-09</t>
        </is>
      </c>
      <c r="E1632" s="37" t="inlineStr">
        <is>
          <t>완료</t>
        </is>
      </c>
      <c r="F1632"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7" t="inlineStr">
        <is>
          <t>DART 사업보고서</t>
        </is>
      </c>
      <c r="H1632" s="36" t="inlineStr">
        <is>
          <t>2021-08-17</t>
        </is>
      </c>
      <c r="I1632" s="36" t="inlineStr">
        <is>
          <t>20210817002037</t>
        </is>
      </c>
      <c r="J1632" s="39" t="inlineStr">
        <is>
          <t>https://dart.fss.or.kr/dsaf001/main.do?rcpNo=20210817002037</t>
        </is>
      </c>
      <c r="K1632" s="37" t="inlineStr">
        <is>
          <t>status_chk,value_chk_local,value_chk_usdmm,acq_mktcap,pre_incorp_chk</t>
        </is>
      </c>
    </row>
    <row r="1633" ht="45" customHeight="1">
      <c r="A1633" s="36" t="inlineStr">
        <is>
          <t>K058</t>
        </is>
      </c>
      <c r="B1633" s="37" t="inlineStr">
        <is>
          <t>Radish Media, Inc.</t>
        </is>
      </c>
      <c r="C1633" s="36" t="inlineStr">
        <is>
          <t>발표</t>
        </is>
      </c>
      <c r="D1633" s="36" t="inlineStr">
        <is>
          <t>2021-05-11</t>
        </is>
      </c>
      <c r="E1633" s="37" t="inlineStr">
        <is>
          <t>발표</t>
        </is>
      </c>
      <c r="F1633" s="37"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7" t="inlineStr">
        <is>
          <t>DART 기타공시</t>
        </is>
      </c>
      <c r="H1633" s="36" t="inlineStr">
        <is>
          <t>2021-05-11</t>
        </is>
      </c>
      <c r="I1633" s="36" t="inlineStr">
        <is>
          <t>20210511000009</t>
        </is>
      </c>
      <c r="J1633" s="39" t="inlineStr">
        <is>
          <t>https://dart.fss.or.kr/dsaf001/main.do?rcpNo=20210511000009</t>
        </is>
      </c>
      <c r="K1633" s="37" t="inlineStr">
        <is>
          <t>announce_date_chk,notes,chk_note,target_rev_pre,target_op_pre,purpose_quote</t>
        </is>
      </c>
    </row>
    <row r="1634" ht="45" customHeight="1">
      <c r="A1634" s="36" t="inlineStr">
        <is>
          <t>K058</t>
        </is>
      </c>
      <c r="B1634" s="37" t="inlineStr">
        <is>
          <t>Radish Media, Inc.</t>
        </is>
      </c>
      <c r="C1634" s="36" t="inlineStr">
        <is>
          <t>발표</t>
        </is>
      </c>
      <c r="D1634" s="36" t="inlineStr">
        <is>
          <t>2021-05-11</t>
        </is>
      </c>
      <c r="E1634" s="37" t="inlineStr">
        <is>
          <t>발표</t>
        </is>
      </c>
      <c r="F1634"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7" t="inlineStr">
        <is>
          <t>회사 보도자료</t>
        </is>
      </c>
      <c r="H1634" s="36" t="inlineStr">
        <is>
          <t>2021-05-11</t>
        </is>
      </c>
      <c r="I1634" s="36" t="n"/>
      <c r="J1634" s="39" t="inlineStr">
        <is>
          <t>https://www.kakaocorp.com/page/detail/9408</t>
        </is>
      </c>
      <c r="K1634" s="37" t="inlineStr">
        <is>
          <t>announce_date_chk,first_filing_date,pre_events_summary,notes,earnings_call_note</t>
        </is>
      </c>
    </row>
    <row r="1635" ht="45" customHeight="1">
      <c r="A1635" s="36" t="inlineStr">
        <is>
          <t>K058</t>
        </is>
      </c>
      <c r="B1635" s="37" t="inlineStr">
        <is>
          <t>Radish Media, Inc.</t>
        </is>
      </c>
      <c r="C1635" s="36" t="inlineStr">
        <is>
          <t>인수 전</t>
        </is>
      </c>
      <c r="D1635" s="36" t="inlineStr">
        <is>
          <t>2020-07-08</t>
        </is>
      </c>
      <c r="E1635" s="37" t="inlineStr">
        <is>
          <t>지분취득</t>
        </is>
      </c>
      <c r="F1635" s="37"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7" t="inlineStr">
        <is>
          <t>DART 기타공시</t>
        </is>
      </c>
      <c r="H1635" s="36" t="inlineStr">
        <is>
          <t>2020-07-15</t>
        </is>
      </c>
      <c r="I1635" s="36" t="inlineStr">
        <is>
          <t>20200715000299</t>
        </is>
      </c>
      <c r="J1635" s="39" t="inlineStr">
        <is>
          <t>https://dart.fss.or.kr/dsaf001/main.do?rcpNo=20200715000299</t>
        </is>
      </c>
      <c r="K1635" s="37" t="inlineStr">
        <is>
          <t>pre_events_summary,notes,target_rev_pre,target_op_pre</t>
        </is>
      </c>
    </row>
    <row r="1636" ht="45" customHeight="1">
      <c r="A1636" s="36" t="inlineStr">
        <is>
          <t>K058</t>
        </is>
      </c>
      <c r="B1636" s="37" t="inlineStr">
        <is>
          <t>Radish Media, Inc.</t>
        </is>
      </c>
      <c r="C1636" s="36" t="inlineStr">
        <is>
          <t>인수 전</t>
        </is>
      </c>
      <c r="D1636" s="36" t="inlineStr">
        <is>
          <t>2020-08-04</t>
        </is>
      </c>
      <c r="E1636" s="37" t="inlineStr">
        <is>
          <t>투자유치</t>
        </is>
      </c>
      <c r="F1636" s="37" t="inlineStr">
        <is>
          <t>TechCrunch(Anthony Ha): Radish가 $63.2M 조달, SoftBank Ventures Asia와 Kakao Page가 공동 주도. 창업자·CEO Seungyoon Lee. 그 전 누적 조달 약 $5M. 카카오페이지의 2020-07 취득(USD 27.03백만)이 이 라운드의 몫.</t>
        </is>
      </c>
      <c r="G1636" s="37" t="inlineStr">
        <is>
          <t>언론 보도</t>
        </is>
      </c>
      <c r="H1636" s="36" t="inlineStr">
        <is>
          <t>2020-08-04</t>
        </is>
      </c>
      <c r="I1636" s="36" t="n"/>
      <c r="J1636" s="39" t="inlineStr">
        <is>
          <t>https://techcrunch.com/2020/08/04/radish-softbank-kakao</t>
        </is>
      </c>
      <c r="K1636" s="37" t="inlineStr">
        <is>
          <t>pre_events_summary</t>
        </is>
      </c>
    </row>
    <row r="1637" ht="45" customHeight="1">
      <c r="A1637" s="36" t="inlineStr">
        <is>
          <t>K058</t>
        </is>
      </c>
      <c r="B1637" s="37" t="inlineStr">
        <is>
          <t>Radish Media, Inc.</t>
        </is>
      </c>
      <c r="C1637" s="36" t="inlineStr">
        <is>
          <t>인수 전</t>
        </is>
      </c>
      <c r="D1637" s="36" t="inlineStr">
        <is>
          <t>2020-12-31</t>
        </is>
      </c>
      <c r="E1637" s="37" t="inlineStr">
        <is>
          <t>기타</t>
        </is>
      </c>
      <c r="F1637" s="37"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7" t="inlineStr">
        <is>
          <t>DART 감사보고서</t>
        </is>
      </c>
      <c r="H1637" s="36" t="inlineStr">
        <is>
          <t>2021-04-01</t>
        </is>
      </c>
      <c r="I1637" s="36" t="inlineStr">
        <is>
          <t>20210401000639</t>
        </is>
      </c>
      <c r="J1637" s="39" t="inlineStr">
        <is>
          <t>https://dart.fss.or.kr/dsaf001/main.do?rcpNo=20210401000639</t>
        </is>
      </c>
      <c r="K1637" s="37" t="inlineStr">
        <is>
          <t>pre_events_summary,pre_incorp_chk,acq_total_assets,acquirer_core</t>
        </is>
      </c>
    </row>
    <row r="1638" ht="45" customHeight="1">
      <c r="A1638" s="36" t="inlineStr">
        <is>
          <t>K058</t>
        </is>
      </c>
      <c r="B1638" s="37" t="inlineStr">
        <is>
          <t>Radish Media, Inc.</t>
        </is>
      </c>
      <c r="C1638" s="36" t="inlineStr">
        <is>
          <t>인수 전</t>
        </is>
      </c>
      <c r="D1638" s="36" t="inlineStr">
        <is>
          <t>2020-12-31</t>
        </is>
      </c>
      <c r="E1638" s="37" t="inlineStr">
        <is>
          <t>기타</t>
        </is>
      </c>
      <c r="F1638" s="37" t="inlineStr">
        <is>
          <t>카카오페이지 2020 (별도)감사보고서: 자산총계 532,404,680,012원(2020-12-31) — 카카오 거래소 공시(2021-07-05)의 '종속회사의 자산총액'과 같은 값.</t>
        </is>
      </c>
      <c r="G1638" s="37" t="inlineStr">
        <is>
          <t>DART 감사보고서</t>
        </is>
      </c>
      <c r="H1638" s="36" t="inlineStr">
        <is>
          <t>2021-04-01</t>
        </is>
      </c>
      <c r="I1638" s="36" t="inlineStr">
        <is>
          <t>20210401000629</t>
        </is>
      </c>
      <c r="J1638" s="39" t="inlineStr">
        <is>
          <t>https://dart.fss.or.kr/dsaf001/main.do?rcpNo=20210401000629</t>
        </is>
      </c>
      <c r="K1638" s="37" t="inlineStr">
        <is>
          <t>acq_total_assets,deal_to_assets_pct</t>
        </is>
      </c>
    </row>
    <row r="1639" ht="45" customHeight="1">
      <c r="A1639" s="36" t="inlineStr">
        <is>
          <t>K058</t>
        </is>
      </c>
      <c r="B1639" s="37" t="inlineStr">
        <is>
          <t>Radish Media, Inc.</t>
        </is>
      </c>
      <c r="C1639" s="36" t="inlineStr">
        <is>
          <t>발표</t>
        </is>
      </c>
      <c r="D1639" s="36" t="inlineStr">
        <is>
          <t>2021-07-05</t>
        </is>
      </c>
      <c r="E1639" s="37" t="inlineStr">
        <is>
          <t>발표</t>
        </is>
      </c>
      <c r="F1639"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7" t="inlineStr">
        <is>
          <t>DART 기타공시</t>
        </is>
      </c>
      <c r="H1639" s="36" t="inlineStr">
        <is>
          <t>2021-07-05</t>
        </is>
      </c>
      <c r="I1639" s="36" t="inlineStr">
        <is>
          <t>20210705800514</t>
        </is>
      </c>
      <c r="J1639" s="39" t="inlineStr">
        <is>
          <t>https://dart.fss.or.kr/dsaf001/main.do?rcpNo=20210705800514</t>
        </is>
      </c>
      <c r="K1639" s="37" t="inlineStr">
        <is>
          <t>apex_total_assets,acquirer_core</t>
        </is>
      </c>
    </row>
    <row r="1640" ht="45" customHeight="1">
      <c r="A1640" s="36" t="inlineStr">
        <is>
          <t>K058</t>
        </is>
      </c>
      <c r="B1640" s="37" t="inlineStr">
        <is>
          <t>Radish Media, Inc.</t>
        </is>
      </c>
      <c r="C1640" s="36" t="inlineStr">
        <is>
          <t>인수 전</t>
        </is>
      </c>
      <c r="D1640" s="36" t="inlineStr">
        <is>
          <t>2020-12-31</t>
        </is>
      </c>
      <c r="E1640" s="37" t="inlineStr">
        <is>
          <t>기타</t>
        </is>
      </c>
      <c r="F1640" s="37"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7" t="inlineStr">
        <is>
          <t>DART 사업보고서</t>
        </is>
      </c>
      <c r="H1640" s="36" t="inlineStr">
        <is>
          <t>2021-03-18</t>
        </is>
      </c>
      <c r="I1640" s="36" t="inlineStr">
        <is>
          <t>20210318001373</t>
        </is>
      </c>
      <c r="J1640" s="39" t="inlineStr">
        <is>
          <t>https://dart.fss.or.kr/dsaf001/main.do?rcpNo=20210318001373</t>
        </is>
      </c>
      <c r="K1640" s="37" t="inlineStr">
        <is>
          <t>acquirer_core,core_basis</t>
        </is>
      </c>
    </row>
    <row r="1641" ht="45" customHeight="1">
      <c r="A1641" s="36" t="inlineStr">
        <is>
          <t>K058</t>
        </is>
      </c>
      <c r="B1641" s="37" t="inlineStr">
        <is>
          <t>Radish Media, Inc.</t>
        </is>
      </c>
      <c r="C1641" s="36" t="inlineStr">
        <is>
          <t>발표</t>
        </is>
      </c>
      <c r="D1641" s="36" t="inlineStr">
        <is>
          <t>2021</t>
        </is>
      </c>
      <c r="E1641" s="37" t="inlineStr">
        <is>
          <t>기타</t>
        </is>
      </c>
      <c r="F1641" s="37" t="inlineStr">
        <is>
          <t>Yahoo Finance 일별 시세(카카오 035720.KS; 2021-04 5:1 액면분할 이후 구간이라 분할 소급 조정 없음): 2021-05-10 종가 116,000원, 05-11 114,500원; 07-02 159,500원, 07-05 157,000원, 07-06 157,500원; 12-15 118,500원, 12-16 119,500원.</t>
        </is>
      </c>
      <c r="G1641" s="37" t="inlineStr">
        <is>
          <t>기타</t>
        </is>
      </c>
      <c r="H1641" s="36" t="inlineStr">
        <is>
          <t>2026-10-25</t>
        </is>
      </c>
      <c r="I1641" s="36" t="n"/>
      <c r="J1641" s="39" t="inlineStr">
        <is>
          <t>https://query1.finance.yahoo.com/v8/finance/chart/035720.KS?period1=1619827200&amp;period2=1640995200&amp;interval=1d</t>
        </is>
      </c>
      <c r="K1641" s="37" t="inlineStr">
        <is>
          <t>acq_mktcap,event_ticker_basis</t>
        </is>
      </c>
    </row>
    <row r="1642" ht="45" customHeight="1">
      <c r="A1642" s="36" t="inlineStr">
        <is>
          <t>K058</t>
        </is>
      </c>
      <c r="B1642" s="37" t="inlineStr">
        <is>
          <t>Radish Media, Inc.</t>
        </is>
      </c>
      <c r="C1642" s="36" t="inlineStr">
        <is>
          <t>인수 후</t>
        </is>
      </c>
      <c r="D1642" s="36" t="inlineStr">
        <is>
          <t>2021-12-31</t>
        </is>
      </c>
      <c r="E1642" s="37" t="inlineStr">
        <is>
          <t>통합</t>
        </is>
      </c>
      <c r="F1642"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7" t="inlineStr">
        <is>
          <t>DART 감사보고서</t>
        </is>
      </c>
      <c r="H1642" s="36" t="inlineStr">
        <is>
          <t>2022-03-31</t>
        </is>
      </c>
      <c r="I1642" s="36" t="inlineStr">
        <is>
          <t>20220331003217</t>
        </is>
      </c>
      <c r="J1642" s="39" t="inlineStr">
        <is>
          <t>https://dart.fss.or.kr/dsaf001/main.do?rcpNo=20220331003217</t>
        </is>
      </c>
      <c r="K1642" s="37" t="inlineStr">
        <is>
          <t>post_events_summary,impairment,target_rev_post,target_op_post,notes,value_chk_local</t>
        </is>
      </c>
    </row>
    <row r="1643" ht="45" customHeight="1">
      <c r="A1643" s="36" t="inlineStr">
        <is>
          <t>K058</t>
        </is>
      </c>
      <c r="B1643" s="37" t="inlineStr">
        <is>
          <t>Radish Media, Inc.</t>
        </is>
      </c>
      <c r="C1643" s="36" t="inlineStr">
        <is>
          <t>인수 후</t>
        </is>
      </c>
      <c r="D1643" s="36" t="inlineStr">
        <is>
          <t>2021-12-31</t>
        </is>
      </c>
      <c r="E1643" s="37" t="inlineStr">
        <is>
          <t>기타</t>
        </is>
      </c>
      <c r="F1643" s="37"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7" t="inlineStr">
        <is>
          <t>DART 감사보고서</t>
        </is>
      </c>
      <c r="H1643" s="36" t="inlineStr">
        <is>
          <t>2022-03-31</t>
        </is>
      </c>
      <c r="I1643" s="36" t="inlineStr">
        <is>
          <t>20220331003215</t>
        </is>
      </c>
      <c r="J1643" s="39" t="inlineStr">
        <is>
          <t>https://dart.fss.or.kr/dsaf001/main.do?rcpNo=20220331003215</t>
        </is>
      </c>
      <c r="K1643" s="37" t="inlineStr">
        <is>
          <t>notes,post_events_summary</t>
        </is>
      </c>
    </row>
    <row r="1644" ht="45" customHeight="1">
      <c r="A1644" s="36" t="inlineStr">
        <is>
          <t>K058</t>
        </is>
      </c>
      <c r="B1644" s="37" t="inlineStr">
        <is>
          <t>Radish Media, Inc.</t>
        </is>
      </c>
      <c r="C1644" s="36" t="inlineStr">
        <is>
          <t>인수 후</t>
        </is>
      </c>
      <c r="D1644" s="36" t="inlineStr">
        <is>
          <t>2021-12-31</t>
        </is>
      </c>
      <c r="E1644" s="37" t="inlineStr">
        <is>
          <t>통합</t>
        </is>
      </c>
      <c r="F1644"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7" t="inlineStr">
        <is>
          <t>DART 사업보고서</t>
        </is>
      </c>
      <c r="H1644" s="36" t="inlineStr">
        <is>
          <t>2022-03-21</t>
        </is>
      </c>
      <c r="I1644" s="36" t="inlineStr">
        <is>
          <t>20220321001331</t>
        </is>
      </c>
      <c r="J1644" s="39" t="inlineStr">
        <is>
          <t>https://dart.fss.or.kr/dsaf001/main.do?rcpNo=20220321001331</t>
        </is>
      </c>
      <c r="K1644" s="37" t="inlineStr">
        <is>
          <t>pre_incorp_chk,post_events_summary</t>
        </is>
      </c>
    </row>
    <row r="1645" ht="45" customHeight="1">
      <c r="A1645" s="36" t="inlineStr">
        <is>
          <t>K058</t>
        </is>
      </c>
      <c r="B1645" s="37" t="inlineStr">
        <is>
          <t>Radish Media, Inc.</t>
        </is>
      </c>
      <c r="C1645" s="36" t="inlineStr">
        <is>
          <t>인수 후</t>
        </is>
      </c>
      <c r="D1645" s="36" t="inlineStr">
        <is>
          <t>2021-11-04</t>
        </is>
      </c>
      <c r="E1645" s="37" t="inlineStr">
        <is>
          <t>어닝콜</t>
        </is>
      </c>
      <c r="F1645" s="37"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7" t="inlineStr">
        <is>
          <t>IR 자료</t>
        </is>
      </c>
      <c r="H1645" s="36" t="inlineStr">
        <is>
          <t>2021-11-04</t>
        </is>
      </c>
      <c r="I1645" s="36" t="n"/>
      <c r="J1645" s="39" t="inlineStr">
        <is>
          <t>https://www.kakaocorp.com/page/detail/9587</t>
        </is>
      </c>
      <c r="K1645" s="37" t="inlineStr">
        <is>
          <t>earnings_call_note</t>
        </is>
      </c>
    </row>
    <row r="1646" ht="45" customHeight="1">
      <c r="A1646" s="36" t="inlineStr">
        <is>
          <t>K058</t>
        </is>
      </c>
      <c r="B1646" s="37" t="inlineStr">
        <is>
          <t>Radish Media, Inc.</t>
        </is>
      </c>
      <c r="C1646" s="36" t="inlineStr">
        <is>
          <t>인수 후</t>
        </is>
      </c>
      <c r="D1646" s="36" t="inlineStr">
        <is>
          <t>2022-05-19</t>
        </is>
      </c>
      <c r="E1646" s="37" t="inlineStr">
        <is>
          <t>합병</t>
        </is>
      </c>
      <c r="F1646"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7" t="inlineStr">
        <is>
          <t>회사 보도자료</t>
        </is>
      </c>
      <c r="H1646" s="36" t="inlineStr">
        <is>
          <t>2022-05-19</t>
        </is>
      </c>
      <c r="I1646" s="36" t="n"/>
      <c r="J1646" s="39" t="inlineStr">
        <is>
          <t>https://newsroom.kakaoent.com/news/kakao-entertainment-merges-us-based-digital-storytelling-platforms-tapas-and-radish-to-accelerate-growth-in-north-america/</t>
        </is>
      </c>
      <c r="K1646" s="37" t="inlineStr">
        <is>
          <t>post_events_summary</t>
        </is>
      </c>
    </row>
    <row r="1647" ht="45" customHeight="1">
      <c r="A1647" s="36" t="inlineStr">
        <is>
          <t>K058</t>
        </is>
      </c>
      <c r="B1647" s="37" t="inlineStr">
        <is>
          <t>Radish Media, Inc.</t>
        </is>
      </c>
      <c r="C1647" s="36" t="inlineStr">
        <is>
          <t>인수 후</t>
        </is>
      </c>
      <c r="D1647" s="36" t="inlineStr">
        <is>
          <t>2022-05-19</t>
        </is>
      </c>
      <c r="E1647" s="37" t="inlineStr">
        <is>
          <t>합병</t>
        </is>
      </c>
      <c r="F1647" s="37" t="inlineStr">
        <is>
          <t>KED Global(이승우): Radish가 1대 18 비율로 Tapas를 합병, 합병법인은 Chang Kim이 이끌고 Wuxiaworld를 지배하되 독립 운영; 북미 거래액 5,000억원 목표.</t>
        </is>
      </c>
      <c r="G1647" s="37" t="inlineStr">
        <is>
          <t>언론 보도</t>
        </is>
      </c>
      <c r="H1647" s="36" t="inlineStr">
        <is>
          <t>2022-05-19</t>
        </is>
      </c>
      <c r="I1647" s="36" t="n"/>
      <c r="J1647" s="39" t="inlineStr">
        <is>
          <t>https://www.kedglobal.com/newsView/ked202205190012</t>
        </is>
      </c>
      <c r="K1647" s="37" t="inlineStr">
        <is>
          <t>post_events_summary</t>
        </is>
      </c>
    </row>
    <row r="1648" ht="45" customHeight="1">
      <c r="A1648" s="36" t="inlineStr">
        <is>
          <t>K058</t>
        </is>
      </c>
      <c r="B1648" s="37" t="inlineStr">
        <is>
          <t>Radish Media, Inc.</t>
        </is>
      </c>
      <c r="C1648" s="36" t="inlineStr">
        <is>
          <t>인수 후</t>
        </is>
      </c>
      <c r="D1648" s="36" t="inlineStr">
        <is>
          <t>2022-07-28</t>
        </is>
      </c>
      <c r="E1648" s="37" t="inlineStr">
        <is>
          <t>경영진변경</t>
        </is>
      </c>
      <c r="F1648" s="37" t="inlineStr">
        <is>
          <t>The Beat(Heidi MacDonald): Bleeding Cool 인용, Tapas 전체 인력의 약 30% 감원(CFO·CCO·홍보책임자 등 임원 포함), Radish 인력 약 80% 감원; 오리지널 축소·UGC 전환, Tapas·Radish·Wuxiaworld를 Tapas 브랜드 아래 통합.</t>
        </is>
      </c>
      <c r="G1648" s="37" t="inlineStr">
        <is>
          <t>언론 보도</t>
        </is>
      </c>
      <c r="H1648" s="36" t="inlineStr">
        <is>
          <t>2022-07-28</t>
        </is>
      </c>
      <c r="I1648" s="36" t="n"/>
      <c r="J1648" s="39" t="inlineStr">
        <is>
          <t>https://www.comicsbeat.com/major-layoffs-and-reported-new-direction-at-tapas-media</t>
        </is>
      </c>
      <c r="K1648" s="37" t="inlineStr">
        <is>
          <t>post_events_summary</t>
        </is>
      </c>
    </row>
    <row r="1649" ht="45" customHeight="1">
      <c r="A1649" s="36" t="inlineStr">
        <is>
          <t>K058</t>
        </is>
      </c>
      <c r="B1649" s="37" t="inlineStr">
        <is>
          <t>Radish Media, Inc.</t>
        </is>
      </c>
      <c r="C1649" s="36" t="inlineStr">
        <is>
          <t>인수 후</t>
        </is>
      </c>
      <c r="D1649" s="36" t="inlineStr">
        <is>
          <t>2022-09-01</t>
        </is>
      </c>
      <c r="E1649" s="37" t="inlineStr">
        <is>
          <t>합병</t>
        </is>
      </c>
      <c r="F1649"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7" t="inlineStr">
        <is>
          <t>언론 보도</t>
        </is>
      </c>
      <c r="H1649" s="36" t="inlineStr">
        <is>
          <t>2022-09-05</t>
        </is>
      </c>
      <c r="I1649" s="36" t="n"/>
      <c r="J1649" s="39" t="inlineStr">
        <is>
          <t>https://www.webtoonguide.com/ko/board/news-column/17257</t>
        </is>
      </c>
      <c r="K1649" s="37" t="inlineStr">
        <is>
          <t>post_events_summary</t>
        </is>
      </c>
    </row>
    <row r="1650" ht="45" customHeight="1">
      <c r="A1650" s="36" t="inlineStr">
        <is>
          <t>K058</t>
        </is>
      </c>
      <c r="B1650" s="37" t="inlineStr">
        <is>
          <t>Radish Media, Inc.</t>
        </is>
      </c>
      <c r="C1650" s="36" t="inlineStr">
        <is>
          <t>인수 후</t>
        </is>
      </c>
      <c r="D1650" s="36" t="inlineStr">
        <is>
          <t>2022-12-31</t>
        </is>
      </c>
      <c r="E1650" s="37" t="inlineStr">
        <is>
          <t>손상차손</t>
        </is>
      </c>
      <c r="F1650"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7" t="inlineStr">
        <is>
          <t>DART 감사보고서</t>
        </is>
      </c>
      <c r="H1650" s="36" t="inlineStr">
        <is>
          <t>2023-03-31</t>
        </is>
      </c>
      <c r="I1650" s="36" t="inlineStr">
        <is>
          <t>20230331004024</t>
        </is>
      </c>
      <c r="J1650" s="39" t="inlineStr">
        <is>
          <t>https://dart.fss.or.kr/dsaf001/main.do?rcpNo=20230331004024</t>
        </is>
      </c>
      <c r="K1650" s="37" t="inlineStr">
        <is>
          <t>post_events_summary,impairment,target_rev_post,target_op_post,perf_basis,notes</t>
        </is>
      </c>
    </row>
    <row r="1651" ht="45" customHeight="1">
      <c r="A1651" s="36" t="inlineStr">
        <is>
          <t>K058</t>
        </is>
      </c>
      <c r="B1651" s="37" t="inlineStr">
        <is>
          <t>Radish Media, Inc.</t>
        </is>
      </c>
      <c r="C1651" s="36" t="inlineStr">
        <is>
          <t>인수 후</t>
        </is>
      </c>
      <c r="D1651" s="36" t="inlineStr">
        <is>
          <t>2022-12-31</t>
        </is>
      </c>
      <c r="E1651" s="37" t="inlineStr">
        <is>
          <t>손상차손</t>
        </is>
      </c>
      <c r="F1651" s="37"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7" t="inlineStr">
        <is>
          <t>DART 사업보고서</t>
        </is>
      </c>
      <c r="H1651" s="36" t="inlineStr">
        <is>
          <t>2023-03-20</t>
        </is>
      </c>
      <c r="I1651" s="36" t="inlineStr">
        <is>
          <t>20230320001096</t>
        </is>
      </c>
      <c r="J1651" s="39" t="inlineStr">
        <is>
          <t>https://dart.fss.or.kr/dsaf001/main.do?rcpNo=20230320001096</t>
        </is>
      </c>
      <c r="K1651" s="37" t="inlineStr">
        <is>
          <t>impairment</t>
        </is>
      </c>
    </row>
    <row r="1652" ht="45" customHeight="1">
      <c r="A1652" s="36" t="inlineStr">
        <is>
          <t>K058</t>
        </is>
      </c>
      <c r="B1652" s="37" t="inlineStr">
        <is>
          <t>Radish Media, Inc.</t>
        </is>
      </c>
      <c r="C1652" s="36" t="inlineStr">
        <is>
          <t>인수 후</t>
        </is>
      </c>
      <c r="D1652" s="36" t="inlineStr">
        <is>
          <t>2023-12-31</t>
        </is>
      </c>
      <c r="E1652" s="37" t="inlineStr">
        <is>
          <t>손상차손</t>
        </is>
      </c>
      <c r="F1652"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7" t="inlineStr">
        <is>
          <t>DART 감사보고서</t>
        </is>
      </c>
      <c r="H1652" s="36" t="inlineStr">
        <is>
          <t>2024-03-29</t>
        </is>
      </c>
      <c r="I1652" s="36" t="inlineStr">
        <is>
          <t>20240329003124</t>
        </is>
      </c>
      <c r="J1652" s="39" t="inlineStr">
        <is>
          <t>https://dart.fss.or.kr/dsaf001/main.do?rcpNo=20240329003124</t>
        </is>
      </c>
      <c r="K1652" s="37" t="inlineStr">
        <is>
          <t>post_events_summary,impairment,target_rev_post,target_op_post</t>
        </is>
      </c>
    </row>
    <row r="1653" ht="45" customHeight="1">
      <c r="A1653" s="36" t="inlineStr">
        <is>
          <t>K058</t>
        </is>
      </c>
      <c r="B1653" s="37" t="inlineStr">
        <is>
          <t>Radish Media, Inc.</t>
        </is>
      </c>
      <c r="C1653" s="36" t="inlineStr">
        <is>
          <t>인수 후</t>
        </is>
      </c>
      <c r="D1653" s="36" t="inlineStr">
        <is>
          <t>2023-12-31</t>
        </is>
      </c>
      <c r="E1653" s="37" t="inlineStr">
        <is>
          <t>손상차손</t>
        </is>
      </c>
      <c r="F1653"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7" t="inlineStr">
        <is>
          <t>DART 사업보고서</t>
        </is>
      </c>
      <c r="H1653" s="36" t="inlineStr">
        <is>
          <t>2024-03-20</t>
        </is>
      </c>
      <c r="I1653" s="36" t="inlineStr">
        <is>
          <t>20240320002039</t>
        </is>
      </c>
      <c r="J1653" s="39" t="inlineStr">
        <is>
          <t>https://dart.fss.or.kr/dsaf001/main.do?rcpNo=20240320002039</t>
        </is>
      </c>
      <c r="K1653" s="37" t="inlineStr">
        <is>
          <t>impairment</t>
        </is>
      </c>
    </row>
    <row r="1654" ht="45" customHeight="1">
      <c r="A1654" s="36" t="inlineStr">
        <is>
          <t>K058</t>
        </is>
      </c>
      <c r="B1654" s="37" t="inlineStr">
        <is>
          <t>Radish Media, Inc.</t>
        </is>
      </c>
      <c r="C1654" s="36" t="inlineStr">
        <is>
          <t>인수 후</t>
        </is>
      </c>
      <c r="D1654" s="36" t="inlineStr">
        <is>
          <t>2024-02-15</t>
        </is>
      </c>
      <c r="E1654" s="37" t="inlineStr">
        <is>
          <t>어닝콜</t>
        </is>
      </c>
      <c r="F1654" s="37"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7" t="inlineStr">
        <is>
          <t>언론 보도</t>
        </is>
      </c>
      <c r="H1654" s="36" t="inlineStr">
        <is>
          <t>2024-02-15</t>
        </is>
      </c>
      <c r="I1654" s="36" t="n"/>
      <c r="J1654" s="39" t="inlineStr">
        <is>
          <t>https://www.koreajoongangdaily.com/business/record-high-revenue-not-enough-to-keep-kakao-in-the-black-for-2023/10089844</t>
        </is>
      </c>
      <c r="K1654" s="37" t="inlineStr">
        <is>
          <t>earnings_call_note</t>
        </is>
      </c>
    </row>
    <row r="1655" ht="45" customHeight="1">
      <c r="A1655" s="36" t="inlineStr">
        <is>
          <t>K058</t>
        </is>
      </c>
      <c r="B1655" s="37" t="inlineStr">
        <is>
          <t>Radish Media, Inc.</t>
        </is>
      </c>
      <c r="C1655" s="36" t="inlineStr">
        <is>
          <t>인수 후</t>
        </is>
      </c>
      <c r="D1655" s="36" t="inlineStr">
        <is>
          <t>2024-04-03</t>
        </is>
      </c>
      <c r="E1655" s="37" t="inlineStr">
        <is>
          <t>손상차손</t>
        </is>
      </c>
      <c r="F1655" s="37"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7" t="inlineStr">
        <is>
          <t>언론 보도</t>
        </is>
      </c>
      <c r="H1655" s="36" t="inlineStr">
        <is>
          <t>2024-04-03</t>
        </is>
      </c>
      <c r="I1655" s="36" t="n"/>
      <c r="J1655" s="39" t="inlineStr">
        <is>
          <t>https://newstomato.com/ReadNews.aspx?no=1225750</t>
        </is>
      </c>
      <c r="K1655" s="37" t="inlineStr">
        <is>
          <t>earnings_call_note,impairment</t>
        </is>
      </c>
    </row>
    <row r="1656" ht="45" customHeight="1">
      <c r="A1656" s="36" t="inlineStr">
        <is>
          <t>K058</t>
        </is>
      </c>
      <c r="B1656" s="37" t="inlineStr">
        <is>
          <t>Radish Media, Inc.</t>
        </is>
      </c>
      <c r="C1656" s="36" t="inlineStr">
        <is>
          <t>인수 후</t>
        </is>
      </c>
      <c r="D1656" s="36" t="inlineStr">
        <is>
          <t>2024-12-31</t>
        </is>
      </c>
      <c r="E1656" s="37" t="inlineStr">
        <is>
          <t>추가취득</t>
        </is>
      </c>
      <c r="F1656"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7" t="inlineStr">
        <is>
          <t>DART 감사보고서</t>
        </is>
      </c>
      <c r="H1656" s="36" t="inlineStr">
        <is>
          <t>2025-03-28</t>
        </is>
      </c>
      <c r="I1656" s="36" t="inlineStr">
        <is>
          <t>20250328002113</t>
        </is>
      </c>
      <c r="J1656" s="39" t="inlineStr">
        <is>
          <t>https://dart.fss.or.kr/dsaf001/main.do?rcpNo=20250328002113</t>
        </is>
      </c>
      <c r="K1656" s="37" t="inlineStr">
        <is>
          <t>post_events_summary,target_rev_post,target_op_post,notes</t>
        </is>
      </c>
    </row>
    <row r="1657" ht="45" customHeight="1">
      <c r="A1657" s="36" t="inlineStr">
        <is>
          <t>K058</t>
        </is>
      </c>
      <c r="B1657" s="37" t="inlineStr">
        <is>
          <t>Radish Media, Inc.</t>
        </is>
      </c>
      <c r="C1657" s="36" t="inlineStr">
        <is>
          <t>인수 후</t>
        </is>
      </c>
      <c r="D1657" s="36" t="inlineStr">
        <is>
          <t>2025-07-09</t>
        </is>
      </c>
      <c r="E1657" s="37" t="inlineStr">
        <is>
          <t>사업철수</t>
        </is>
      </c>
      <c r="F1657"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7" t="inlineStr">
        <is>
          <t>언론 보도</t>
        </is>
      </c>
      <c r="H1657" s="36" t="inlineStr">
        <is>
          <t>2025-07-09</t>
        </is>
      </c>
      <c r="I1657" s="36" t="n"/>
      <c r="J1657" s="39" t="inlineStr">
        <is>
          <t>https://www.inews24.com/view/1863516</t>
        </is>
      </c>
      <c r="K1657" s="37" t="inlineStr">
        <is>
          <t>post_events_summary,earnings_call_note</t>
        </is>
      </c>
    </row>
    <row r="1658" ht="45" customHeight="1">
      <c r="A1658" s="36" t="inlineStr">
        <is>
          <t>K058</t>
        </is>
      </c>
      <c r="B1658" s="37" t="inlineStr">
        <is>
          <t>Radish Media, Inc.</t>
        </is>
      </c>
      <c r="C1658" s="36" t="inlineStr">
        <is>
          <t>인수 후</t>
        </is>
      </c>
      <c r="D1658" s="36" t="inlineStr">
        <is>
          <t>2025-12-31</t>
        </is>
      </c>
      <c r="E1658" s="37" t="inlineStr">
        <is>
          <t>손상차손</t>
        </is>
      </c>
      <c r="F1658"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7" t="inlineStr">
        <is>
          <t>DART 감사보고서</t>
        </is>
      </c>
      <c r="H1658" s="36" t="inlineStr">
        <is>
          <t>2026-03-27</t>
        </is>
      </c>
      <c r="I1658" s="36" t="inlineStr">
        <is>
          <t>20260327001465</t>
        </is>
      </c>
      <c r="J1658" s="39" t="inlineStr">
        <is>
          <t>https://dart.fss.or.kr/dsaf001/main.do?rcpNo=20260327001465</t>
        </is>
      </c>
      <c r="K1658" s="37" t="inlineStr">
        <is>
          <t>post_events_summary,impairment,target_rev_post,target_op_post</t>
        </is>
      </c>
    </row>
    <row r="1659" ht="45" customHeight="1">
      <c r="A1659" s="36" t="inlineStr">
        <is>
          <t>K058</t>
        </is>
      </c>
      <c r="B1659" s="37" t="inlineStr">
        <is>
          <t>Radish Media, Inc.</t>
        </is>
      </c>
      <c r="C1659" s="36" t="inlineStr">
        <is>
          <t>인수 후</t>
        </is>
      </c>
      <c r="D1659" s="36" t="inlineStr">
        <is>
          <t>2026-09-20</t>
        </is>
      </c>
      <c r="E1659" s="37" t="inlineStr">
        <is>
          <t>매각</t>
        </is>
      </c>
      <c r="F1659"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7" t="inlineStr">
        <is>
          <t>언론 보도</t>
        </is>
      </c>
      <c r="H1659" s="36" t="inlineStr">
        <is>
          <t>2026-09</t>
        </is>
      </c>
      <c r="I1659" s="36" t="n"/>
      <c r="J1659" s="39" t="inlineStr">
        <is>
          <t>https://otakukart.com/wuxiaworld-founder-ren-buys-back-web-novel-platform-from-tapas-amid-shutdown-plans/</t>
        </is>
      </c>
      <c r="K1659" s="37" t="inlineStr">
        <is>
          <t>post_events_summary</t>
        </is>
      </c>
    </row>
    <row r="1660" ht="45" customHeight="1">
      <c r="A1660" s="36" t="inlineStr">
        <is>
          <t>K058</t>
        </is>
      </c>
      <c r="B1660" s="37" t="inlineStr">
        <is>
          <t>Radish Media, Inc.</t>
        </is>
      </c>
      <c r="C1660" s="36" t="inlineStr">
        <is>
          <t>인수 후</t>
        </is>
      </c>
      <c r="D1660" s="36" t="inlineStr">
        <is>
          <t>2026-10-06</t>
        </is>
      </c>
      <c r="E1660" s="37" t="inlineStr">
        <is>
          <t>사업철수</t>
        </is>
      </c>
      <c r="F1660"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7" t="inlineStr">
        <is>
          <t>언론 보도</t>
        </is>
      </c>
      <c r="H1660" s="36" t="inlineStr">
        <is>
          <t>2026-10-06</t>
        </is>
      </c>
      <c r="I1660" s="36" t="n"/>
      <c r="J1660" s="39" t="inlineStr">
        <is>
          <t>https://inews24.com/view/2012303</t>
        </is>
      </c>
      <c r="K1660" s="37" t="inlineStr">
        <is>
          <t>post_events_summary</t>
        </is>
      </c>
    </row>
    <row r="1661" ht="45" customHeight="1">
      <c r="A1661" s="36" t="inlineStr">
        <is>
          <t>K059</t>
        </is>
      </c>
      <c r="B1661" s="37" t="inlineStr">
        <is>
          <t>Tapas Media, Inc.</t>
        </is>
      </c>
      <c r="C1661" s="36" t="inlineStr">
        <is>
          <t>발표</t>
        </is>
      </c>
      <c r="D1661" s="36" t="inlineStr">
        <is>
          <t>2021-07-05</t>
        </is>
      </c>
      <c r="E1661" s="37" t="inlineStr">
        <is>
          <t>발표</t>
        </is>
      </c>
      <c r="F1661"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7" t="inlineStr">
        <is>
          <t>DART 기타공시</t>
        </is>
      </c>
      <c r="H1661" s="36" t="inlineStr">
        <is>
          <t>2021-07-05</t>
        </is>
      </c>
      <c r="I1661" s="36" t="inlineStr">
        <is>
          <t>20210705800514</t>
        </is>
      </c>
      <c r="J1661" s="39" t="inlineStr">
        <is>
          <t>https://dart.fss.or.kr/dsaf001/main.do?rcpNo=20210705800514</t>
        </is>
      </c>
      <c r="K1661" s="37" t="inlineStr">
        <is>
          <t>value_chk_local,value_chk_usdmm,deal_to_assets_pct,purpose_quote,first_filing_date,size_basis,chk_note,notes,target_rev_pre,target_op_pre,apex_total_assets,acq_total_assets,acquirer_core</t>
        </is>
      </c>
    </row>
    <row r="1662" ht="45" customHeight="1">
      <c r="A1662" s="36" t="inlineStr">
        <is>
          <t>K059</t>
        </is>
      </c>
      <c r="B1662" s="37" t="inlineStr">
        <is>
          <t>Tapas Media, Inc.</t>
        </is>
      </c>
      <c r="C1662" s="36" t="inlineStr">
        <is>
          <t>인수 후</t>
        </is>
      </c>
      <c r="D1662" s="36" t="inlineStr">
        <is>
          <t>2021-07-09</t>
        </is>
      </c>
      <c r="E1662" s="37" t="inlineStr">
        <is>
          <t>완료</t>
        </is>
      </c>
      <c r="F1662"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7" t="inlineStr">
        <is>
          <t>DART 사업보고서</t>
        </is>
      </c>
      <c r="H1662" s="36" t="inlineStr">
        <is>
          <t>2021-08-17</t>
        </is>
      </c>
      <c r="I1662" s="36" t="inlineStr">
        <is>
          <t>20210817002037</t>
        </is>
      </c>
      <c r="J1662" s="39" t="inlineStr">
        <is>
          <t>https://dart.fss.or.kr/dsaf001/main.do?rcpNo=20210817002037</t>
        </is>
      </c>
      <c r="K1662" s="37" t="inlineStr">
        <is>
          <t>status_chk,value_chk_local,value_chk_usdmm,acq_mktcap,pre_incorp_chk</t>
        </is>
      </c>
    </row>
    <row r="1663" ht="45" customHeight="1">
      <c r="A1663" s="36" t="inlineStr">
        <is>
          <t>K059</t>
        </is>
      </c>
      <c r="B1663" s="37" t="inlineStr">
        <is>
          <t>Tapas Media, Inc.</t>
        </is>
      </c>
      <c r="C1663" s="36" t="inlineStr">
        <is>
          <t>발표</t>
        </is>
      </c>
      <c r="D1663" s="36" t="inlineStr">
        <is>
          <t>2021-07-05</t>
        </is>
      </c>
      <c r="E1663" s="37" t="inlineStr">
        <is>
          <t>기타</t>
        </is>
      </c>
      <c r="F1663" s="37"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7" t="inlineStr">
        <is>
          <t>DART 기타공시</t>
        </is>
      </c>
      <c r="H1663" s="36" t="inlineStr">
        <is>
          <t>2021-07-05</t>
        </is>
      </c>
      <c r="I1663" s="36" t="inlineStr">
        <is>
          <t>20210705000290</t>
        </is>
      </c>
      <c r="J1663" s="39" t="inlineStr">
        <is>
          <t>https://dart.fss.or.kr/dsaf001/main.do?rcpNo=20210705000290</t>
        </is>
      </c>
      <c r="K1663" s="37" t="inlineStr">
        <is>
          <t>deal_to_equity_pct,size_basis</t>
        </is>
      </c>
    </row>
    <row r="1664" ht="45" customHeight="1">
      <c r="A1664" s="36" t="inlineStr">
        <is>
          <t>K059</t>
        </is>
      </c>
      <c r="B1664" s="37" t="inlineStr">
        <is>
          <t>Tapas Media, Inc.</t>
        </is>
      </c>
      <c r="C1664" s="36" t="inlineStr">
        <is>
          <t>발표</t>
        </is>
      </c>
      <c r="D1664" s="36" t="inlineStr">
        <is>
          <t>2021-05-11</t>
        </is>
      </c>
      <c r="E1664" s="37" t="inlineStr">
        <is>
          <t>발표</t>
        </is>
      </c>
      <c r="F1664" s="37"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7" t="inlineStr">
        <is>
          <t>DART 기타공시</t>
        </is>
      </c>
      <c r="H1664" s="36" t="inlineStr">
        <is>
          <t>2021-05-11</t>
        </is>
      </c>
      <c r="I1664" s="36" t="inlineStr">
        <is>
          <t>20210511000011</t>
        </is>
      </c>
      <c r="J1664" s="39" t="inlineStr">
        <is>
          <t>https://dart.fss.or.kr/dsaf001/main.do?rcpNo=20210511000011</t>
        </is>
      </c>
      <c r="K1664" s="37" t="inlineStr">
        <is>
          <t>chk_note,notes</t>
        </is>
      </c>
    </row>
    <row r="1665" ht="45" customHeight="1">
      <c r="A1665" s="36" t="inlineStr">
        <is>
          <t>K059</t>
        </is>
      </c>
      <c r="B1665" s="37" t="inlineStr">
        <is>
          <t>Tapas Media, Inc.</t>
        </is>
      </c>
      <c r="C1665" s="36" t="inlineStr">
        <is>
          <t>발표</t>
        </is>
      </c>
      <c r="D1665" s="36" t="inlineStr">
        <is>
          <t>2021-07-06</t>
        </is>
      </c>
      <c r="E1665" s="37" t="inlineStr">
        <is>
          <t>발표</t>
        </is>
      </c>
      <c r="F1665" s="37"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7" t="inlineStr">
        <is>
          <t>DART 기타공시</t>
        </is>
      </c>
      <c r="H1665" s="36" t="inlineStr">
        <is>
          <t>2021-07-06</t>
        </is>
      </c>
      <c r="I1665" s="36" t="inlineStr">
        <is>
          <t>20210706900601</t>
        </is>
      </c>
      <c r="J1665" s="39" t="inlineStr">
        <is>
          <t>https://dart.fss.or.kr/dsaf001/main.do?rcpNo=20210706900601</t>
        </is>
      </c>
      <c r="K1665" s="37" t="inlineStr">
        <is>
          <t>chk_note,notes,first_filing_date</t>
        </is>
      </c>
    </row>
    <row r="1666" ht="45" customHeight="1">
      <c r="A1666" s="36" t="inlineStr">
        <is>
          <t>K059</t>
        </is>
      </c>
      <c r="B1666" s="37" t="inlineStr">
        <is>
          <t>Tapas Media, Inc.</t>
        </is>
      </c>
      <c r="C1666" s="36" t="inlineStr">
        <is>
          <t>발표</t>
        </is>
      </c>
      <c r="D1666" s="36" t="inlineStr">
        <is>
          <t>2021-07-13</t>
        </is>
      </c>
      <c r="E1666" s="37" t="inlineStr">
        <is>
          <t>기타</t>
        </is>
      </c>
      <c r="F1666" s="37" t="inlineStr">
        <is>
          <t>예스24 정정: 정정사유 '처분예정일자 연장' — 2021-07-12 → 2021-07-30.</t>
        </is>
      </c>
      <c r="G1666" s="37" t="inlineStr">
        <is>
          <t>DART 기타공시</t>
        </is>
      </c>
      <c r="H1666" s="36" t="inlineStr">
        <is>
          <t>2021-07-13</t>
        </is>
      </c>
      <c r="I1666" s="36" t="inlineStr">
        <is>
          <t>20210713900001</t>
        </is>
      </c>
      <c r="J1666" s="39" t="inlineStr">
        <is>
          <t>https://dart.fss.or.kr/dsaf001/main.do?rcpNo=20210713900001</t>
        </is>
      </c>
      <c r="K1666" s="37" t="inlineStr">
        <is>
          <t>chk_note</t>
        </is>
      </c>
    </row>
    <row r="1667" ht="45" customHeight="1">
      <c r="A1667" s="36" t="inlineStr">
        <is>
          <t>K059</t>
        </is>
      </c>
      <c r="B1667" s="37" t="inlineStr">
        <is>
          <t>Tapas Media, Inc.</t>
        </is>
      </c>
      <c r="C1667" s="36" t="inlineStr">
        <is>
          <t>인수 후</t>
        </is>
      </c>
      <c r="D1667" s="36" t="inlineStr">
        <is>
          <t>2021-07-23</t>
        </is>
      </c>
      <c r="E1667" s="37" t="inlineStr">
        <is>
          <t>완료</t>
        </is>
      </c>
      <c r="F1667" s="37"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7" t="inlineStr">
        <is>
          <t>DART 기타공시</t>
        </is>
      </c>
      <c r="H1667" s="36" t="inlineStr">
        <is>
          <t>2021-07-23</t>
        </is>
      </c>
      <c r="I1667" s="36" t="inlineStr">
        <is>
          <t>20210723900451</t>
        </is>
      </c>
      <c r="J1667" s="39" t="inlineStr">
        <is>
          <t>https://dart.fss.or.kr/dsaf001/main.do?rcpNo=20210723900451</t>
        </is>
      </c>
      <c r="K1667" s="37" t="inlineStr">
        <is>
          <t>status_chk,notes</t>
        </is>
      </c>
    </row>
    <row r="1668" ht="45" customHeight="1">
      <c r="A1668" s="36" t="inlineStr">
        <is>
          <t>K059</t>
        </is>
      </c>
      <c r="B1668" s="37" t="inlineStr">
        <is>
          <t>Tapas Media, Inc.</t>
        </is>
      </c>
      <c r="C1668" s="36" t="inlineStr">
        <is>
          <t>발표</t>
        </is>
      </c>
      <c r="D1668" s="36" t="inlineStr">
        <is>
          <t>2021-05-11</t>
        </is>
      </c>
      <c r="E1668" s="37" t="inlineStr">
        <is>
          <t>발표</t>
        </is>
      </c>
      <c r="F1668"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7" t="inlineStr">
        <is>
          <t>회사 보도자료</t>
        </is>
      </c>
      <c r="H1668" s="36" t="inlineStr">
        <is>
          <t>2021-05-11</t>
        </is>
      </c>
      <c r="I1668" s="36" t="n"/>
      <c r="J1668" s="39" t="inlineStr">
        <is>
          <t>https://www.kakaocorp.com/page/detail/9408</t>
        </is>
      </c>
      <c r="K1668" s="37" t="inlineStr">
        <is>
          <t>announce_date_chk,first_filing_date,purpose_quote,pre_events_summary,core_basis,earnings_call_note</t>
        </is>
      </c>
    </row>
    <row r="1669" ht="45" customHeight="1">
      <c r="A1669" s="36" t="inlineStr">
        <is>
          <t>K059</t>
        </is>
      </c>
      <c r="B1669" s="37" t="inlineStr">
        <is>
          <t>Tapas Media, Inc.</t>
        </is>
      </c>
      <c r="C1669" s="36" t="inlineStr">
        <is>
          <t>발표</t>
        </is>
      </c>
      <c r="D1669" s="36" t="inlineStr">
        <is>
          <t>2021-05-11</t>
        </is>
      </c>
      <c r="E1669" s="37" t="inlineStr">
        <is>
          <t>발표</t>
        </is>
      </c>
      <c r="F1669" s="37" t="inlineStr">
        <is>
          <t>파이낸셜뉴스(김미희, 2021-05-11 09:57): 5월 7일 이사회 결의·11일 발표, 타파스 100% 확보(약 6천억원), 래디쉬 이달 공개매수(약 5천억원), 타파스는 지난해 11월 해외 관계사 편입 — 보도자료와 교차 확인.</t>
        </is>
      </c>
      <c r="G1669" s="37" t="inlineStr">
        <is>
          <t>언론 보도</t>
        </is>
      </c>
      <c r="H1669" s="36" t="inlineStr">
        <is>
          <t>2021-05-11</t>
        </is>
      </c>
      <c r="I1669" s="36" t="n"/>
      <c r="J1669" s="39" t="inlineStr">
        <is>
          <t>https://www.fnnews.com/news/202105110952349208</t>
        </is>
      </c>
      <c r="K1669" s="37" t="inlineStr">
        <is>
          <t>announce_date_chk</t>
        </is>
      </c>
    </row>
    <row r="1670" ht="45" customHeight="1">
      <c r="A1670" s="36" t="inlineStr">
        <is>
          <t>K059</t>
        </is>
      </c>
      <c r="B1670" s="37" t="inlineStr">
        <is>
          <t>Tapas Media, Inc.</t>
        </is>
      </c>
      <c r="C1670" s="36" t="inlineStr">
        <is>
          <t>인수 전</t>
        </is>
      </c>
      <c r="D1670" s="36" t="inlineStr">
        <is>
          <t>2013-12-15</t>
        </is>
      </c>
      <c r="E1670" s="37" t="inlineStr">
        <is>
          <t>지분취득</t>
        </is>
      </c>
      <c r="F1670" s="37" t="inlineStr">
        <is>
          <t>다음커뮤니케이션(현 ㈜카카오) 2013 사업보고서 타법인출자 현황: 'Tapas Media, INC | 2013-12-15 | 웹툰서비스(미국) | 2,101,400(천원) | 2,000,000주 | 25.5%'. 카카오 계보의 첫 Tapas 지분.</t>
        </is>
      </c>
      <c r="G1670" s="37" t="inlineStr">
        <is>
          <t>DART 사업보고서</t>
        </is>
      </c>
      <c r="H1670" s="36" t="inlineStr">
        <is>
          <t>2014-03-31</t>
        </is>
      </c>
      <c r="I1670" s="36" t="inlineStr">
        <is>
          <t>20140331002739</t>
        </is>
      </c>
      <c r="J1670" s="39" t="inlineStr">
        <is>
          <t>https://dart.fss.or.kr/dsaf001/main.do?rcpNo=20140331002739</t>
        </is>
      </c>
      <c r="K1670" s="37" t="inlineStr">
        <is>
          <t>pre_events_summary</t>
        </is>
      </c>
    </row>
    <row r="1671" ht="45" customHeight="1">
      <c r="A1671" s="36" t="inlineStr">
        <is>
          <t>K059</t>
        </is>
      </c>
      <c r="B1671" s="37" t="inlineStr">
        <is>
          <t>Tapas Media, Inc.</t>
        </is>
      </c>
      <c r="C1671" s="36" t="inlineStr">
        <is>
          <t>인수 전</t>
        </is>
      </c>
      <c r="D1671" s="36" t="inlineStr">
        <is>
          <t>2019-12-31</t>
        </is>
      </c>
      <c r="E1671" s="37" t="inlineStr">
        <is>
          <t>기타</t>
        </is>
      </c>
      <c r="F1671" s="37" t="inlineStr">
        <is>
          <t>카카오 2019 사업보고서 타법인출자 현황: Tapas Media, Inc.(비상장) 최초취득 2014.10.01(다음카카오 합병일) 전략투자 1,839백만원, 2,000,000주, 지분율 기초 13.66% → 기말 10.27%(희석), 장부 247백만원.</t>
        </is>
      </c>
      <c r="G1671" s="37" t="inlineStr">
        <is>
          <t>DART 사업보고서</t>
        </is>
      </c>
      <c r="H1671" s="36" t="inlineStr">
        <is>
          <t>2020-03-30</t>
        </is>
      </c>
      <c r="I1671" s="36" t="inlineStr">
        <is>
          <t>20200330004659</t>
        </is>
      </c>
      <c r="J1671" s="39" t="inlineStr">
        <is>
          <t>https://dart.fss.or.kr/dsaf001/main.do?rcpNo=20200330004659</t>
        </is>
      </c>
      <c r="K1671" s="37" t="inlineStr">
        <is>
          <t>pre_events_summary</t>
        </is>
      </c>
    </row>
    <row r="1672" ht="45" customHeight="1">
      <c r="A1672" s="36" t="inlineStr">
        <is>
          <t>K059</t>
        </is>
      </c>
      <c r="B1672" s="37" t="inlineStr">
        <is>
          <t>Tapas Media, Inc.</t>
        </is>
      </c>
      <c r="C1672" s="36" t="inlineStr">
        <is>
          <t>인수 전</t>
        </is>
      </c>
      <c r="D1672" s="36" t="inlineStr">
        <is>
          <t>2020-09-24</t>
        </is>
      </c>
      <c r="E1672" s="37" t="inlineStr">
        <is>
          <t>지분취득</t>
        </is>
      </c>
      <c r="F1672" s="37"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7" t="inlineStr">
        <is>
          <t>DART 기타공시</t>
        </is>
      </c>
      <c r="H1672" s="36" t="inlineStr">
        <is>
          <t>2020-09-24</t>
        </is>
      </c>
      <c r="I1672" s="36" t="inlineStr">
        <is>
          <t>20200924000377</t>
        </is>
      </c>
      <c r="J1672" s="39" t="inlineStr">
        <is>
          <t>https://dart.fss.or.kr/dsaf001/main.do?rcpNo=20200924000377</t>
        </is>
      </c>
      <c r="K1672" s="37" t="inlineStr">
        <is>
          <t>pre_events_summary,notes</t>
        </is>
      </c>
    </row>
    <row r="1673" ht="45" customHeight="1">
      <c r="A1673" s="36" t="inlineStr">
        <is>
          <t>K059</t>
        </is>
      </c>
      <c r="B1673" s="37" t="inlineStr">
        <is>
          <t>Tapas Media, Inc.</t>
        </is>
      </c>
      <c r="C1673" s="36" t="inlineStr">
        <is>
          <t>인수 전</t>
        </is>
      </c>
      <c r="D1673" s="36" t="inlineStr">
        <is>
          <t>2020-12-31</t>
        </is>
      </c>
      <c r="E1673" s="37" t="inlineStr">
        <is>
          <t>기타</t>
        </is>
      </c>
      <c r="F1673" s="37"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7" t="inlineStr">
        <is>
          <t>DART 사업보고서</t>
        </is>
      </c>
      <c r="H1673" s="36" t="inlineStr">
        <is>
          <t>2021-03-18</t>
        </is>
      </c>
      <c r="I1673" s="36" t="inlineStr">
        <is>
          <t>20210318001373</t>
        </is>
      </c>
      <c r="J1673" s="39" t="inlineStr">
        <is>
          <t>https://dart.fss.or.kr/dsaf001/main.do?rcpNo=20210318001373</t>
        </is>
      </c>
      <c r="K1673" s="37" t="inlineStr">
        <is>
          <t>pre_events_summary,acquirer_core,core_basis</t>
        </is>
      </c>
    </row>
    <row r="1674" ht="45" customHeight="1">
      <c r="A1674" s="36" t="inlineStr">
        <is>
          <t>K059</t>
        </is>
      </c>
      <c r="B1674" s="37" t="inlineStr">
        <is>
          <t>Tapas Media, Inc.</t>
        </is>
      </c>
      <c r="C1674" s="36" t="inlineStr">
        <is>
          <t>인수 전</t>
        </is>
      </c>
      <c r="D1674" s="36" t="inlineStr">
        <is>
          <t>2020-12-31</t>
        </is>
      </c>
      <c r="E1674" s="37" t="inlineStr">
        <is>
          <t>기타</t>
        </is>
      </c>
      <c r="F1674" s="37"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7" t="inlineStr">
        <is>
          <t>DART 감사보고서</t>
        </is>
      </c>
      <c r="H1674" s="36" t="inlineStr">
        <is>
          <t>2021-04-01</t>
        </is>
      </c>
      <c r="I1674" s="36" t="inlineStr">
        <is>
          <t>20210401000639</t>
        </is>
      </c>
      <c r="J1674" s="39" t="inlineStr">
        <is>
          <t>https://dart.fss.or.kr/dsaf001/main.do?rcpNo=20210401000639</t>
        </is>
      </c>
      <c r="K1674" s="37" t="inlineStr">
        <is>
          <t>pre_events_summary,pre_incorp_chk,chk_note,acq_total_assets</t>
        </is>
      </c>
    </row>
    <row r="1675" ht="45" customHeight="1">
      <c r="A1675" s="36" t="inlineStr">
        <is>
          <t>K059</t>
        </is>
      </c>
      <c r="B1675" s="37" t="inlineStr">
        <is>
          <t>Tapas Media, Inc.</t>
        </is>
      </c>
      <c r="C1675" s="36" t="inlineStr">
        <is>
          <t>인수 전</t>
        </is>
      </c>
      <c r="D1675" s="36" t="inlineStr">
        <is>
          <t>2020-12-31</t>
        </is>
      </c>
      <c r="E1675" s="37" t="inlineStr">
        <is>
          <t>기타</t>
        </is>
      </c>
      <c r="F1675" s="37" t="inlineStr">
        <is>
          <t>카카오페이지 2020 (별도)감사보고서: 자산총계 532,404,680,012원(2020-12-31) — 카카오 거래소 공시(2021-07-05)의 '종속회사의 자산총액'과 같은 값.</t>
        </is>
      </c>
      <c r="G1675" s="37" t="inlineStr">
        <is>
          <t>DART 감사보고서</t>
        </is>
      </c>
      <c r="H1675" s="36" t="inlineStr">
        <is>
          <t>2021-04-01</t>
        </is>
      </c>
      <c r="I1675" s="36" t="inlineStr">
        <is>
          <t>20210401000629</t>
        </is>
      </c>
      <c r="J1675" s="39" t="inlineStr">
        <is>
          <t>https://dart.fss.or.kr/dsaf001/main.do?rcpNo=20210401000629</t>
        </is>
      </c>
      <c r="K1675" s="37" t="inlineStr">
        <is>
          <t>acq_total_assets,deal_to_assets_pct</t>
        </is>
      </c>
    </row>
    <row r="1676" ht="45" customHeight="1">
      <c r="A1676" s="36" t="inlineStr">
        <is>
          <t>K059</t>
        </is>
      </c>
      <c r="B1676" s="37" t="inlineStr">
        <is>
          <t>Tapas Media, Inc.</t>
        </is>
      </c>
      <c r="C1676" s="36" t="inlineStr">
        <is>
          <t>인수 전</t>
        </is>
      </c>
      <c r="D1676" s="36" t="inlineStr">
        <is>
          <t>2019-04-03</t>
        </is>
      </c>
      <c r="E1676" s="37" t="inlineStr">
        <is>
          <t>지분취득</t>
        </is>
      </c>
      <c r="F1676" s="37" t="inlineStr">
        <is>
          <t>예스24 2021 반기보고서 타법인출자 현황: 'Tapas media, Inc. | 비상장 | 2019.04.03 | 단순투자 | 2,504(백만원) | 1,019,462주 | 5.20%', 반기말 장부 24,422백만원(평가 +21,918).</t>
        </is>
      </c>
      <c r="G1676" s="37" t="inlineStr">
        <is>
          <t>DART 사업보고서</t>
        </is>
      </c>
      <c r="H1676" s="36" t="inlineStr">
        <is>
          <t>2021-08-17</t>
        </is>
      </c>
      <c r="I1676" s="36" t="inlineStr">
        <is>
          <t>20210817000552</t>
        </is>
      </c>
      <c r="J1676" s="39" t="inlineStr">
        <is>
          <t>https://dart.fss.or.kr/dsaf001/main.do?rcpNo=20210817000552</t>
        </is>
      </c>
      <c r="K1676" s="37" t="inlineStr">
        <is>
          <t>pre_events_summary</t>
        </is>
      </c>
    </row>
    <row r="1677" ht="45" customHeight="1">
      <c r="A1677" s="36" t="inlineStr">
        <is>
          <t>K059</t>
        </is>
      </c>
      <c r="B1677" s="37" t="inlineStr">
        <is>
          <t>Tapas Media, Inc.</t>
        </is>
      </c>
      <c r="C1677" s="36" t="inlineStr">
        <is>
          <t>발표</t>
        </is>
      </c>
      <c r="D1677" s="36" t="inlineStr">
        <is>
          <t>2021</t>
        </is>
      </c>
      <c r="E1677" s="37" t="inlineStr">
        <is>
          <t>기타</t>
        </is>
      </c>
      <c r="F1677" s="37" t="inlineStr">
        <is>
          <t>Yahoo Finance 일별 시세(카카오 035720.KS; 2021-04 5:1 액면분할 이후 구간이라 분할 소급 조정 없음): 2021-05-10 종가 116,000원, 05-11 114,500원; 07-02 159,500원, 07-05 157,000원, 07-06 157,500원; 12-15 118,500원, 12-16 119,500원.</t>
        </is>
      </c>
      <c r="G1677" s="37" t="inlineStr">
        <is>
          <t>기타</t>
        </is>
      </c>
      <c r="H1677" s="36" t="inlineStr">
        <is>
          <t>2026-10-25</t>
        </is>
      </c>
      <c r="I1677" s="36" t="n"/>
      <c r="J1677" s="39" t="inlineStr">
        <is>
          <t>https://query1.finance.yahoo.com/v8/finance/chart/035720.KS?period1=1619827200&amp;period2=1640995200&amp;interval=1d</t>
        </is>
      </c>
      <c r="K1677" s="37" t="inlineStr">
        <is>
          <t>acq_mktcap,event_ticker_basis</t>
        </is>
      </c>
    </row>
    <row r="1678" ht="45" customHeight="1">
      <c r="A1678" s="36" t="inlineStr">
        <is>
          <t>K059</t>
        </is>
      </c>
      <c r="B1678" s="37" t="inlineStr">
        <is>
          <t>Tapas Media, Inc.</t>
        </is>
      </c>
      <c r="C1678" s="36" t="inlineStr">
        <is>
          <t>발표</t>
        </is>
      </c>
      <c r="D1678" s="36" t="inlineStr">
        <is>
          <t>2021-05-17</t>
        </is>
      </c>
      <c r="E1678" s="37" t="inlineStr">
        <is>
          <t>기타</t>
        </is>
      </c>
      <c r="F1678" s="37" t="inlineStr">
        <is>
          <t>카카오 2021 1분기보고서 주식의 총수: 2021-04-14 액면분할(500원→100원) 후 보고서제출일 현재 발행주식총수 443,857,175주. (반기말 444,460,230주 — 20210817002037; 3분기말 445,361,320주 — 20211115002331)</t>
        </is>
      </c>
      <c r="G1678" s="37" t="inlineStr">
        <is>
          <t>DART 사업보고서</t>
        </is>
      </c>
      <c r="H1678" s="36" t="inlineStr">
        <is>
          <t>2021-05-17</t>
        </is>
      </c>
      <c r="I1678" s="36" t="inlineStr">
        <is>
          <t>20210517002106</t>
        </is>
      </c>
      <c r="J1678" s="39" t="inlineStr">
        <is>
          <t>https://dart.fss.or.kr/dsaf001/main.do?rcpNo=20210517002106</t>
        </is>
      </c>
      <c r="K1678" s="37" t="inlineStr">
        <is>
          <t>acq_mktcap</t>
        </is>
      </c>
    </row>
    <row r="1679" ht="45" customHeight="1">
      <c r="A1679" s="36" t="inlineStr">
        <is>
          <t>K059</t>
        </is>
      </c>
      <c r="B1679" s="37" t="inlineStr">
        <is>
          <t>Tapas Media, Inc.</t>
        </is>
      </c>
      <c r="C1679" s="36" t="inlineStr">
        <is>
          <t>인수 후</t>
        </is>
      </c>
      <c r="D1679" s="36" t="inlineStr">
        <is>
          <t>2021-12-31</t>
        </is>
      </c>
      <c r="E1679" s="37" t="inlineStr">
        <is>
          <t>통합</t>
        </is>
      </c>
      <c r="F1679"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7" t="inlineStr">
        <is>
          <t>DART 감사보고서</t>
        </is>
      </c>
      <c r="H1679" s="36" t="inlineStr">
        <is>
          <t>2022-03-31</t>
        </is>
      </c>
      <c r="I1679" s="36" t="inlineStr">
        <is>
          <t>20220331003217</t>
        </is>
      </c>
      <c r="J1679" s="39" t="inlineStr">
        <is>
          <t>https://dart.fss.or.kr/dsaf001/main.do?rcpNo=20220331003217</t>
        </is>
      </c>
      <c r="K1679" s="37" t="inlineStr">
        <is>
          <t>post_events_summary,impairment,target_rev_post,target_op_post,notes,value_chk_local</t>
        </is>
      </c>
    </row>
    <row r="1680" ht="45" customHeight="1">
      <c r="A1680" s="36" t="inlineStr">
        <is>
          <t>K059</t>
        </is>
      </c>
      <c r="B1680" s="37" t="inlineStr">
        <is>
          <t>Tapas Media, Inc.</t>
        </is>
      </c>
      <c r="C1680" s="36" t="inlineStr">
        <is>
          <t>인수 후</t>
        </is>
      </c>
      <c r="D1680" s="36" t="inlineStr">
        <is>
          <t>2021-12-31</t>
        </is>
      </c>
      <c r="E1680" s="37" t="inlineStr">
        <is>
          <t>기타</t>
        </is>
      </c>
      <c r="F1680" s="37"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7" t="inlineStr">
        <is>
          <t>DART 감사보고서</t>
        </is>
      </c>
      <c r="H1680" s="36" t="inlineStr">
        <is>
          <t>2022-03-31</t>
        </is>
      </c>
      <c r="I1680" s="36" t="inlineStr">
        <is>
          <t>20220331003215</t>
        </is>
      </c>
      <c r="J1680" s="39" t="inlineStr">
        <is>
          <t>https://dart.fss.or.kr/dsaf001/main.do?rcpNo=20220331003215</t>
        </is>
      </c>
      <c r="K1680" s="37" t="inlineStr">
        <is>
          <t>notes,post_events_summary</t>
        </is>
      </c>
    </row>
    <row r="1681" ht="45" customHeight="1">
      <c r="A1681" s="36" t="inlineStr">
        <is>
          <t>K059</t>
        </is>
      </c>
      <c r="B1681" s="37" t="inlineStr">
        <is>
          <t>Tapas Media, Inc.</t>
        </is>
      </c>
      <c r="C1681" s="36" t="inlineStr">
        <is>
          <t>인수 후</t>
        </is>
      </c>
      <c r="D1681" s="36" t="inlineStr">
        <is>
          <t>2021-12-31</t>
        </is>
      </c>
      <c r="E1681" s="37" t="inlineStr">
        <is>
          <t>통합</t>
        </is>
      </c>
      <c r="F1681"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7" t="inlineStr">
        <is>
          <t>DART 사업보고서</t>
        </is>
      </c>
      <c r="H1681" s="36" t="inlineStr">
        <is>
          <t>2022-03-21</t>
        </is>
      </c>
      <c r="I1681" s="36" t="inlineStr">
        <is>
          <t>20220321001331</t>
        </is>
      </c>
      <c r="J1681" s="39" t="inlineStr">
        <is>
          <t>https://dart.fss.or.kr/dsaf001/main.do?rcpNo=20220321001331</t>
        </is>
      </c>
      <c r="K1681" s="37" t="inlineStr">
        <is>
          <t>pre_incorp_chk,post_events_summary,notes</t>
        </is>
      </c>
    </row>
    <row r="1682" ht="45" customHeight="1">
      <c r="A1682" s="36" t="inlineStr">
        <is>
          <t>K059</t>
        </is>
      </c>
      <c r="B1682" s="37" t="inlineStr">
        <is>
          <t>Tapas Media, Inc.</t>
        </is>
      </c>
      <c r="C1682" s="36" t="inlineStr">
        <is>
          <t>인수 후</t>
        </is>
      </c>
      <c r="D1682" s="36" t="inlineStr">
        <is>
          <t>2021-11-04</t>
        </is>
      </c>
      <c r="E1682" s="37" t="inlineStr">
        <is>
          <t>어닝콜</t>
        </is>
      </c>
      <c r="F1682" s="37"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7" t="inlineStr">
        <is>
          <t>IR 자료</t>
        </is>
      </c>
      <c r="H1682" s="36" t="inlineStr">
        <is>
          <t>2021-11-04</t>
        </is>
      </c>
      <c r="I1682" s="36" t="n"/>
      <c r="J1682" s="39" t="inlineStr">
        <is>
          <t>https://www.kakaocorp.com/page/detail/9587</t>
        </is>
      </c>
      <c r="K1682" s="37" t="inlineStr">
        <is>
          <t>earnings_call_note,post_events_summary</t>
        </is>
      </c>
    </row>
    <row r="1683" ht="45" customHeight="1">
      <c r="A1683" s="36" t="inlineStr">
        <is>
          <t>K059</t>
        </is>
      </c>
      <c r="B1683" s="37" t="inlineStr">
        <is>
          <t>Tapas Media, Inc.</t>
        </is>
      </c>
      <c r="C1683" s="36" t="inlineStr">
        <is>
          <t>인수 후</t>
        </is>
      </c>
      <c r="D1683" s="36" t="inlineStr">
        <is>
          <t>2022-05-19</t>
        </is>
      </c>
      <c r="E1683" s="37" t="inlineStr">
        <is>
          <t>합병</t>
        </is>
      </c>
      <c r="F1683"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7" t="inlineStr">
        <is>
          <t>회사 보도자료</t>
        </is>
      </c>
      <c r="H1683" s="36" t="inlineStr">
        <is>
          <t>2022-05-19</t>
        </is>
      </c>
      <c r="I1683" s="36" t="n"/>
      <c r="J1683" s="39" t="inlineStr">
        <is>
          <t>https://newsroom.kakaoent.com/news/kakao-entertainment-merges-us-based-digital-storytelling-platforms-tapas-and-radish-to-accelerate-growth-in-north-america/</t>
        </is>
      </c>
      <c r="K1683" s="37" t="inlineStr">
        <is>
          <t>post_events_summary,earnings_call_note</t>
        </is>
      </c>
    </row>
    <row r="1684" ht="45" customHeight="1">
      <c r="A1684" s="36" t="inlineStr">
        <is>
          <t>K059</t>
        </is>
      </c>
      <c r="B1684" s="37" t="inlineStr">
        <is>
          <t>Tapas Media, Inc.</t>
        </is>
      </c>
      <c r="C1684" s="36" t="inlineStr">
        <is>
          <t>인수 후</t>
        </is>
      </c>
      <c r="D1684" s="36" t="inlineStr">
        <is>
          <t>2022-05-19</t>
        </is>
      </c>
      <c r="E1684" s="37" t="inlineStr">
        <is>
          <t>합병</t>
        </is>
      </c>
      <c r="F1684" s="37" t="inlineStr">
        <is>
          <t>KED Global(이승우): Radish가 1대 18 비율로 Tapas를 합병, 합병법인은 Chang Kim이 이끌고 Wuxiaworld를 지배하되 독립 운영; 북미 거래액 5,000억원 목표.</t>
        </is>
      </c>
      <c r="G1684" s="37" t="inlineStr">
        <is>
          <t>언론 보도</t>
        </is>
      </c>
      <c r="H1684" s="36" t="inlineStr">
        <is>
          <t>2022-05-19</t>
        </is>
      </c>
      <c r="I1684" s="36" t="n"/>
      <c r="J1684" s="39" t="inlineStr">
        <is>
          <t>https://www.kedglobal.com/newsView/ked202205190012</t>
        </is>
      </c>
      <c r="K1684" s="37" t="inlineStr">
        <is>
          <t>post_events_summary</t>
        </is>
      </c>
    </row>
    <row r="1685" ht="45" customHeight="1">
      <c r="A1685" s="36" t="inlineStr">
        <is>
          <t>K059</t>
        </is>
      </c>
      <c r="B1685" s="37" t="inlineStr">
        <is>
          <t>Tapas Media, Inc.</t>
        </is>
      </c>
      <c r="C1685" s="36" t="inlineStr">
        <is>
          <t>인수 후</t>
        </is>
      </c>
      <c r="D1685" s="36" t="inlineStr">
        <is>
          <t>2022-07-28</t>
        </is>
      </c>
      <c r="E1685" s="37" t="inlineStr">
        <is>
          <t>경영진변경</t>
        </is>
      </c>
      <c r="F1685" s="37" t="inlineStr">
        <is>
          <t>The Beat(Heidi MacDonald): Bleeding Cool 인용, Tapas 전체 인력의 약 30% 감원(CFO·CCO·홍보책임자 등 임원 포함), Radish 인력 약 80% 감원; 오리지널 축소·UGC 전환, Tapas·Radish·Wuxiaworld를 Tapas 브랜드 아래 통합.</t>
        </is>
      </c>
      <c r="G1685" s="37" t="inlineStr">
        <is>
          <t>언론 보도</t>
        </is>
      </c>
      <c r="H1685" s="36" t="inlineStr">
        <is>
          <t>2022-07-28</t>
        </is>
      </c>
      <c r="I1685" s="36" t="n"/>
      <c r="J1685" s="39" t="inlineStr">
        <is>
          <t>https://www.comicsbeat.com/major-layoffs-and-reported-new-direction-at-tapas-media</t>
        </is>
      </c>
      <c r="K1685" s="37" t="inlineStr">
        <is>
          <t>post_events_summary</t>
        </is>
      </c>
    </row>
    <row r="1686" ht="45" customHeight="1">
      <c r="A1686" s="36" t="inlineStr">
        <is>
          <t>K059</t>
        </is>
      </c>
      <c r="B1686" s="37" t="inlineStr">
        <is>
          <t>Tapas Media, Inc.</t>
        </is>
      </c>
      <c r="C1686" s="36" t="inlineStr">
        <is>
          <t>인수 후</t>
        </is>
      </c>
      <c r="D1686" s="36" t="inlineStr">
        <is>
          <t>2022-09-01</t>
        </is>
      </c>
      <c r="E1686" s="37" t="inlineStr">
        <is>
          <t>합병</t>
        </is>
      </c>
      <c r="F1686"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7" t="inlineStr">
        <is>
          <t>언론 보도</t>
        </is>
      </c>
      <c r="H1686" s="36" t="inlineStr">
        <is>
          <t>2022-09-05</t>
        </is>
      </c>
      <c r="I1686" s="36" t="n"/>
      <c r="J1686" s="39" t="inlineStr">
        <is>
          <t>https://www.webtoonguide.com/ko/board/news-column/17257</t>
        </is>
      </c>
      <c r="K1686" s="37" t="inlineStr">
        <is>
          <t>post_events_summary,core_basis</t>
        </is>
      </c>
    </row>
    <row r="1687" ht="45" customHeight="1">
      <c r="A1687" s="36" t="inlineStr">
        <is>
          <t>K059</t>
        </is>
      </c>
      <c r="B1687" s="37" t="inlineStr">
        <is>
          <t>Tapas Media, Inc.</t>
        </is>
      </c>
      <c r="C1687" s="36" t="inlineStr">
        <is>
          <t>인수 후</t>
        </is>
      </c>
      <c r="D1687" s="36" t="inlineStr">
        <is>
          <t>2022-12-31</t>
        </is>
      </c>
      <c r="E1687" s="37" t="inlineStr">
        <is>
          <t>손상차손</t>
        </is>
      </c>
      <c r="F1687"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7" t="inlineStr">
        <is>
          <t>DART 감사보고서</t>
        </is>
      </c>
      <c r="H1687" s="36" t="inlineStr">
        <is>
          <t>2023-03-31</t>
        </is>
      </c>
      <c r="I1687" s="36" t="inlineStr">
        <is>
          <t>20230331004024</t>
        </is>
      </c>
      <c r="J1687" s="39" t="inlineStr">
        <is>
          <t>https://dart.fss.or.kr/dsaf001/main.do?rcpNo=20230331004024</t>
        </is>
      </c>
      <c r="K1687" s="37" t="inlineStr">
        <is>
          <t>post_events_summary,impairment,target_rev_post,target_op_post,perf_basis</t>
        </is>
      </c>
    </row>
    <row r="1688" ht="45" customHeight="1">
      <c r="A1688" s="36" t="inlineStr">
        <is>
          <t>K059</t>
        </is>
      </c>
      <c r="B1688" s="37" t="inlineStr">
        <is>
          <t>Tapas Media, Inc.</t>
        </is>
      </c>
      <c r="C1688" s="36" t="inlineStr">
        <is>
          <t>인수 후</t>
        </is>
      </c>
      <c r="D1688" s="36" t="inlineStr">
        <is>
          <t>2022-12-31</t>
        </is>
      </c>
      <c r="E1688" s="37" t="inlineStr">
        <is>
          <t>손상차손</t>
        </is>
      </c>
      <c r="F1688" s="37"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7" t="inlineStr">
        <is>
          <t>DART 사업보고서</t>
        </is>
      </c>
      <c r="H1688" s="36" t="inlineStr">
        <is>
          <t>2023-03-20</t>
        </is>
      </c>
      <c r="I1688" s="36" t="inlineStr">
        <is>
          <t>20230320001096</t>
        </is>
      </c>
      <c r="J1688" s="39" t="inlineStr">
        <is>
          <t>https://dart.fss.or.kr/dsaf001/main.do?rcpNo=20230320001096</t>
        </is>
      </c>
      <c r="K1688" s="37" t="inlineStr">
        <is>
          <t>impairment</t>
        </is>
      </c>
    </row>
    <row r="1689" ht="45" customHeight="1">
      <c r="A1689" s="36" t="inlineStr">
        <is>
          <t>K059</t>
        </is>
      </c>
      <c r="B1689" s="37" t="inlineStr">
        <is>
          <t>Tapas Media, Inc.</t>
        </is>
      </c>
      <c r="C1689" s="36" t="inlineStr">
        <is>
          <t>인수 후</t>
        </is>
      </c>
      <c r="D1689" s="36" t="inlineStr">
        <is>
          <t>2023-01</t>
        </is>
      </c>
      <c r="E1689" s="37" t="inlineStr">
        <is>
          <t>경영진변경</t>
        </is>
      </c>
      <c r="F1689" s="37" t="inlineStr">
        <is>
          <t>Popverse(Graeme McMillan, 2023-01-11): 창업자·CEO Chang Kim이 2023년 1월부터 '장기 안식'(LinkedIn), Tapas와 카카오엔터 GSO 역할 모두 종료; 약 6개월 전 대규모 감원과 임원직 폐지, 사내 오리지널 IP 개발에서 선회.</t>
        </is>
      </c>
      <c r="G1689" s="37" t="inlineStr">
        <is>
          <t>언론 보도</t>
        </is>
      </c>
      <c r="H1689" s="36" t="inlineStr">
        <is>
          <t>2023-01-11</t>
        </is>
      </c>
      <c r="I1689" s="36" t="n"/>
      <c r="J1689" s="39" t="inlineStr">
        <is>
          <t>https://www.thepopverse.com/tapas-media-founder-chang-kim-steps-away-from-the-company</t>
        </is>
      </c>
      <c r="K1689" s="37" t="inlineStr">
        <is>
          <t>post_events_summary,pre_events_summary</t>
        </is>
      </c>
    </row>
    <row r="1690" ht="45" customHeight="1">
      <c r="A1690" s="36" t="inlineStr">
        <is>
          <t>K059</t>
        </is>
      </c>
      <c r="B1690" s="37" t="inlineStr">
        <is>
          <t>Tapas Media, Inc.</t>
        </is>
      </c>
      <c r="C1690" s="36" t="inlineStr">
        <is>
          <t>인수 후</t>
        </is>
      </c>
      <c r="D1690" s="36" t="inlineStr">
        <is>
          <t>2023-03-14</t>
        </is>
      </c>
      <c r="E1690" s="37" t="inlineStr">
        <is>
          <t>사업철수</t>
        </is>
      </c>
      <c r="F1690" s="37"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7" t="inlineStr">
        <is>
          <t>언론 보도</t>
        </is>
      </c>
      <c r="H1690" s="36" t="inlineStr">
        <is>
          <t>2023-03-14</t>
        </is>
      </c>
      <c r="I1690" s="36" t="n"/>
      <c r="J1690" s="39" t="inlineStr">
        <is>
          <t>https://www.comicsbeat.com/kakao-entertainment-tapas-layoffs/</t>
        </is>
      </c>
      <c r="K1690" s="37" t="inlineStr">
        <is>
          <t>post_events_summary</t>
        </is>
      </c>
    </row>
    <row r="1691" ht="45" customHeight="1">
      <c r="A1691" s="36" t="inlineStr">
        <is>
          <t>K059</t>
        </is>
      </c>
      <c r="B1691" s="37" t="inlineStr">
        <is>
          <t>Tapas Media, Inc.</t>
        </is>
      </c>
      <c r="C1691" s="36" t="inlineStr">
        <is>
          <t>인수 후</t>
        </is>
      </c>
      <c r="D1691" s="36" t="inlineStr">
        <is>
          <t>2023-12-31</t>
        </is>
      </c>
      <c r="E1691" s="37" t="inlineStr">
        <is>
          <t>손상차손</t>
        </is>
      </c>
      <c r="F1691"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7" t="inlineStr">
        <is>
          <t>DART 감사보고서</t>
        </is>
      </c>
      <c r="H1691" s="36" t="inlineStr">
        <is>
          <t>2024-03-29</t>
        </is>
      </c>
      <c r="I1691" s="36" t="inlineStr">
        <is>
          <t>20240329003124</t>
        </is>
      </c>
      <c r="J1691" s="39" t="inlineStr">
        <is>
          <t>https://dart.fss.or.kr/dsaf001/main.do?rcpNo=20240329003124</t>
        </is>
      </c>
      <c r="K1691" s="37" t="inlineStr">
        <is>
          <t>post_events_summary,impairment,target_rev_post,target_op_post</t>
        </is>
      </c>
    </row>
    <row r="1692" ht="45" customHeight="1">
      <c r="A1692" s="36" t="inlineStr">
        <is>
          <t>K059</t>
        </is>
      </c>
      <c r="B1692" s="37" t="inlineStr">
        <is>
          <t>Tapas Media, Inc.</t>
        </is>
      </c>
      <c r="C1692" s="36" t="inlineStr">
        <is>
          <t>인수 후</t>
        </is>
      </c>
      <c r="D1692" s="36" t="inlineStr">
        <is>
          <t>2023-12-31</t>
        </is>
      </c>
      <c r="E1692" s="37" t="inlineStr">
        <is>
          <t>손상차손</t>
        </is>
      </c>
      <c r="F1692"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7" t="inlineStr">
        <is>
          <t>DART 사업보고서</t>
        </is>
      </c>
      <c r="H1692" s="36" t="inlineStr">
        <is>
          <t>2024-03-20</t>
        </is>
      </c>
      <c r="I1692" s="36" t="inlineStr">
        <is>
          <t>20240320002039</t>
        </is>
      </c>
      <c r="J1692" s="39" t="inlineStr">
        <is>
          <t>https://dart.fss.or.kr/dsaf001/main.do?rcpNo=20240320002039</t>
        </is>
      </c>
      <c r="K1692" s="37" t="inlineStr">
        <is>
          <t>impairment</t>
        </is>
      </c>
    </row>
    <row r="1693" ht="45" customHeight="1">
      <c r="A1693" s="36" t="inlineStr">
        <is>
          <t>K059</t>
        </is>
      </c>
      <c r="B1693" s="37" t="inlineStr">
        <is>
          <t>Tapas Media, Inc.</t>
        </is>
      </c>
      <c r="C1693" s="36" t="inlineStr">
        <is>
          <t>인수 후</t>
        </is>
      </c>
      <c r="D1693" s="36" t="inlineStr">
        <is>
          <t>2024-02-15</t>
        </is>
      </c>
      <c r="E1693" s="37" t="inlineStr">
        <is>
          <t>어닝콜</t>
        </is>
      </c>
      <c r="F1693" s="37"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7" t="inlineStr">
        <is>
          <t>언론 보도</t>
        </is>
      </c>
      <c r="H1693" s="36" t="inlineStr">
        <is>
          <t>2024-02-15</t>
        </is>
      </c>
      <c r="I1693" s="36" t="n"/>
      <c r="J1693" s="39" t="inlineStr">
        <is>
          <t>https://www.koreajoongangdaily.com/business/record-high-revenue-not-enough-to-keep-kakao-in-the-black-for-2023/10089844</t>
        </is>
      </c>
      <c r="K1693" s="37" t="inlineStr">
        <is>
          <t>earnings_call_note</t>
        </is>
      </c>
    </row>
    <row r="1694" ht="45" customHeight="1">
      <c r="A1694" s="36" t="inlineStr">
        <is>
          <t>K059</t>
        </is>
      </c>
      <c r="B1694" s="37" t="inlineStr">
        <is>
          <t>Tapas Media, Inc.</t>
        </is>
      </c>
      <c r="C1694" s="36" t="inlineStr">
        <is>
          <t>인수 후</t>
        </is>
      </c>
      <c r="D1694" s="36" t="inlineStr">
        <is>
          <t>2024-04-03</t>
        </is>
      </c>
      <c r="E1694" s="37" t="inlineStr">
        <is>
          <t>손상차손</t>
        </is>
      </c>
      <c r="F1694" s="37"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7" t="inlineStr">
        <is>
          <t>언론 보도</t>
        </is>
      </c>
      <c r="H1694" s="36" t="inlineStr">
        <is>
          <t>2024-04-03</t>
        </is>
      </c>
      <c r="I1694" s="36" t="n"/>
      <c r="J1694" s="39" t="inlineStr">
        <is>
          <t>https://newstomato.com/ReadNews.aspx?no=1225750</t>
        </is>
      </c>
      <c r="K1694" s="37" t="inlineStr">
        <is>
          <t>earnings_call_note,impairment</t>
        </is>
      </c>
    </row>
    <row r="1695" ht="45" customHeight="1">
      <c r="A1695" s="36" t="inlineStr">
        <is>
          <t>K059</t>
        </is>
      </c>
      <c r="B1695" s="37" t="inlineStr">
        <is>
          <t>Tapas Media, Inc.</t>
        </is>
      </c>
      <c r="C1695" s="36" t="inlineStr">
        <is>
          <t>인수 후</t>
        </is>
      </c>
      <c r="D1695" s="36" t="inlineStr">
        <is>
          <t>2024-01-01</t>
        </is>
      </c>
      <c r="E1695" s="37" t="inlineStr">
        <is>
          <t>실적</t>
        </is>
      </c>
      <c r="F1695" s="37" t="inlineStr">
        <is>
          <t>파이낸셜뉴스(임수빈, 2024-01-03): 2024-01-01 타파스 앱 일 거래액 약 16만8천 달러(약 2억2천만원)로 최고치, 2022년 8월 타파스미디어·래디쉬 합병으로 타파스엔터테인먼트 출범 후 약 1년 5개월 만.</t>
        </is>
      </c>
      <c r="G1695" s="37" t="inlineStr">
        <is>
          <t>언론 보도</t>
        </is>
      </c>
      <c r="H1695" s="36" t="inlineStr">
        <is>
          <t>2024-01-03</t>
        </is>
      </c>
      <c r="I1695" s="36" t="n"/>
      <c r="J1695" s="39" t="inlineStr">
        <is>
          <t>https://www.fnnews.com/news/202401031017070567</t>
        </is>
      </c>
      <c r="K1695" s="37" t="inlineStr">
        <is>
          <t>post_events_summary</t>
        </is>
      </c>
    </row>
    <row r="1696" ht="45" customHeight="1">
      <c r="A1696" s="36" t="inlineStr">
        <is>
          <t>K059</t>
        </is>
      </c>
      <c r="B1696" s="37" t="inlineStr">
        <is>
          <t>Tapas Media, Inc.</t>
        </is>
      </c>
      <c r="C1696" s="36" t="inlineStr">
        <is>
          <t>인수 후</t>
        </is>
      </c>
      <c r="D1696" s="36" t="inlineStr">
        <is>
          <t>2024-12-31</t>
        </is>
      </c>
      <c r="E1696" s="37" t="inlineStr">
        <is>
          <t>추가취득</t>
        </is>
      </c>
      <c r="F1696"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7" t="inlineStr">
        <is>
          <t>DART 감사보고서</t>
        </is>
      </c>
      <c r="H1696" s="36" t="inlineStr">
        <is>
          <t>2025-03-28</t>
        </is>
      </c>
      <c r="I1696" s="36" t="inlineStr">
        <is>
          <t>20250328002113</t>
        </is>
      </c>
      <c r="J1696" s="39" t="inlineStr">
        <is>
          <t>https://dart.fss.or.kr/dsaf001/main.do?rcpNo=20250328002113</t>
        </is>
      </c>
      <c r="K1696" s="37" t="inlineStr">
        <is>
          <t>post_events_summary,target_rev_post,target_op_post</t>
        </is>
      </c>
    </row>
    <row r="1697" ht="45" customHeight="1">
      <c r="A1697" s="36" t="inlineStr">
        <is>
          <t>K059</t>
        </is>
      </c>
      <c r="B1697" s="37" t="inlineStr">
        <is>
          <t>Tapas Media, Inc.</t>
        </is>
      </c>
      <c r="C1697" s="36" t="inlineStr">
        <is>
          <t>인수 후</t>
        </is>
      </c>
      <c r="D1697" s="36" t="inlineStr">
        <is>
          <t>2025-07-09</t>
        </is>
      </c>
      <c r="E1697" s="37" t="inlineStr">
        <is>
          <t>사업철수</t>
        </is>
      </c>
      <c r="F1697"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7" t="inlineStr">
        <is>
          <t>언론 보도</t>
        </is>
      </c>
      <c r="H1697" s="36" t="inlineStr">
        <is>
          <t>2025-07-09</t>
        </is>
      </c>
      <c r="I1697" s="36" t="n"/>
      <c r="J1697" s="39" t="inlineStr">
        <is>
          <t>https://www.inews24.com/view/1863516</t>
        </is>
      </c>
      <c r="K1697" s="37" t="inlineStr">
        <is>
          <t>post_events_summary</t>
        </is>
      </c>
    </row>
    <row r="1698" ht="45" customHeight="1">
      <c r="A1698" s="36" t="inlineStr">
        <is>
          <t>K059</t>
        </is>
      </c>
      <c r="B1698" s="37" t="inlineStr">
        <is>
          <t>Tapas Media, Inc.</t>
        </is>
      </c>
      <c r="C1698" s="36" t="inlineStr">
        <is>
          <t>인수 후</t>
        </is>
      </c>
      <c r="D1698" s="36" t="inlineStr">
        <is>
          <t>2025-12-31</t>
        </is>
      </c>
      <c r="E1698" s="37" t="inlineStr">
        <is>
          <t>손상차손</t>
        </is>
      </c>
      <c r="F1698"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7" t="inlineStr">
        <is>
          <t>DART 감사보고서</t>
        </is>
      </c>
      <c r="H1698" s="36" t="inlineStr">
        <is>
          <t>2026-03-27</t>
        </is>
      </c>
      <c r="I1698" s="36" t="inlineStr">
        <is>
          <t>20260327001465</t>
        </is>
      </c>
      <c r="J1698" s="39" t="inlineStr">
        <is>
          <t>https://dart.fss.or.kr/dsaf001/main.do?rcpNo=20260327001465</t>
        </is>
      </c>
      <c r="K1698" s="37" t="inlineStr">
        <is>
          <t>post_events_summary,impairment,target_rev_post,target_op_post</t>
        </is>
      </c>
    </row>
    <row r="1699" ht="45" customHeight="1">
      <c r="A1699" s="36" t="inlineStr">
        <is>
          <t>K059</t>
        </is>
      </c>
      <c r="B1699" s="37" t="inlineStr">
        <is>
          <t>Tapas Media, Inc.</t>
        </is>
      </c>
      <c r="C1699" s="36" t="inlineStr">
        <is>
          <t>인수 후</t>
        </is>
      </c>
      <c r="D1699" s="36" t="inlineStr">
        <is>
          <t>2026-09-20</t>
        </is>
      </c>
      <c r="E1699" s="37" t="inlineStr">
        <is>
          <t>매각</t>
        </is>
      </c>
      <c r="F1699"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7" t="inlineStr">
        <is>
          <t>언론 보도</t>
        </is>
      </c>
      <c r="H1699" s="36" t="inlineStr">
        <is>
          <t>2026-09</t>
        </is>
      </c>
      <c r="I1699" s="36" t="n"/>
      <c r="J1699" s="39" t="inlineStr">
        <is>
          <t>https://otakukart.com/wuxiaworld-founder-ren-buys-back-web-novel-platform-from-tapas-amid-shutdown-plans/</t>
        </is>
      </c>
      <c r="K1699" s="37" t="inlineStr">
        <is>
          <t>post_events_summary</t>
        </is>
      </c>
    </row>
    <row r="1700" ht="45" customHeight="1">
      <c r="A1700" s="36" t="inlineStr">
        <is>
          <t>K059</t>
        </is>
      </c>
      <c r="B1700" s="37" t="inlineStr">
        <is>
          <t>Tapas Media, Inc.</t>
        </is>
      </c>
      <c r="C1700" s="36" t="inlineStr">
        <is>
          <t>인수 후</t>
        </is>
      </c>
      <c r="D1700" s="36" t="inlineStr">
        <is>
          <t>2026-09-22</t>
        </is>
      </c>
      <c r="E1700" s="37" t="inlineStr">
        <is>
          <t>사업철수</t>
        </is>
      </c>
      <c r="F1700" s="37"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7" t="inlineStr">
        <is>
          <t>언론 보도</t>
        </is>
      </c>
      <c r="H1700" s="36" t="inlineStr">
        <is>
          <t>2026-09-22</t>
        </is>
      </c>
      <c r="I1700" s="36" t="n"/>
      <c r="J1700" s="39" t="inlineStr">
        <is>
          <t>https://comicsbeat.com/report-kakao-is-shutting-down-tapas-webtoon-platform</t>
        </is>
      </c>
      <c r="K1700" s="37" t="inlineStr">
        <is>
          <t>post_events_summary,pre_events_summary</t>
        </is>
      </c>
    </row>
    <row r="1701" ht="45" customHeight="1">
      <c r="A1701" s="36" t="inlineStr">
        <is>
          <t>K059</t>
        </is>
      </c>
      <c r="B1701" s="37" t="inlineStr">
        <is>
          <t>Tapas Media, Inc.</t>
        </is>
      </c>
      <c r="C1701" s="36" t="inlineStr">
        <is>
          <t>인수 후</t>
        </is>
      </c>
      <c r="D1701" s="36" t="inlineStr">
        <is>
          <t>2026-09-22</t>
        </is>
      </c>
      <c r="E1701" s="37" t="inlineStr">
        <is>
          <t>사업철수</t>
        </is>
      </c>
      <c r="F1701" s="37" t="inlineStr">
        <is>
          <t>딜사이트(머니투데이 인용, 2026-09-22): '카카오엔터테인먼트가 북미 웹툰 플랫폼 타파스 서비스를 종료한다', 2021년 타파스·래디쉬에 약 1조1,000억원 투자.</t>
        </is>
      </c>
      <c r="G1701" s="37" t="inlineStr">
        <is>
          <t>언론 보도</t>
        </is>
      </c>
      <c r="H1701" s="36" t="inlineStr">
        <is>
          <t>2026-09-22</t>
        </is>
      </c>
      <c r="I1701" s="36" t="n"/>
      <c r="J1701" s="39" t="inlineStr">
        <is>
          <t>https://dealsite.co.kr/articles/169491</t>
        </is>
      </c>
      <c r="K1701" s="37" t="inlineStr">
        <is>
          <t>post_events_summary</t>
        </is>
      </c>
    </row>
    <row r="1702" ht="45" customHeight="1">
      <c r="A1702" s="36" t="inlineStr">
        <is>
          <t>K059</t>
        </is>
      </c>
      <c r="B1702" s="37" t="inlineStr">
        <is>
          <t>Tapas Media, Inc.</t>
        </is>
      </c>
      <c r="C1702" s="36" t="inlineStr">
        <is>
          <t>인수 후</t>
        </is>
      </c>
      <c r="D1702" s="36" t="inlineStr">
        <is>
          <t>2026-09-22</t>
        </is>
      </c>
      <c r="E1702" s="37" t="inlineStr">
        <is>
          <t>사업철수</t>
        </is>
      </c>
      <c r="F1702" s="37" t="inlineStr">
        <is>
          <t>CEO스코어데일리(진채연, 2026-09-22): 카카오 노조(카카오지회)가 타파스 사업 종료 경위 공개와 구성원·이용자 보호 대책 요구, 누적 손실·부채 현황을 구성원에게 공유하지 않았다고 주장.</t>
        </is>
      </c>
      <c r="G1702" s="37" t="inlineStr">
        <is>
          <t>언론 보도</t>
        </is>
      </c>
      <c r="H1702" s="36" t="inlineStr">
        <is>
          <t>2026-09-22</t>
        </is>
      </c>
      <c r="I1702" s="36" t="n"/>
      <c r="J1702" s="39" t="inlineStr">
        <is>
          <t>https://www.ceoscoredaily.com/page/view/2026092216232713769</t>
        </is>
      </c>
      <c r="K1702" s="37" t="inlineStr">
        <is>
          <t>post_events_summary</t>
        </is>
      </c>
    </row>
    <row r="1703" ht="45" customHeight="1">
      <c r="A1703" s="36" t="inlineStr">
        <is>
          <t>K059</t>
        </is>
      </c>
      <c r="B1703" s="37" t="inlineStr">
        <is>
          <t>Tapas Media, Inc.</t>
        </is>
      </c>
      <c r="C1703" s="36" t="inlineStr">
        <is>
          <t>인수 후</t>
        </is>
      </c>
      <c r="D1703" s="36" t="inlineStr">
        <is>
          <t>2026-10-06</t>
        </is>
      </c>
      <c r="E1703" s="37" t="inlineStr">
        <is>
          <t>사업철수</t>
        </is>
      </c>
      <c r="F1703"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7" t="inlineStr">
        <is>
          <t>언론 보도</t>
        </is>
      </c>
      <c r="H1703" s="36" t="inlineStr">
        <is>
          <t>2026-10-06</t>
        </is>
      </c>
      <c r="I1703" s="36" t="n"/>
      <c r="J1703" s="39" t="inlineStr">
        <is>
          <t>https://inews24.com/view/2012303</t>
        </is>
      </c>
      <c r="K1703" s="37" t="inlineStr">
        <is>
          <t>post_events_summary,earnings_call_note</t>
        </is>
      </c>
    </row>
    <row r="1704" ht="45" customHeight="1">
      <c r="A1704" s="36" t="inlineStr">
        <is>
          <t>K060</t>
        </is>
      </c>
      <c r="B1704" s="37" t="inlineStr">
        <is>
          <t>Tapas Media, Inc.</t>
        </is>
      </c>
      <c r="C1704" s="36" t="inlineStr">
        <is>
          <t>발표</t>
        </is>
      </c>
      <c r="D1704" s="36" t="inlineStr">
        <is>
          <t>2021-07-06</t>
        </is>
      </c>
      <c r="E1704" s="37" t="inlineStr">
        <is>
          <t>발표</t>
        </is>
      </c>
      <c r="F1704" s="37"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7" t="inlineStr">
        <is>
          <t>DART 기타공시</t>
        </is>
      </c>
      <c r="H1704" s="36" t="inlineStr">
        <is>
          <t>2021-07-06</t>
        </is>
      </c>
      <c r="I1704" s="36" t="inlineStr">
        <is>
          <t>20210706900601</t>
        </is>
      </c>
      <c r="J1704" s="39" t="inlineStr">
        <is>
          <t>https://dart.fss.or.kr/dsaf001/main.do?rcpNo=20210706900601</t>
        </is>
      </c>
      <c r="K1704" s="37" t="inlineStr">
        <is>
          <t>value_chk_local,announce_date_chk,purpose_quote,first_filing_date,chk_note,subtype_chk,size_basis</t>
        </is>
      </c>
    </row>
    <row r="1705" ht="45" customHeight="1">
      <c r="A1705" s="36" t="inlineStr">
        <is>
          <t>K060</t>
        </is>
      </c>
      <c r="B1705" s="37" t="inlineStr">
        <is>
          <t>Tapas Media, Inc.</t>
        </is>
      </c>
      <c r="C1705" s="36" t="inlineStr">
        <is>
          <t>발표</t>
        </is>
      </c>
      <c r="D1705" s="36" t="inlineStr">
        <is>
          <t>2021-07-13</t>
        </is>
      </c>
      <c r="E1705" s="37" t="inlineStr">
        <is>
          <t>기타</t>
        </is>
      </c>
      <c r="F1705" s="37" t="inlineStr">
        <is>
          <t>예스24 정정: 정정사유 '처분예정일자 연장' — 2021-07-12 → 2021-07-30.</t>
        </is>
      </c>
      <c r="G1705" s="37" t="inlineStr">
        <is>
          <t>DART 기타공시</t>
        </is>
      </c>
      <c r="H1705" s="36" t="inlineStr">
        <is>
          <t>2021-07-13</t>
        </is>
      </c>
      <c r="I1705" s="36" t="inlineStr">
        <is>
          <t>20210713900001</t>
        </is>
      </c>
      <c r="J1705" s="39" t="inlineStr">
        <is>
          <t>https://dart.fss.or.kr/dsaf001/main.do?rcpNo=20210713900001</t>
        </is>
      </c>
      <c r="K1705" s="37" t="inlineStr">
        <is>
          <t>status_chk</t>
        </is>
      </c>
    </row>
    <row r="1706" ht="45" customHeight="1">
      <c r="A1706" s="36" t="inlineStr">
        <is>
          <t>K060</t>
        </is>
      </c>
      <c r="B1706" s="37" t="inlineStr">
        <is>
          <t>Tapas Media, Inc.</t>
        </is>
      </c>
      <c r="C1706" s="36" t="inlineStr">
        <is>
          <t>인수 후</t>
        </is>
      </c>
      <c r="D1706" s="36" t="inlineStr">
        <is>
          <t>2021-07-23</t>
        </is>
      </c>
      <c r="E1706" s="37" t="inlineStr">
        <is>
          <t>완료</t>
        </is>
      </c>
      <c r="F1706" s="37"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7" t="inlineStr">
        <is>
          <t>DART 기타공시</t>
        </is>
      </c>
      <c r="H1706" s="36" t="inlineStr">
        <is>
          <t>2021-07-23</t>
        </is>
      </c>
      <c r="I1706" s="36" t="inlineStr">
        <is>
          <t>20210723900451</t>
        </is>
      </c>
      <c r="J1706" s="39" t="inlineStr">
        <is>
          <t>https://dart.fss.or.kr/dsaf001/main.do?rcpNo=20210723900451</t>
        </is>
      </c>
      <c r="K1706" s="37" t="inlineStr">
        <is>
          <t>status_chk,value_chk_local,value_chk_usdmm,chk_note</t>
        </is>
      </c>
    </row>
    <row r="1707" ht="45" customHeight="1">
      <c r="A1707" s="36" t="inlineStr">
        <is>
          <t>K060</t>
        </is>
      </c>
      <c r="B1707" s="37" t="inlineStr">
        <is>
          <t>Tapas Media, Inc.</t>
        </is>
      </c>
      <c r="C1707" s="36" t="inlineStr">
        <is>
          <t>발표</t>
        </is>
      </c>
      <c r="D1707" s="36" t="inlineStr">
        <is>
          <t>2021-07-06</t>
        </is>
      </c>
      <c r="E1707" s="37" t="inlineStr">
        <is>
          <t>발표</t>
        </is>
      </c>
      <c r="F1707" s="37" t="inlineStr">
        <is>
          <t>한세예스24홀딩스 거래소 공시(자회사 예스이십사㈜의 주요경영사항): 예스24 공시와 같은 내용 — TAPAS MEDIA 1,019,462주, 24,428,348,444원, 처분목적 '타법인의 발행회사 인수에 따른 구주 매각.'</t>
        </is>
      </c>
      <c r="G1707" s="37" t="inlineStr">
        <is>
          <t>DART 기타공시</t>
        </is>
      </c>
      <c r="H1707" s="36" t="inlineStr">
        <is>
          <t>2021-07-06</t>
        </is>
      </c>
      <c r="I1707" s="36" t="inlineStr">
        <is>
          <t>20210706800620</t>
        </is>
      </c>
      <c r="J1707" s="39" t="inlineStr">
        <is>
          <t>https://dart.fss.or.kr/dsaf001/main.do?rcpNo=20210706800620</t>
        </is>
      </c>
      <c r="K1707" s="37" t="inlineStr">
        <is>
          <t>first_filing_date,notes</t>
        </is>
      </c>
    </row>
    <row r="1708" ht="45" customHeight="1">
      <c r="A1708" s="36" t="inlineStr">
        <is>
          <t>K060</t>
        </is>
      </c>
      <c r="B1708" s="37" t="inlineStr">
        <is>
          <t>Tapas Media, Inc.</t>
        </is>
      </c>
      <c r="C1708" s="36" t="inlineStr">
        <is>
          <t>인수 전</t>
        </is>
      </c>
      <c r="D1708" s="36" t="inlineStr">
        <is>
          <t>2019-04-03</t>
        </is>
      </c>
      <c r="E1708" s="37" t="inlineStr">
        <is>
          <t>지분취득</t>
        </is>
      </c>
      <c r="F1708" s="37" t="inlineStr">
        <is>
          <t>예스24 2021 반기보고서 타법인출자 현황: 'Tapas media, Inc. | 비상장 | 2019.04.03 | 단순투자 | 2,504(백만원) | 1,019,462주 | 5.20%', 반기말 장부 24,422백만원(평가 +21,918).</t>
        </is>
      </c>
      <c r="G1708" s="37" t="inlineStr">
        <is>
          <t>DART 사업보고서</t>
        </is>
      </c>
      <c r="H1708" s="36" t="inlineStr">
        <is>
          <t>2021-08-17</t>
        </is>
      </c>
      <c r="I1708" s="36" t="inlineStr">
        <is>
          <t>20210817000552</t>
        </is>
      </c>
      <c r="J1708" s="39" t="inlineStr">
        <is>
          <t>https://dart.fss.or.kr/dsaf001/main.do?rcpNo=20210817000552</t>
        </is>
      </c>
      <c r="K1708" s="37" t="inlineStr">
        <is>
          <t>notes,pre_events_summary</t>
        </is>
      </c>
    </row>
    <row r="1709" ht="45" customHeight="1">
      <c r="A1709" s="36" t="inlineStr">
        <is>
          <t>K060</t>
        </is>
      </c>
      <c r="B1709" s="37" t="inlineStr">
        <is>
          <t>Tapas Media, Inc.</t>
        </is>
      </c>
      <c r="C1709" s="36" t="inlineStr">
        <is>
          <t>발표</t>
        </is>
      </c>
      <c r="D1709" s="36" t="inlineStr">
        <is>
          <t>2021-07-05</t>
        </is>
      </c>
      <c r="E1709" s="37" t="inlineStr">
        <is>
          <t>발표</t>
        </is>
      </c>
      <c r="F1709"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7" t="inlineStr">
        <is>
          <t>DART 기타공시</t>
        </is>
      </c>
      <c r="H1709" s="36" t="inlineStr">
        <is>
          <t>2021-07-05</t>
        </is>
      </c>
      <c r="I1709" s="36" t="inlineStr">
        <is>
          <t>20210705800514</t>
        </is>
      </c>
      <c r="J1709" s="39" t="inlineStr">
        <is>
          <t>https://dart.fss.or.kr/dsaf001/main.do?rcpNo=20210705800514</t>
        </is>
      </c>
      <c r="K1709" s="37" t="inlineStr">
        <is>
          <t>subtype_chk,chk_note,purpose_quote,apex_total_assets,acq_total_assets,acquirer_core,target_rev_pre,target_op_pre</t>
        </is>
      </c>
    </row>
    <row r="1710" ht="45" customHeight="1">
      <c r="A1710" s="36" t="inlineStr">
        <is>
          <t>K060</t>
        </is>
      </c>
      <c r="B1710" s="37" t="inlineStr">
        <is>
          <t>Tapas Media, Inc.</t>
        </is>
      </c>
      <c r="C1710" s="36" t="inlineStr">
        <is>
          <t>인수 후</t>
        </is>
      </c>
      <c r="D1710" s="36" t="inlineStr">
        <is>
          <t>2021-07-09</t>
        </is>
      </c>
      <c r="E1710" s="37" t="inlineStr">
        <is>
          <t>완료</t>
        </is>
      </c>
      <c r="F1710"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7" t="inlineStr">
        <is>
          <t>DART 사업보고서</t>
        </is>
      </c>
      <c r="H1710" s="36" t="inlineStr">
        <is>
          <t>2021-08-17</t>
        </is>
      </c>
      <c r="I1710" s="36" t="inlineStr">
        <is>
          <t>20210817002037</t>
        </is>
      </c>
      <c r="J1710" s="39" t="inlineStr">
        <is>
          <t>https://dart.fss.or.kr/dsaf001/main.do?rcpNo=20210817002037</t>
        </is>
      </c>
      <c r="K1710" s="37" t="inlineStr">
        <is>
          <t>status_chk,subtype_chk,pre_incorp_chk</t>
        </is>
      </c>
    </row>
    <row r="1711" ht="45" customHeight="1">
      <c r="A1711" s="36" t="inlineStr">
        <is>
          <t>K060</t>
        </is>
      </c>
      <c r="B1711" s="37" t="inlineStr">
        <is>
          <t>Tapas Media, Inc.</t>
        </is>
      </c>
      <c r="C1711" s="36" t="inlineStr">
        <is>
          <t>발표</t>
        </is>
      </c>
      <c r="D1711" s="36" t="inlineStr">
        <is>
          <t>2021-07-05</t>
        </is>
      </c>
      <c r="E1711" s="37" t="inlineStr">
        <is>
          <t>기타</t>
        </is>
      </c>
      <c r="F1711" s="37"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7" t="inlineStr">
        <is>
          <t>DART 기타공시</t>
        </is>
      </c>
      <c r="H1711" s="36" t="inlineStr">
        <is>
          <t>2021-07-05</t>
        </is>
      </c>
      <c r="I1711" s="36" t="inlineStr">
        <is>
          <t>20210705000290</t>
        </is>
      </c>
      <c r="J1711" s="39" t="inlineStr">
        <is>
          <t>https://dart.fss.or.kr/dsaf001/main.do?rcpNo=20210705000290</t>
        </is>
      </c>
      <c r="K1711" s="37" t="inlineStr">
        <is>
          <t>deal_to_equity_pct</t>
        </is>
      </c>
    </row>
    <row r="1712" ht="45" customHeight="1">
      <c r="A1712" s="36" t="inlineStr">
        <is>
          <t>K060</t>
        </is>
      </c>
      <c r="B1712" s="37" t="inlineStr">
        <is>
          <t>Tapas Media, Inc.</t>
        </is>
      </c>
      <c r="C1712" s="36" t="inlineStr">
        <is>
          <t>발표</t>
        </is>
      </c>
      <c r="D1712" s="36" t="inlineStr">
        <is>
          <t>2021-05-11</t>
        </is>
      </c>
      <c r="E1712" s="37" t="inlineStr">
        <is>
          <t>발표</t>
        </is>
      </c>
      <c r="F1712"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7" t="inlineStr">
        <is>
          <t>회사 보도자료</t>
        </is>
      </c>
      <c r="H1712" s="36" t="inlineStr">
        <is>
          <t>2021-05-11</t>
        </is>
      </c>
      <c r="I1712" s="36" t="n"/>
      <c r="J1712" s="39" t="inlineStr">
        <is>
          <t>https://www.kakaocorp.com/page/detail/9408</t>
        </is>
      </c>
      <c r="K1712" s="37" t="inlineStr">
        <is>
          <t>first_filing_date,pre_events_summary,earnings_call_note</t>
        </is>
      </c>
    </row>
    <row r="1713" ht="45" customHeight="1">
      <c r="A1713" s="36" t="inlineStr">
        <is>
          <t>K060</t>
        </is>
      </c>
      <c r="B1713" s="37" t="inlineStr">
        <is>
          <t>Tapas Media, Inc.</t>
        </is>
      </c>
      <c r="C1713" s="36" t="inlineStr">
        <is>
          <t>인수 전</t>
        </is>
      </c>
      <c r="D1713" s="36" t="inlineStr">
        <is>
          <t>2013-12-15</t>
        </is>
      </c>
      <c r="E1713" s="37" t="inlineStr">
        <is>
          <t>지분취득</t>
        </is>
      </c>
      <c r="F1713" s="37" t="inlineStr">
        <is>
          <t>다음커뮤니케이션(현 ㈜카카오) 2013 사업보고서 타법인출자 현황: 'Tapas Media, INC | 2013-12-15 | 웹툰서비스(미국) | 2,101,400(천원) | 2,000,000주 | 25.5%'. 카카오 계보의 첫 Tapas 지분.</t>
        </is>
      </c>
      <c r="G1713" s="37" t="inlineStr">
        <is>
          <t>DART 사업보고서</t>
        </is>
      </c>
      <c r="H1713" s="36" t="inlineStr">
        <is>
          <t>2014-03-31</t>
        </is>
      </c>
      <c r="I1713" s="36" t="inlineStr">
        <is>
          <t>20140331002739</t>
        </is>
      </c>
      <c r="J1713" s="39" t="inlineStr">
        <is>
          <t>https://dart.fss.or.kr/dsaf001/main.do?rcpNo=20140331002739</t>
        </is>
      </c>
      <c r="K1713" s="37" t="inlineStr">
        <is>
          <t>pre_events_summary</t>
        </is>
      </c>
    </row>
    <row r="1714" ht="45" customHeight="1">
      <c r="A1714" s="36" t="inlineStr">
        <is>
          <t>K060</t>
        </is>
      </c>
      <c r="B1714" s="37" t="inlineStr">
        <is>
          <t>Tapas Media, Inc.</t>
        </is>
      </c>
      <c r="C1714" s="36" t="inlineStr">
        <is>
          <t>인수 전</t>
        </is>
      </c>
      <c r="D1714" s="36" t="inlineStr">
        <is>
          <t>2019-12-31</t>
        </is>
      </c>
      <c r="E1714" s="37" t="inlineStr">
        <is>
          <t>기타</t>
        </is>
      </c>
      <c r="F1714" s="37" t="inlineStr">
        <is>
          <t>카카오 2019 사업보고서 타법인출자 현황: Tapas Media, Inc.(비상장) 최초취득 2014.10.01(다음카카오 합병일) 전략투자 1,839백만원, 2,000,000주, 지분율 기초 13.66% → 기말 10.27%(희석), 장부 247백만원.</t>
        </is>
      </c>
      <c r="G1714" s="37" t="inlineStr">
        <is>
          <t>DART 사업보고서</t>
        </is>
      </c>
      <c r="H1714" s="36" t="inlineStr">
        <is>
          <t>2020-03-30</t>
        </is>
      </c>
      <c r="I1714" s="36" t="inlineStr">
        <is>
          <t>20200330004659</t>
        </is>
      </c>
      <c r="J1714" s="39" t="inlineStr">
        <is>
          <t>https://dart.fss.or.kr/dsaf001/main.do?rcpNo=20200330004659</t>
        </is>
      </c>
      <c r="K1714" s="37" t="inlineStr">
        <is>
          <t>pre_events_summary</t>
        </is>
      </c>
    </row>
    <row r="1715" ht="45" customHeight="1">
      <c r="A1715" s="36" t="inlineStr">
        <is>
          <t>K060</t>
        </is>
      </c>
      <c r="B1715" s="37" t="inlineStr">
        <is>
          <t>Tapas Media, Inc.</t>
        </is>
      </c>
      <c r="C1715" s="36" t="inlineStr">
        <is>
          <t>인수 전</t>
        </is>
      </c>
      <c r="D1715" s="36" t="inlineStr">
        <is>
          <t>2020-09-24</t>
        </is>
      </c>
      <c r="E1715" s="37" t="inlineStr">
        <is>
          <t>지분취득</t>
        </is>
      </c>
      <c r="F1715" s="37"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7" t="inlineStr">
        <is>
          <t>DART 기타공시</t>
        </is>
      </c>
      <c r="H1715" s="36" t="inlineStr">
        <is>
          <t>2020-09-24</t>
        </is>
      </c>
      <c r="I1715" s="36" t="inlineStr">
        <is>
          <t>20200924000377</t>
        </is>
      </c>
      <c r="J1715" s="39" t="inlineStr">
        <is>
          <t>https://dart.fss.or.kr/dsaf001/main.do?rcpNo=20200924000377</t>
        </is>
      </c>
      <c r="K1715" s="37" t="inlineStr">
        <is>
          <t>pre_events_summary</t>
        </is>
      </c>
    </row>
    <row r="1716" ht="45" customHeight="1">
      <c r="A1716" s="36" t="inlineStr">
        <is>
          <t>K060</t>
        </is>
      </c>
      <c r="B1716" s="37" t="inlineStr">
        <is>
          <t>Tapas Media, Inc.</t>
        </is>
      </c>
      <c r="C1716" s="36" t="inlineStr">
        <is>
          <t>인수 전</t>
        </is>
      </c>
      <c r="D1716" s="36" t="inlineStr">
        <is>
          <t>2020-12-31</t>
        </is>
      </c>
      <c r="E1716" s="37" t="inlineStr">
        <is>
          <t>기타</t>
        </is>
      </c>
      <c r="F1716" s="37"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7" t="inlineStr">
        <is>
          <t>DART 사업보고서</t>
        </is>
      </c>
      <c r="H1716" s="36" t="inlineStr">
        <is>
          <t>2021-03-18</t>
        </is>
      </c>
      <c r="I1716" s="36" t="inlineStr">
        <is>
          <t>20210318001373</t>
        </is>
      </c>
      <c r="J1716" s="39" t="inlineStr">
        <is>
          <t>https://dart.fss.or.kr/dsaf001/main.do?rcpNo=20210318001373</t>
        </is>
      </c>
      <c r="K1716" s="37" t="inlineStr">
        <is>
          <t>pre_events_summary,acquirer_core,core_basis</t>
        </is>
      </c>
    </row>
    <row r="1717" ht="45" customHeight="1">
      <c r="A1717" s="36" t="inlineStr">
        <is>
          <t>K060</t>
        </is>
      </c>
      <c r="B1717" s="37" t="inlineStr">
        <is>
          <t>Tapas Media, Inc.</t>
        </is>
      </c>
      <c r="C1717" s="36" t="inlineStr">
        <is>
          <t>인수 전</t>
        </is>
      </c>
      <c r="D1717" s="36" t="inlineStr">
        <is>
          <t>2020-12-31</t>
        </is>
      </c>
      <c r="E1717" s="37" t="inlineStr">
        <is>
          <t>기타</t>
        </is>
      </c>
      <c r="F1717" s="37"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7" t="inlineStr">
        <is>
          <t>DART 감사보고서</t>
        </is>
      </c>
      <c r="H1717" s="36" t="inlineStr">
        <is>
          <t>2021-04-01</t>
        </is>
      </c>
      <c r="I1717" s="36" t="inlineStr">
        <is>
          <t>20210401000639</t>
        </is>
      </c>
      <c r="J1717" s="39" t="inlineStr">
        <is>
          <t>https://dart.fss.or.kr/dsaf001/main.do?rcpNo=20210401000639</t>
        </is>
      </c>
      <c r="K1717" s="37" t="inlineStr">
        <is>
          <t>pre_events_summary,pre_incorp_chk,acq_total_assets</t>
        </is>
      </c>
    </row>
    <row r="1718" ht="45" customHeight="1">
      <c r="A1718" s="36" t="inlineStr">
        <is>
          <t>K060</t>
        </is>
      </c>
      <c r="B1718" s="37" t="inlineStr">
        <is>
          <t>Tapas Media, Inc.</t>
        </is>
      </c>
      <c r="C1718" s="36" t="inlineStr">
        <is>
          <t>인수 전</t>
        </is>
      </c>
      <c r="D1718" s="36" t="inlineStr">
        <is>
          <t>2020-12-31</t>
        </is>
      </c>
      <c r="E1718" s="37" t="inlineStr">
        <is>
          <t>기타</t>
        </is>
      </c>
      <c r="F1718" s="37" t="inlineStr">
        <is>
          <t>카카오페이지 2020 (별도)감사보고서: 자산총계 532,404,680,012원(2020-12-31) — 카카오 거래소 공시(2021-07-05)의 '종속회사의 자산총액'과 같은 값.</t>
        </is>
      </c>
      <c r="G1718" s="37" t="inlineStr">
        <is>
          <t>DART 감사보고서</t>
        </is>
      </c>
      <c r="H1718" s="36" t="inlineStr">
        <is>
          <t>2021-04-01</t>
        </is>
      </c>
      <c r="I1718" s="36" t="inlineStr">
        <is>
          <t>20210401000629</t>
        </is>
      </c>
      <c r="J1718" s="39" t="inlineStr">
        <is>
          <t>https://dart.fss.or.kr/dsaf001/main.do?rcpNo=20210401000629</t>
        </is>
      </c>
      <c r="K1718" s="37" t="inlineStr">
        <is>
          <t>acq_total_assets,deal_to_assets_pct</t>
        </is>
      </c>
    </row>
    <row r="1719" ht="45" customHeight="1">
      <c r="A1719" s="36" t="inlineStr">
        <is>
          <t>K060</t>
        </is>
      </c>
      <c r="B1719" s="37" t="inlineStr">
        <is>
          <t>Tapas Media, Inc.</t>
        </is>
      </c>
      <c r="C1719" s="36" t="inlineStr">
        <is>
          <t>발표</t>
        </is>
      </c>
      <c r="D1719" s="36" t="inlineStr">
        <is>
          <t>2021-07-06</t>
        </is>
      </c>
      <c r="E1719" s="37" t="inlineStr">
        <is>
          <t>기타</t>
        </is>
      </c>
      <c r="F1719" s="37" t="inlineStr">
        <is>
          <t>Yahoo Finance 일별 시세(예스24 053280.KQ 종가, 원): 2021-07-02 13,450; 07-05 13,900; 07-06 13,550; 07-07 13,200; 07-08 13,100. 카카오(035720.KS) 07-05 157,000; 07-06 157,500.</t>
        </is>
      </c>
      <c r="G1719" s="37" t="inlineStr">
        <is>
          <t>기타</t>
        </is>
      </c>
      <c r="H1719" s="36" t="inlineStr">
        <is>
          <t>2026-10-25</t>
        </is>
      </c>
      <c r="I1719" s="36" t="n"/>
      <c r="J1719" s="39" t="inlineStr">
        <is>
          <t>https://query1.finance.yahoo.com/v8/finance/chart/053280.KQ?period1=1619827200&amp;period2=1640995200&amp;interval=1d</t>
        </is>
      </c>
      <c r="K1719" s="37" t="inlineStr">
        <is>
          <t>notes,event_ticker_basis</t>
        </is>
      </c>
    </row>
    <row r="1720" ht="45" customHeight="1">
      <c r="A1720" s="36" t="inlineStr">
        <is>
          <t>K060</t>
        </is>
      </c>
      <c r="B1720" s="37" t="inlineStr">
        <is>
          <t>Tapas Media, Inc.</t>
        </is>
      </c>
      <c r="C1720" s="36" t="inlineStr">
        <is>
          <t>발표</t>
        </is>
      </c>
      <c r="D1720" s="36" t="inlineStr">
        <is>
          <t>2021</t>
        </is>
      </c>
      <c r="E1720" s="37" t="inlineStr">
        <is>
          <t>기타</t>
        </is>
      </c>
      <c r="F1720" s="37" t="inlineStr">
        <is>
          <t>Yahoo Finance 일별 시세(카카오 035720.KS; 2021-04 5:1 액면분할 이후 구간이라 분할 소급 조정 없음): 2021-05-10 종가 116,000원, 05-11 114,500원; 07-02 159,500원, 07-05 157,000원, 07-06 157,500원; 12-15 118,500원, 12-16 119,500원.</t>
        </is>
      </c>
      <c r="G1720" s="37" t="inlineStr">
        <is>
          <t>기타</t>
        </is>
      </c>
      <c r="H1720" s="36" t="inlineStr">
        <is>
          <t>2026-10-25</t>
        </is>
      </c>
      <c r="I1720" s="36" t="n"/>
      <c r="J1720" s="39" t="inlineStr">
        <is>
          <t>https://query1.finance.yahoo.com/v8/finance/chart/035720.KS?period1=1619827200&amp;period2=1640995200&amp;interval=1d</t>
        </is>
      </c>
      <c r="K1720" s="37" t="inlineStr">
        <is>
          <t>acq_mktcap</t>
        </is>
      </c>
    </row>
    <row r="1721" ht="45" customHeight="1">
      <c r="A1721" s="36" t="inlineStr">
        <is>
          <t>K060</t>
        </is>
      </c>
      <c r="B1721" s="37" t="inlineStr">
        <is>
          <t>Tapas Media, Inc.</t>
        </is>
      </c>
      <c r="C1721" s="36" t="inlineStr">
        <is>
          <t>인수 후</t>
        </is>
      </c>
      <c r="D1721" s="36" t="inlineStr">
        <is>
          <t>2021-12-31</t>
        </is>
      </c>
      <c r="E1721" s="37" t="inlineStr">
        <is>
          <t>통합</t>
        </is>
      </c>
      <c r="F1721"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7" t="inlineStr">
        <is>
          <t>DART 감사보고서</t>
        </is>
      </c>
      <c r="H1721" s="36" t="inlineStr">
        <is>
          <t>2022-03-31</t>
        </is>
      </c>
      <c r="I1721" s="36" t="inlineStr">
        <is>
          <t>20220331003217</t>
        </is>
      </c>
      <c r="J1721" s="39" t="inlineStr">
        <is>
          <t>https://dart.fss.or.kr/dsaf001/main.do?rcpNo=20220331003217</t>
        </is>
      </c>
      <c r="K1721" s="37" t="inlineStr">
        <is>
          <t>post_events_summary,impairment,target_rev_post,target_op_post</t>
        </is>
      </c>
    </row>
    <row r="1722" ht="45" customHeight="1">
      <c r="A1722" s="36" t="inlineStr">
        <is>
          <t>K060</t>
        </is>
      </c>
      <c r="B1722" s="37" t="inlineStr">
        <is>
          <t>Tapas Media, Inc.</t>
        </is>
      </c>
      <c r="C1722" s="36" t="inlineStr">
        <is>
          <t>인수 후</t>
        </is>
      </c>
      <c r="D1722" s="36" t="inlineStr">
        <is>
          <t>2021-12-31</t>
        </is>
      </c>
      <c r="E1722" s="37" t="inlineStr">
        <is>
          <t>통합</t>
        </is>
      </c>
      <c r="F1722"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7" t="inlineStr">
        <is>
          <t>DART 사업보고서</t>
        </is>
      </c>
      <c r="H1722" s="36" t="inlineStr">
        <is>
          <t>2022-03-21</t>
        </is>
      </c>
      <c r="I1722" s="36" t="inlineStr">
        <is>
          <t>20220321001331</t>
        </is>
      </c>
      <c r="J1722" s="39" t="inlineStr">
        <is>
          <t>https://dart.fss.or.kr/dsaf001/main.do?rcpNo=20220321001331</t>
        </is>
      </c>
      <c r="K1722" s="37" t="inlineStr">
        <is>
          <t>pre_incorp_chk,post_events_summary</t>
        </is>
      </c>
    </row>
    <row r="1723" ht="45" customHeight="1">
      <c r="A1723" s="36" t="inlineStr">
        <is>
          <t>K060</t>
        </is>
      </c>
      <c r="B1723" s="37" t="inlineStr">
        <is>
          <t>Tapas Media, Inc.</t>
        </is>
      </c>
      <c r="C1723" s="36" t="inlineStr">
        <is>
          <t>인수 후</t>
        </is>
      </c>
      <c r="D1723" s="36" t="inlineStr">
        <is>
          <t>2021-11-04</t>
        </is>
      </c>
      <c r="E1723" s="37" t="inlineStr">
        <is>
          <t>어닝콜</t>
        </is>
      </c>
      <c r="F1723" s="37"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7" t="inlineStr">
        <is>
          <t>IR 자료</t>
        </is>
      </c>
      <c r="H1723" s="36" t="inlineStr">
        <is>
          <t>2021-11-04</t>
        </is>
      </c>
      <c r="I1723" s="36" t="n"/>
      <c r="J1723" s="39" t="inlineStr">
        <is>
          <t>https://www.kakaocorp.com/page/detail/9587</t>
        </is>
      </c>
      <c r="K1723" s="37" t="inlineStr">
        <is>
          <t>earnings_call_note</t>
        </is>
      </c>
    </row>
    <row r="1724" ht="45" customHeight="1">
      <c r="A1724" s="36" t="inlineStr">
        <is>
          <t>K060</t>
        </is>
      </c>
      <c r="B1724" s="37" t="inlineStr">
        <is>
          <t>Tapas Media, Inc.</t>
        </is>
      </c>
      <c r="C1724" s="36" t="inlineStr">
        <is>
          <t>인수 후</t>
        </is>
      </c>
      <c r="D1724" s="36" t="inlineStr">
        <is>
          <t>2022-05-19</t>
        </is>
      </c>
      <c r="E1724" s="37" t="inlineStr">
        <is>
          <t>합병</t>
        </is>
      </c>
      <c r="F1724"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7" t="inlineStr">
        <is>
          <t>회사 보도자료</t>
        </is>
      </c>
      <c r="H1724" s="36" t="inlineStr">
        <is>
          <t>2022-05-19</t>
        </is>
      </c>
      <c r="I1724" s="36" t="n"/>
      <c r="J1724" s="39" t="inlineStr">
        <is>
          <t>https://newsroom.kakaoent.com/news/kakao-entertainment-merges-us-based-digital-storytelling-platforms-tapas-and-radish-to-accelerate-growth-in-north-america/</t>
        </is>
      </c>
      <c r="K1724" s="37" t="inlineStr">
        <is>
          <t>post_events_summary,earnings_call_note</t>
        </is>
      </c>
    </row>
    <row r="1725" ht="45" customHeight="1">
      <c r="A1725" s="36" t="inlineStr">
        <is>
          <t>K060</t>
        </is>
      </c>
      <c r="B1725" s="37" t="inlineStr">
        <is>
          <t>Tapas Media, Inc.</t>
        </is>
      </c>
      <c r="C1725" s="36" t="inlineStr">
        <is>
          <t>인수 후</t>
        </is>
      </c>
      <c r="D1725" s="36" t="inlineStr">
        <is>
          <t>2022-07-28</t>
        </is>
      </c>
      <c r="E1725" s="37" t="inlineStr">
        <is>
          <t>경영진변경</t>
        </is>
      </c>
      <c r="F1725" s="37" t="inlineStr">
        <is>
          <t>The Beat(Heidi MacDonald): Bleeding Cool 인용, Tapas 전체 인력의 약 30% 감원(CFO·CCO·홍보책임자 등 임원 포함), Radish 인력 약 80% 감원; 오리지널 축소·UGC 전환, Tapas·Radish·Wuxiaworld를 Tapas 브랜드 아래 통합.</t>
        </is>
      </c>
      <c r="G1725" s="37" t="inlineStr">
        <is>
          <t>언론 보도</t>
        </is>
      </c>
      <c r="H1725" s="36" t="inlineStr">
        <is>
          <t>2022-07-28</t>
        </is>
      </c>
      <c r="I1725" s="36" t="n"/>
      <c r="J1725" s="39" t="inlineStr">
        <is>
          <t>https://www.comicsbeat.com/major-layoffs-and-reported-new-direction-at-tapas-media</t>
        </is>
      </c>
      <c r="K1725" s="37" t="inlineStr">
        <is>
          <t>post_events_summary</t>
        </is>
      </c>
    </row>
    <row r="1726" ht="45" customHeight="1">
      <c r="A1726" s="36" t="inlineStr">
        <is>
          <t>K060</t>
        </is>
      </c>
      <c r="B1726" s="37" t="inlineStr">
        <is>
          <t>Tapas Media, Inc.</t>
        </is>
      </c>
      <c r="C1726" s="36" t="inlineStr">
        <is>
          <t>인수 후</t>
        </is>
      </c>
      <c r="D1726" s="36" t="inlineStr">
        <is>
          <t>2022-09-01</t>
        </is>
      </c>
      <c r="E1726" s="37" t="inlineStr">
        <is>
          <t>합병</t>
        </is>
      </c>
      <c r="F1726"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7" t="inlineStr">
        <is>
          <t>언론 보도</t>
        </is>
      </c>
      <c r="H1726" s="36" t="inlineStr">
        <is>
          <t>2022-09-05</t>
        </is>
      </c>
      <c r="I1726" s="36" t="n"/>
      <c r="J1726" s="39" t="inlineStr">
        <is>
          <t>https://www.webtoonguide.com/ko/board/news-column/17257</t>
        </is>
      </c>
      <c r="K1726" s="37" t="inlineStr">
        <is>
          <t>post_events_summary,core_basis</t>
        </is>
      </c>
    </row>
    <row r="1727" ht="45" customHeight="1">
      <c r="A1727" s="36" t="inlineStr">
        <is>
          <t>K060</t>
        </is>
      </c>
      <c r="B1727" s="37" t="inlineStr">
        <is>
          <t>Tapas Media, Inc.</t>
        </is>
      </c>
      <c r="C1727" s="36" t="inlineStr">
        <is>
          <t>인수 후</t>
        </is>
      </c>
      <c r="D1727" s="36" t="inlineStr">
        <is>
          <t>2022-12-31</t>
        </is>
      </c>
      <c r="E1727" s="37" t="inlineStr">
        <is>
          <t>손상차손</t>
        </is>
      </c>
      <c r="F1727"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7" t="inlineStr">
        <is>
          <t>DART 감사보고서</t>
        </is>
      </c>
      <c r="H1727" s="36" t="inlineStr">
        <is>
          <t>2023-03-31</t>
        </is>
      </c>
      <c r="I1727" s="36" t="inlineStr">
        <is>
          <t>20230331004024</t>
        </is>
      </c>
      <c r="J1727" s="39" t="inlineStr">
        <is>
          <t>https://dart.fss.or.kr/dsaf001/main.do?rcpNo=20230331004024</t>
        </is>
      </c>
      <c r="K1727" s="37" t="inlineStr">
        <is>
          <t>post_events_summary,impairment,target_rev_post,target_op_post,perf_basis</t>
        </is>
      </c>
    </row>
    <row r="1728" ht="45" customHeight="1">
      <c r="A1728" s="36" t="inlineStr">
        <is>
          <t>K060</t>
        </is>
      </c>
      <c r="B1728" s="37" t="inlineStr">
        <is>
          <t>Tapas Media, Inc.</t>
        </is>
      </c>
      <c r="C1728" s="36" t="inlineStr">
        <is>
          <t>인수 후</t>
        </is>
      </c>
      <c r="D1728" s="36" t="inlineStr">
        <is>
          <t>2022-12-31</t>
        </is>
      </c>
      <c r="E1728" s="37" t="inlineStr">
        <is>
          <t>손상차손</t>
        </is>
      </c>
      <c r="F1728" s="37"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7" t="inlineStr">
        <is>
          <t>DART 사업보고서</t>
        </is>
      </c>
      <c r="H1728" s="36" t="inlineStr">
        <is>
          <t>2023-03-20</t>
        </is>
      </c>
      <c r="I1728" s="36" t="inlineStr">
        <is>
          <t>20230320001096</t>
        </is>
      </c>
      <c r="J1728" s="39" t="inlineStr">
        <is>
          <t>https://dart.fss.or.kr/dsaf001/main.do?rcpNo=20230320001096</t>
        </is>
      </c>
      <c r="K1728" s="37" t="inlineStr">
        <is>
          <t>impairment</t>
        </is>
      </c>
    </row>
    <row r="1729" ht="45" customHeight="1">
      <c r="A1729" s="36" t="inlineStr">
        <is>
          <t>K060</t>
        </is>
      </c>
      <c r="B1729" s="37" t="inlineStr">
        <is>
          <t>Tapas Media, Inc.</t>
        </is>
      </c>
      <c r="C1729" s="36" t="inlineStr">
        <is>
          <t>인수 후</t>
        </is>
      </c>
      <c r="D1729" s="36" t="inlineStr">
        <is>
          <t>2023-01</t>
        </is>
      </c>
      <c r="E1729" s="37" t="inlineStr">
        <is>
          <t>경영진변경</t>
        </is>
      </c>
      <c r="F1729" s="37" t="inlineStr">
        <is>
          <t>Popverse(Graeme McMillan, 2023-01-11): 창업자·CEO Chang Kim이 2023년 1월부터 '장기 안식'(LinkedIn), Tapas와 카카오엔터 GSO 역할 모두 종료; 약 6개월 전 대규모 감원과 임원직 폐지, 사내 오리지널 IP 개발에서 선회.</t>
        </is>
      </c>
      <c r="G1729" s="37" t="inlineStr">
        <is>
          <t>언론 보도</t>
        </is>
      </c>
      <c r="H1729" s="36" t="inlineStr">
        <is>
          <t>2023-01-11</t>
        </is>
      </c>
      <c r="I1729" s="36" t="n"/>
      <c r="J1729" s="39" t="inlineStr">
        <is>
          <t>https://www.thepopverse.com/tapas-media-founder-chang-kim-steps-away-from-the-company</t>
        </is>
      </c>
      <c r="K1729" s="37" t="inlineStr">
        <is>
          <t>post_events_summary</t>
        </is>
      </c>
    </row>
    <row r="1730" ht="45" customHeight="1">
      <c r="A1730" s="36" t="inlineStr">
        <is>
          <t>K060</t>
        </is>
      </c>
      <c r="B1730" s="37" t="inlineStr">
        <is>
          <t>Tapas Media, Inc.</t>
        </is>
      </c>
      <c r="C1730" s="36" t="inlineStr">
        <is>
          <t>인수 후</t>
        </is>
      </c>
      <c r="D1730" s="36" t="inlineStr">
        <is>
          <t>2023-03-14</t>
        </is>
      </c>
      <c r="E1730" s="37" t="inlineStr">
        <is>
          <t>사업철수</t>
        </is>
      </c>
      <c r="F1730" s="37"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7" t="inlineStr">
        <is>
          <t>언론 보도</t>
        </is>
      </c>
      <c r="H1730" s="36" t="inlineStr">
        <is>
          <t>2023-03-14</t>
        </is>
      </c>
      <c r="I1730" s="36" t="n"/>
      <c r="J1730" s="39" t="inlineStr">
        <is>
          <t>https://www.comicsbeat.com/kakao-entertainment-tapas-layoffs/</t>
        </is>
      </c>
      <c r="K1730" s="37" t="inlineStr">
        <is>
          <t>post_events_summary</t>
        </is>
      </c>
    </row>
    <row r="1731" ht="45" customHeight="1">
      <c r="A1731" s="36" t="inlineStr">
        <is>
          <t>K060</t>
        </is>
      </c>
      <c r="B1731" s="37" t="inlineStr">
        <is>
          <t>Tapas Media, Inc.</t>
        </is>
      </c>
      <c r="C1731" s="36" t="inlineStr">
        <is>
          <t>인수 후</t>
        </is>
      </c>
      <c r="D1731" s="36" t="inlineStr">
        <is>
          <t>2023-12-31</t>
        </is>
      </c>
      <c r="E1731" s="37" t="inlineStr">
        <is>
          <t>손상차손</t>
        </is>
      </c>
      <c r="F1731"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7" t="inlineStr">
        <is>
          <t>DART 감사보고서</t>
        </is>
      </c>
      <c r="H1731" s="36" t="inlineStr">
        <is>
          <t>2024-03-29</t>
        </is>
      </c>
      <c r="I1731" s="36" t="inlineStr">
        <is>
          <t>20240329003124</t>
        </is>
      </c>
      <c r="J1731" s="39" t="inlineStr">
        <is>
          <t>https://dart.fss.or.kr/dsaf001/main.do?rcpNo=20240329003124</t>
        </is>
      </c>
      <c r="K1731" s="37" t="inlineStr">
        <is>
          <t>post_events_summary,impairment,target_rev_post,target_op_post</t>
        </is>
      </c>
    </row>
    <row r="1732" ht="45" customHeight="1">
      <c r="A1732" s="36" t="inlineStr">
        <is>
          <t>K060</t>
        </is>
      </c>
      <c r="B1732" s="37" t="inlineStr">
        <is>
          <t>Tapas Media, Inc.</t>
        </is>
      </c>
      <c r="C1732" s="36" t="inlineStr">
        <is>
          <t>인수 후</t>
        </is>
      </c>
      <c r="D1732" s="36" t="inlineStr">
        <is>
          <t>2023-12-31</t>
        </is>
      </c>
      <c r="E1732" s="37" t="inlineStr">
        <is>
          <t>손상차손</t>
        </is>
      </c>
      <c r="F1732"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7" t="inlineStr">
        <is>
          <t>DART 사업보고서</t>
        </is>
      </c>
      <c r="H1732" s="36" t="inlineStr">
        <is>
          <t>2024-03-20</t>
        </is>
      </c>
      <c r="I1732" s="36" t="inlineStr">
        <is>
          <t>20240320002039</t>
        </is>
      </c>
      <c r="J1732" s="39" t="inlineStr">
        <is>
          <t>https://dart.fss.or.kr/dsaf001/main.do?rcpNo=20240320002039</t>
        </is>
      </c>
      <c r="K1732" s="37" t="inlineStr">
        <is>
          <t>impairment</t>
        </is>
      </c>
    </row>
    <row r="1733" ht="45" customHeight="1">
      <c r="A1733" s="36" t="inlineStr">
        <is>
          <t>K060</t>
        </is>
      </c>
      <c r="B1733" s="37" t="inlineStr">
        <is>
          <t>Tapas Media, Inc.</t>
        </is>
      </c>
      <c r="C1733" s="36" t="inlineStr">
        <is>
          <t>인수 후</t>
        </is>
      </c>
      <c r="D1733" s="36" t="inlineStr">
        <is>
          <t>2024-02-15</t>
        </is>
      </c>
      <c r="E1733" s="37" t="inlineStr">
        <is>
          <t>어닝콜</t>
        </is>
      </c>
      <c r="F1733" s="37"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7" t="inlineStr">
        <is>
          <t>언론 보도</t>
        </is>
      </c>
      <c r="H1733" s="36" t="inlineStr">
        <is>
          <t>2024-02-15</t>
        </is>
      </c>
      <c r="I1733" s="36" t="n"/>
      <c r="J1733" s="39" t="inlineStr">
        <is>
          <t>https://www.koreajoongangdaily.com/business/record-high-revenue-not-enough-to-keep-kakao-in-the-black-for-2023/10089844</t>
        </is>
      </c>
      <c r="K1733" s="37" t="inlineStr">
        <is>
          <t>earnings_call_note</t>
        </is>
      </c>
    </row>
    <row r="1734" ht="45" customHeight="1">
      <c r="A1734" s="36" t="inlineStr">
        <is>
          <t>K060</t>
        </is>
      </c>
      <c r="B1734" s="37" t="inlineStr">
        <is>
          <t>Tapas Media, Inc.</t>
        </is>
      </c>
      <c r="C1734" s="36" t="inlineStr">
        <is>
          <t>인수 후</t>
        </is>
      </c>
      <c r="D1734" s="36" t="inlineStr">
        <is>
          <t>2024-04-03</t>
        </is>
      </c>
      <c r="E1734" s="37" t="inlineStr">
        <is>
          <t>손상차손</t>
        </is>
      </c>
      <c r="F1734" s="37"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7" t="inlineStr">
        <is>
          <t>언론 보도</t>
        </is>
      </c>
      <c r="H1734" s="36" t="inlineStr">
        <is>
          <t>2024-04-03</t>
        </is>
      </c>
      <c r="I1734" s="36" t="n"/>
      <c r="J1734" s="39" t="inlineStr">
        <is>
          <t>https://newstomato.com/ReadNews.aspx?no=1225750</t>
        </is>
      </c>
      <c r="K1734" s="37" t="inlineStr">
        <is>
          <t>earnings_call_note</t>
        </is>
      </c>
    </row>
    <row r="1735" ht="45" customHeight="1">
      <c r="A1735" s="36" t="inlineStr">
        <is>
          <t>K060</t>
        </is>
      </c>
      <c r="B1735" s="37" t="inlineStr">
        <is>
          <t>Tapas Media, Inc.</t>
        </is>
      </c>
      <c r="C1735" s="36" t="inlineStr">
        <is>
          <t>인수 후</t>
        </is>
      </c>
      <c r="D1735" s="36" t="inlineStr">
        <is>
          <t>2024-01-01</t>
        </is>
      </c>
      <c r="E1735" s="37" t="inlineStr">
        <is>
          <t>실적</t>
        </is>
      </c>
      <c r="F1735" s="37" t="inlineStr">
        <is>
          <t>파이낸셜뉴스(임수빈, 2024-01-03): 2024-01-01 타파스 앱 일 거래액 약 16만8천 달러(약 2억2천만원)로 최고치, 2022년 8월 타파스미디어·래디쉬 합병으로 타파스엔터테인먼트 출범 후 약 1년 5개월 만.</t>
        </is>
      </c>
      <c r="G1735" s="37" t="inlineStr">
        <is>
          <t>언론 보도</t>
        </is>
      </c>
      <c r="H1735" s="36" t="inlineStr">
        <is>
          <t>2024-01-03</t>
        </is>
      </c>
      <c r="I1735" s="36" t="n"/>
      <c r="J1735" s="39" t="inlineStr">
        <is>
          <t>https://www.fnnews.com/news/202401031017070567</t>
        </is>
      </c>
      <c r="K1735" s="37" t="inlineStr">
        <is>
          <t>post_events_summary</t>
        </is>
      </c>
    </row>
    <row r="1736" ht="45" customHeight="1">
      <c r="A1736" s="36" t="inlineStr">
        <is>
          <t>K060</t>
        </is>
      </c>
      <c r="B1736" s="37" t="inlineStr">
        <is>
          <t>Tapas Media, Inc.</t>
        </is>
      </c>
      <c r="C1736" s="36" t="inlineStr">
        <is>
          <t>인수 후</t>
        </is>
      </c>
      <c r="D1736" s="36" t="inlineStr">
        <is>
          <t>2024-12-31</t>
        </is>
      </c>
      <c r="E1736" s="37" t="inlineStr">
        <is>
          <t>추가취득</t>
        </is>
      </c>
      <c r="F1736"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7" t="inlineStr">
        <is>
          <t>DART 감사보고서</t>
        </is>
      </c>
      <c r="H1736" s="36" t="inlineStr">
        <is>
          <t>2025-03-28</t>
        </is>
      </c>
      <c r="I1736" s="36" t="inlineStr">
        <is>
          <t>20250328002113</t>
        </is>
      </c>
      <c r="J1736" s="39" t="inlineStr">
        <is>
          <t>https://dart.fss.or.kr/dsaf001/main.do?rcpNo=20250328002113</t>
        </is>
      </c>
      <c r="K1736" s="37" t="inlineStr">
        <is>
          <t>post_events_summary,target_rev_post,target_op_post</t>
        </is>
      </c>
    </row>
    <row r="1737" ht="45" customHeight="1">
      <c r="A1737" s="36" t="inlineStr">
        <is>
          <t>K060</t>
        </is>
      </c>
      <c r="B1737" s="37" t="inlineStr">
        <is>
          <t>Tapas Media, Inc.</t>
        </is>
      </c>
      <c r="C1737" s="36" t="inlineStr">
        <is>
          <t>인수 후</t>
        </is>
      </c>
      <c r="D1737" s="36" t="inlineStr">
        <is>
          <t>2025-07-09</t>
        </is>
      </c>
      <c r="E1737" s="37" t="inlineStr">
        <is>
          <t>사업철수</t>
        </is>
      </c>
      <c r="F1737"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7" t="inlineStr">
        <is>
          <t>언론 보도</t>
        </is>
      </c>
      <c r="H1737" s="36" t="inlineStr">
        <is>
          <t>2025-07-09</t>
        </is>
      </c>
      <c r="I1737" s="36" t="n"/>
      <c r="J1737" s="39" t="inlineStr">
        <is>
          <t>https://www.inews24.com/view/1863516</t>
        </is>
      </c>
      <c r="K1737" s="37" t="inlineStr">
        <is>
          <t>post_events_summary</t>
        </is>
      </c>
    </row>
    <row r="1738" ht="45" customHeight="1">
      <c r="A1738" s="36" t="inlineStr">
        <is>
          <t>K060</t>
        </is>
      </c>
      <c r="B1738" s="37" t="inlineStr">
        <is>
          <t>Tapas Media, Inc.</t>
        </is>
      </c>
      <c r="C1738" s="36" t="inlineStr">
        <is>
          <t>인수 후</t>
        </is>
      </c>
      <c r="D1738" s="36" t="inlineStr">
        <is>
          <t>2025-12-31</t>
        </is>
      </c>
      <c r="E1738" s="37" t="inlineStr">
        <is>
          <t>손상차손</t>
        </is>
      </c>
      <c r="F1738"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7" t="inlineStr">
        <is>
          <t>DART 감사보고서</t>
        </is>
      </c>
      <c r="H1738" s="36" t="inlineStr">
        <is>
          <t>2026-03-27</t>
        </is>
      </c>
      <c r="I1738" s="36" t="inlineStr">
        <is>
          <t>20260327001465</t>
        </is>
      </c>
      <c r="J1738" s="39" t="inlineStr">
        <is>
          <t>https://dart.fss.or.kr/dsaf001/main.do?rcpNo=20260327001465</t>
        </is>
      </c>
      <c r="K1738" s="37" t="inlineStr">
        <is>
          <t>post_events_summary,impairment,target_rev_post,target_op_post</t>
        </is>
      </c>
    </row>
    <row r="1739" ht="45" customHeight="1">
      <c r="A1739" s="36" t="inlineStr">
        <is>
          <t>K060</t>
        </is>
      </c>
      <c r="B1739" s="37" t="inlineStr">
        <is>
          <t>Tapas Media, Inc.</t>
        </is>
      </c>
      <c r="C1739" s="36" t="inlineStr">
        <is>
          <t>인수 후</t>
        </is>
      </c>
      <c r="D1739" s="36" t="inlineStr">
        <is>
          <t>2026-09-20</t>
        </is>
      </c>
      <c r="E1739" s="37" t="inlineStr">
        <is>
          <t>매각</t>
        </is>
      </c>
      <c r="F1739"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7" t="inlineStr">
        <is>
          <t>언론 보도</t>
        </is>
      </c>
      <c r="H1739" s="36" t="inlineStr">
        <is>
          <t>2026-09</t>
        </is>
      </c>
      <c r="I1739" s="36" t="n"/>
      <c r="J1739" s="39" t="inlineStr">
        <is>
          <t>https://otakukart.com/wuxiaworld-founder-ren-buys-back-web-novel-platform-from-tapas-amid-shutdown-plans/</t>
        </is>
      </c>
      <c r="K1739" s="37" t="inlineStr">
        <is>
          <t>post_events_summary</t>
        </is>
      </c>
    </row>
    <row r="1740" ht="45" customHeight="1">
      <c r="A1740" s="36" t="inlineStr">
        <is>
          <t>K060</t>
        </is>
      </c>
      <c r="B1740" s="37" t="inlineStr">
        <is>
          <t>Tapas Media, Inc.</t>
        </is>
      </c>
      <c r="C1740" s="36" t="inlineStr">
        <is>
          <t>인수 후</t>
        </is>
      </c>
      <c r="D1740" s="36" t="inlineStr">
        <is>
          <t>2026-09-22</t>
        </is>
      </c>
      <c r="E1740" s="37" t="inlineStr">
        <is>
          <t>사업철수</t>
        </is>
      </c>
      <c r="F1740" s="37"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7" t="inlineStr">
        <is>
          <t>언론 보도</t>
        </is>
      </c>
      <c r="H1740" s="36" t="inlineStr">
        <is>
          <t>2026-09-22</t>
        </is>
      </c>
      <c r="I1740" s="36" t="n"/>
      <c r="J1740" s="39" t="inlineStr">
        <is>
          <t>https://comicsbeat.com/report-kakao-is-shutting-down-tapas-webtoon-platform</t>
        </is>
      </c>
      <c r="K1740" s="37" t="inlineStr">
        <is>
          <t>post_events_summary,pre_events_summary</t>
        </is>
      </c>
    </row>
    <row r="1741" ht="45" customHeight="1">
      <c r="A1741" s="36" t="inlineStr">
        <is>
          <t>K060</t>
        </is>
      </c>
      <c r="B1741" s="37" t="inlineStr">
        <is>
          <t>Tapas Media, Inc.</t>
        </is>
      </c>
      <c r="C1741" s="36" t="inlineStr">
        <is>
          <t>인수 후</t>
        </is>
      </c>
      <c r="D1741" s="36" t="inlineStr">
        <is>
          <t>2026-09-22</t>
        </is>
      </c>
      <c r="E1741" s="37" t="inlineStr">
        <is>
          <t>사업철수</t>
        </is>
      </c>
      <c r="F1741" s="37" t="inlineStr">
        <is>
          <t>CEO스코어데일리(진채연, 2026-09-22): 카카오 노조(카카오지회)가 타파스 사업 종료 경위 공개와 구성원·이용자 보호 대책 요구, 누적 손실·부채 현황을 구성원에게 공유하지 않았다고 주장.</t>
        </is>
      </c>
      <c r="G1741" s="37" t="inlineStr">
        <is>
          <t>언론 보도</t>
        </is>
      </c>
      <c r="H1741" s="36" t="inlineStr">
        <is>
          <t>2026-09-22</t>
        </is>
      </c>
      <c r="I1741" s="36" t="n"/>
      <c r="J1741" s="39" t="inlineStr">
        <is>
          <t>https://www.ceoscoredaily.com/page/view/2026092216232713769</t>
        </is>
      </c>
      <c r="K1741" s="37" t="inlineStr">
        <is>
          <t>post_events_summary</t>
        </is>
      </c>
    </row>
    <row r="1742" ht="45" customHeight="1">
      <c r="A1742" s="36" t="inlineStr">
        <is>
          <t>K060</t>
        </is>
      </c>
      <c r="B1742" s="37" t="inlineStr">
        <is>
          <t>Tapas Media, Inc.</t>
        </is>
      </c>
      <c r="C1742" s="36" t="inlineStr">
        <is>
          <t>인수 후</t>
        </is>
      </c>
      <c r="D1742" s="36" t="inlineStr">
        <is>
          <t>2026-10-06</t>
        </is>
      </c>
      <c r="E1742" s="37" t="inlineStr">
        <is>
          <t>사업철수</t>
        </is>
      </c>
      <c r="F1742"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7" t="inlineStr">
        <is>
          <t>언론 보도</t>
        </is>
      </c>
      <c r="H1742" s="36" t="inlineStr">
        <is>
          <t>2026-10-06</t>
        </is>
      </c>
      <c r="I1742" s="36" t="n"/>
      <c r="J1742" s="39" t="inlineStr">
        <is>
          <t>https://inews24.com/view/2012303</t>
        </is>
      </c>
      <c r="K1742" s="37" t="inlineStr">
        <is>
          <t>post_events_summary,earnings_call_note</t>
        </is>
      </c>
    </row>
    <row r="1743" ht="45" customHeight="1">
      <c r="A1743" s="36" t="inlineStr">
        <is>
          <t>K061</t>
        </is>
      </c>
      <c r="B1743" s="37" t="inlineStr">
        <is>
          <t>GSPark24.Co.,Ltd</t>
        </is>
      </c>
      <c r="C1743" s="36" t="inlineStr">
        <is>
          <t>인수 전</t>
        </is>
      </c>
      <c r="D1743" s="36" t="inlineStr">
        <is>
          <t>2006-03-08</t>
        </is>
      </c>
      <c r="E1743" s="37" t="inlineStr">
        <is>
          <t>설립</t>
        </is>
      </c>
      <c r="F1743" s="37" t="inlineStr">
        <is>
          <t>PARK24가 2006년 한국에 GS PARK24를 합작 설립, 'GSタイムズ' 브랜드로 24시간 무인 시간제 주차장 개발·운영. 설립일 2006-03-08, 자본금 23,000백만원.</t>
        </is>
      </c>
      <c r="G1743" s="37" t="inlineStr">
        <is>
          <t>TDnet</t>
        </is>
      </c>
      <c r="H1743" s="36" t="inlineStr">
        <is>
          <t>2021-08-31</t>
        </is>
      </c>
      <c r="I1743" s="36" t="inlineStr">
        <is>
          <t>140120210831492318</t>
        </is>
      </c>
      <c r="J1743" s="39" t="inlineStr">
        <is>
          <t>https://assets.minkabu.jp/news/article_media_content/urn:newsml:tdnet.info:20210831492318/140120210831492318.pdf</t>
        </is>
      </c>
      <c r="K1743" s="37" t="inlineStr">
        <is>
          <t>pre_events_summary</t>
        </is>
      </c>
    </row>
    <row r="1744" ht="45" customHeight="1">
      <c r="A1744" s="36" t="inlineStr">
        <is>
          <t>K061</t>
        </is>
      </c>
      <c r="B1744" s="37" t="inlineStr">
        <is>
          <t>GSPark24.Co.,Ltd</t>
        </is>
      </c>
      <c r="C1744" s="36" t="inlineStr">
        <is>
          <t>인수 전</t>
        </is>
      </c>
      <c r="D1744" s="36" t="inlineStr">
        <is>
          <t>2018-12-20</t>
        </is>
      </c>
      <c r="E1744" s="37" t="inlineStr">
        <is>
          <t>소유주변경</t>
        </is>
      </c>
      <c r="F1744" s="37" t="inlineStr">
        <is>
          <t>지에스에너지㈜ 보유 2,300,000주(50%)를 ㈜지에스리테일이 16,500백만원(단가 7,174원)에 취득.</t>
        </is>
      </c>
      <c r="G1744" s="37" t="inlineStr">
        <is>
          <t>DART 기타공시</t>
        </is>
      </c>
      <c r="H1744" s="36" t="inlineStr">
        <is>
          <t>2018-12-21</t>
        </is>
      </c>
      <c r="I1744" s="36" t="inlineStr">
        <is>
          <t>20181221000031</t>
        </is>
      </c>
      <c r="J1744" s="39" t="inlineStr">
        <is>
          <t>https://dart.fss.or.kr/dsaf001/main.do?rcpNo=20181221000031</t>
        </is>
      </c>
      <c r="K1744" s="37" t="inlineStr">
        <is>
          <t>pre_events_summary,notes</t>
        </is>
      </c>
    </row>
    <row r="1745" ht="45" customHeight="1">
      <c r="A1745" s="36" t="inlineStr">
        <is>
          <t>K061</t>
        </is>
      </c>
      <c r="B1745" s="37" t="inlineStr">
        <is>
          <t>GSPark24.Co.,Ltd</t>
        </is>
      </c>
      <c r="C1745" s="36" t="inlineStr">
        <is>
          <t>발표</t>
        </is>
      </c>
      <c r="D1745" s="36" t="inlineStr">
        <is>
          <t>2021-08-31</t>
        </is>
      </c>
      <c r="E1745" s="37" t="inlineStr">
        <is>
          <t>발표</t>
        </is>
      </c>
      <c r="F1745" s="37"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7" t="inlineStr">
        <is>
          <t>TDnet</t>
        </is>
      </c>
      <c r="H1745" s="36" t="inlineStr">
        <is>
          <t>2021-08-31</t>
        </is>
      </c>
      <c r="I1745" s="36" t="inlineStr">
        <is>
          <t>140120210831492318</t>
        </is>
      </c>
      <c r="J1745" s="39" t="inlineStr">
        <is>
          <t>https://assets.minkabu.jp/news/article_media_content/urn:newsml:tdnet.info:20210831492318/140120210831492318.pdf</t>
        </is>
      </c>
      <c r="K1745" s="37" t="inlineStr">
        <is>
          <t>announce_date_chk,purpose_quote,value_chk_local,first_filing_date,target_rev_pre,target_op_pre,acquirer_core</t>
        </is>
      </c>
    </row>
    <row r="1746" ht="45" customHeight="1">
      <c r="A1746" s="36" t="inlineStr">
        <is>
          <t>K061</t>
        </is>
      </c>
      <c r="B1746" s="37" t="inlineStr">
        <is>
          <t>GSPark24.Co.,Ltd</t>
        </is>
      </c>
      <c r="C1746" s="36" t="inlineStr">
        <is>
          <t>인수 후</t>
        </is>
      </c>
      <c r="D1746" s="36" t="inlineStr">
        <is>
          <t>2021-09-15</t>
        </is>
      </c>
      <c r="E1746" s="37" t="inlineStr">
        <is>
          <t>완료</t>
        </is>
      </c>
      <c r="F1746" s="37" t="inlineStr">
        <is>
          <t>지에스리테일 2,300,000주 증가(50.0%→100.0%), 금액 25,000백만원·단가 10,870원; PARK24(주) -2,300,000주. '공동 출자법인인 지에스파크24(주)의 지분을 (주)지에스리테일이 완전 인수'.</t>
        </is>
      </c>
      <c r="G1746" s="37" t="inlineStr">
        <is>
          <t>DART 기타공시</t>
        </is>
      </c>
      <c r="H1746" s="36" t="inlineStr">
        <is>
          <t>2021-09-17</t>
        </is>
      </c>
      <c r="I1746" s="36" t="inlineStr">
        <is>
          <t>20210917000017</t>
        </is>
      </c>
      <c r="J1746" s="39" t="inlineStr">
        <is>
          <t>https://dart.fss.or.kr/dsaf001/main.do?rcpNo=20210917000017</t>
        </is>
      </c>
      <c r="K1746" s="37" t="inlineStr">
        <is>
          <t>status_chk,value_chk_local,chk_note</t>
        </is>
      </c>
    </row>
    <row r="1747" ht="45" customHeight="1">
      <c r="A1747" s="36" t="inlineStr">
        <is>
          <t>K061</t>
        </is>
      </c>
      <c r="B1747" s="37" t="inlineStr">
        <is>
          <t>GSPark24.Co.,Ltd</t>
        </is>
      </c>
      <c r="C1747" s="36" t="inlineStr">
        <is>
          <t>발표</t>
        </is>
      </c>
      <c r="D1747" s="36" t="inlineStr">
        <is>
          <t>2021-06-30</t>
        </is>
      </c>
      <c r="E1747" s="37" t="inlineStr">
        <is>
          <t>기타</t>
        </is>
      </c>
      <c r="F1747" s="37" t="inlineStr">
        <is>
          <t>GS리테일 연결 요약재무정보: 자산총계 제51기 반기 7,288,371 / 제50기말 7,177,767; 자본총계 2,665,960 / 2,667,179 (단위 백만원).</t>
        </is>
      </c>
      <c r="G1747" s="37" t="inlineStr">
        <is>
          <t>DART 사업보고서</t>
        </is>
      </c>
      <c r="H1747" s="36" t="inlineStr">
        <is>
          <t>2021-08-17</t>
        </is>
      </c>
      <c r="I1747" s="36" t="inlineStr">
        <is>
          <t>20210817001115</t>
        </is>
      </c>
      <c r="J1747" s="39" t="inlineStr">
        <is>
          <t>https://dart.fss.or.kr/dsaf001/main.do?rcpNo=20210817001115</t>
        </is>
      </c>
      <c r="K1747" s="37" t="inlineStr">
        <is>
          <t>acq_total_assets,deal_to_assets_pct,deal_to_equity_pct</t>
        </is>
      </c>
    </row>
    <row r="1748" ht="45" customHeight="1">
      <c r="A1748" s="36" t="inlineStr">
        <is>
          <t>K061</t>
        </is>
      </c>
      <c r="B1748" s="37" t="inlineStr">
        <is>
          <t>GSPark24.Co.,Ltd</t>
        </is>
      </c>
      <c r="C1748" s="36" t="inlineStr">
        <is>
          <t>발표</t>
        </is>
      </c>
      <c r="D1748" s="36" t="inlineStr">
        <is>
          <t>2021-09-30</t>
        </is>
      </c>
      <c r="E1748" s="37" t="inlineStr">
        <is>
          <t>기타</t>
        </is>
      </c>
      <c r="F1748" s="37" t="inlineStr">
        <is>
          <t>GS리테일 발행주식의 총수 104,717,922주, 자기주식 2,540,730주(2021-09-30 기준, 3분기보고서).</t>
        </is>
      </c>
      <c r="G1748" s="37" t="inlineStr">
        <is>
          <t>DART 사업보고서</t>
        </is>
      </c>
      <c r="H1748" s="36" t="inlineStr">
        <is>
          <t>2021-11-15</t>
        </is>
      </c>
      <c r="I1748" s="36" t="inlineStr">
        <is>
          <t>20211115002462</t>
        </is>
      </c>
      <c r="J1748" s="39" t="inlineStr">
        <is>
          <t>https://dart.fss.or.kr/dsaf001/main.do?rcpNo=20211115002462</t>
        </is>
      </c>
      <c r="K1748" s="37" t="inlineStr">
        <is>
          <t>acq_mktcap</t>
        </is>
      </c>
    </row>
    <row r="1749" ht="45" customHeight="1">
      <c r="A1749" s="36" t="inlineStr">
        <is>
          <t>K061</t>
        </is>
      </c>
      <c r="B1749" s="37" t="inlineStr">
        <is>
          <t>GSPark24.Co.,Ltd</t>
        </is>
      </c>
      <c r="C1749" s="36" t="inlineStr">
        <is>
          <t>발표</t>
        </is>
      </c>
      <c r="D1749" s="36" t="inlineStr">
        <is>
          <t>2021-08-30</t>
        </is>
      </c>
      <c r="E1749" s="37" t="inlineStr">
        <is>
          <t>기타</t>
        </is>
      </c>
      <c r="F1749" s="37" t="inlineStr">
        <is>
          <t>007070.KS 2021-08-30 조정 종가 43,335.46원, 조정 이벤트 2024-11-22 0.9878:1, 2024-12-23 0.808283:1 → 실제 종가 34,600원. KRW=X 2021-08-31 종가 1,158.41.</t>
        </is>
      </c>
      <c r="G1749" s="37" t="inlineStr">
        <is>
          <t>기타</t>
        </is>
      </c>
      <c r="H1749" s="36" t="inlineStr">
        <is>
          <t>2026-10-26</t>
        </is>
      </c>
      <c r="I1749" s="36" t="n"/>
      <c r="J1749" s="39" t="inlineStr">
        <is>
          <t>https://query1.finance.yahoo.com/v8/finance/chart/007070.KS?period1=1630108800&amp;period2=1630540800&amp;interval=1d</t>
        </is>
      </c>
      <c r="K1749" s="37" t="inlineStr">
        <is>
          <t>acq_mktcap,value_chk_usdmm</t>
        </is>
      </c>
    </row>
    <row r="1750" ht="45" customHeight="1">
      <c r="A1750" s="36" t="inlineStr">
        <is>
          <t>K061</t>
        </is>
      </c>
      <c r="B1750" s="37" t="inlineStr">
        <is>
          <t>GSPark24.Co.,Ltd</t>
        </is>
      </c>
      <c r="C1750" s="36" t="inlineStr">
        <is>
          <t>인수 후</t>
        </is>
      </c>
      <c r="D1750" s="36" t="inlineStr">
        <is>
          <t>2021-12-31</t>
        </is>
      </c>
      <c r="E1750" s="37" t="inlineStr">
        <is>
          <t>통합</t>
        </is>
      </c>
      <c r="F1750" s="37"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7" t="inlineStr">
        <is>
          <t>DART 사업보고서</t>
        </is>
      </c>
      <c r="H1750" s="36" t="inlineStr">
        <is>
          <t>2022-03-17</t>
        </is>
      </c>
      <c r="I1750" s="36" t="inlineStr">
        <is>
          <t>20220317001215</t>
        </is>
      </c>
      <c r="J1750" s="39" t="inlineStr">
        <is>
          <t>https://dart.fss.or.kr/dsaf001/main.do?rcpNo=20220317001215</t>
        </is>
      </c>
      <c r="K1750" s="37" t="inlineStr">
        <is>
          <t>notes,post_events_summary,impairment,target_rev_post</t>
        </is>
      </c>
    </row>
    <row r="1751" ht="45" customHeight="1">
      <c r="A1751" s="36" t="inlineStr">
        <is>
          <t>K061</t>
        </is>
      </c>
      <c r="B1751" s="37" t="inlineStr">
        <is>
          <t>GSPark24.Co.,Ltd</t>
        </is>
      </c>
      <c r="C1751" s="36" t="inlineStr">
        <is>
          <t>인수 후</t>
        </is>
      </c>
      <c r="D1751" s="36" t="inlineStr">
        <is>
          <t>2021-10-04</t>
        </is>
      </c>
      <c r="E1751" s="37" t="inlineStr">
        <is>
          <t>기타</t>
        </is>
      </c>
      <c r="F1751" s="37" t="inlineStr">
        <is>
          <t>전자신문: GS리테일이 파크24 보유 50%를 주당 1만870원, 약 250억원에 전량 매수. 회사는 목적을 밝히지 않음; 기자는 '모빌리티 플랫폼'으로 육성하려는 복안으로 해석.</t>
        </is>
      </c>
      <c r="G1751" s="37" t="inlineStr">
        <is>
          <t>언론 보도</t>
        </is>
      </c>
      <c r="H1751" s="36" t="inlineStr">
        <is>
          <t>2021-10-04</t>
        </is>
      </c>
      <c r="I1751" s="36" t="n"/>
      <c r="J1751" s="39" t="inlineStr">
        <is>
          <t>https://m.etnews.com/20211004000070</t>
        </is>
      </c>
      <c r="K1751" s="37" t="inlineStr">
        <is>
          <t>post_events_summary,purpose_quote,core_basis</t>
        </is>
      </c>
    </row>
    <row r="1752" ht="45" customHeight="1">
      <c r="A1752" s="36" t="inlineStr">
        <is>
          <t>K061</t>
        </is>
      </c>
      <c r="B1752" s="37" t="inlineStr">
        <is>
          <t>GSPark24.Co.,Ltd</t>
        </is>
      </c>
      <c r="C1752" s="36" t="inlineStr">
        <is>
          <t>인수 후</t>
        </is>
      </c>
      <c r="D1752" s="36" t="inlineStr">
        <is>
          <t>2022-06-08</t>
        </is>
      </c>
      <c r="E1752" s="37" t="inlineStr">
        <is>
          <t>매각</t>
        </is>
      </c>
      <c r="F1752" s="37" t="inlineStr">
        <is>
          <t>최대주주 ㈜지에스리테일이 2022-06-08 지에스파크이십사㈜ 보통주 4,600,000주를 카카오모빌리티(비계열회사)에 매도, 기업집단 지에스에서 계열제외 예정.</t>
        </is>
      </c>
      <c r="G1752" s="37" t="inlineStr">
        <is>
          <t>DART 기타공시</t>
        </is>
      </c>
      <c r="H1752" s="36" t="inlineStr">
        <is>
          <t>2022-06-14</t>
        </is>
      </c>
      <c r="I1752" s="36" t="inlineStr">
        <is>
          <t>20220614000231</t>
        </is>
      </c>
      <c r="J1752" s="39" t="inlineStr">
        <is>
          <t>https://dart.fss.or.kr/dsaf001/main.do?rcpNo=20220614000231</t>
        </is>
      </c>
      <c r="K1752" s="37" t="inlineStr">
        <is>
          <t>post_events_summary,pre_incorp_chk</t>
        </is>
      </c>
    </row>
    <row r="1753" ht="45" customHeight="1">
      <c r="A1753" s="36" t="inlineStr">
        <is>
          <t>K061</t>
        </is>
      </c>
      <c r="B1753" s="37" t="inlineStr">
        <is>
          <t>GSPark24.Co.,Ltd</t>
        </is>
      </c>
      <c r="C1753" s="36" t="inlineStr">
        <is>
          <t>인수 후</t>
        </is>
      </c>
      <c r="D1753" s="36" t="inlineStr">
        <is>
          <t>2022-07-01</t>
        </is>
      </c>
      <c r="E1753" s="37" t="inlineStr">
        <is>
          <t>사명변경</t>
        </is>
      </c>
      <c r="F1753" s="37" t="inlineStr">
        <is>
          <t>'(주)케이엠파크가 카카오 기업집단에 22.07.01일자로 편입'되어 최대주주 ㈜카카오모빌리티가 동일인 관련자로 변동.</t>
        </is>
      </c>
      <c r="G1753" s="37" t="inlineStr">
        <is>
          <t>DART 기타공시</t>
        </is>
      </c>
      <c r="H1753" s="36" t="inlineStr">
        <is>
          <t>2022-07-08</t>
        </is>
      </c>
      <c r="I1753" s="36" t="inlineStr">
        <is>
          <t>20220708000240</t>
        </is>
      </c>
      <c r="J1753" s="39" t="inlineStr">
        <is>
          <t>https://dart.fss.or.kr/dsaf001/main.do?rcpNo=20220708000240</t>
        </is>
      </c>
      <c r="K1753" s="37" t="inlineStr">
        <is>
          <t>post_events_summary,pre_incorp_chk</t>
        </is>
      </c>
    </row>
    <row r="1754" ht="45" customHeight="1">
      <c r="A1754" s="36" t="inlineStr">
        <is>
          <t>K061</t>
        </is>
      </c>
      <c r="B1754" s="37" t="inlineStr">
        <is>
          <t>GSPark24.Co.,Ltd</t>
        </is>
      </c>
      <c r="C1754" s="36" t="inlineStr">
        <is>
          <t>인수 전</t>
        </is>
      </c>
      <c r="D1754" s="36" t="inlineStr">
        <is>
          <t>2020-12-31</t>
        </is>
      </c>
      <c r="E1754" s="37" t="inlineStr">
        <is>
          <t>실적</t>
        </is>
      </c>
      <c r="F1754" s="37" t="inlineStr">
        <is>
          <t>FY2020 감사보고서: 매출 56,566,326,727 / 44,956,181,800원(2020/2019), 영업이익 (4,477,574,572) / 995,041,381원, 당기순손실 (7,237,833,009) / (892,603,408)원.</t>
        </is>
      </c>
      <c r="G1754" s="37" t="inlineStr">
        <is>
          <t>DART 감사보고서</t>
        </is>
      </c>
      <c r="H1754" s="36" t="inlineStr">
        <is>
          <t>2021-04-01</t>
        </is>
      </c>
      <c r="I1754" s="36" t="inlineStr">
        <is>
          <t>20210401000911</t>
        </is>
      </c>
      <c r="J1754" s="39" t="inlineStr">
        <is>
          <t>https://dart.fss.or.kr/dsaf001/main.do?rcpNo=20210401000911</t>
        </is>
      </c>
      <c r="K1754" s="37" t="inlineStr">
        <is>
          <t>target_rev_pre,target_op_pre</t>
        </is>
      </c>
    </row>
    <row r="1755" ht="45" customHeight="1">
      <c r="A1755" s="36" t="inlineStr">
        <is>
          <t>K061</t>
        </is>
      </c>
      <c r="B1755" s="37" t="inlineStr">
        <is>
          <t>GSPark24.Co.,Ltd</t>
        </is>
      </c>
      <c r="C1755" s="36" t="inlineStr">
        <is>
          <t>인수 후</t>
        </is>
      </c>
      <c r="D1755" s="36" t="inlineStr">
        <is>
          <t>2021-12-31</t>
        </is>
      </c>
      <c r="E1755" s="37" t="inlineStr">
        <is>
          <t>실적</t>
        </is>
      </c>
      <c r="F1755" s="37" t="inlineStr">
        <is>
          <t>FY2021 감사보고서: 매출 59,720,001,374원, 영업이익 (1,439,709,862)원, 당기순손실 (3,752,854,498)원, 자산총계 91,545,762,269원.</t>
        </is>
      </c>
      <c r="G1755" s="37" t="inlineStr">
        <is>
          <t>DART 감사보고서</t>
        </is>
      </c>
      <c r="H1755" s="36" t="inlineStr">
        <is>
          <t>2022-03-31</t>
        </is>
      </c>
      <c r="I1755" s="36" t="inlineStr">
        <is>
          <t>20220331001447</t>
        </is>
      </c>
      <c r="J1755" s="39" t="inlineStr">
        <is>
          <t>https://dart.fss.or.kr/dsaf001/main.do?rcpNo=20220331001447</t>
        </is>
      </c>
      <c r="K1755" s="37" t="inlineStr">
        <is>
          <t>target_rev_post,target_op_post</t>
        </is>
      </c>
    </row>
    <row r="1756" ht="45" customHeight="1">
      <c r="A1756" s="36" t="inlineStr">
        <is>
          <t>K061</t>
        </is>
      </c>
      <c r="B1756" s="37" t="inlineStr">
        <is>
          <t>GSPark24.Co.,Ltd</t>
        </is>
      </c>
      <c r="C1756" s="36" t="inlineStr">
        <is>
          <t>인수 후</t>
        </is>
      </c>
      <c r="D1756" s="36" t="inlineStr">
        <is>
          <t>2022-12-31</t>
        </is>
      </c>
      <c r="E1756" s="37" t="inlineStr">
        <is>
          <t>실적</t>
        </is>
      </c>
      <c r="F1756" s="37" t="inlineStr">
        <is>
          <t>FY2022 감사보고서: 매출 71,615,448,956원, 영업이익 1,072,825,249원, 당기순이익 762,748,288원.</t>
        </is>
      </c>
      <c r="G1756" s="37" t="inlineStr">
        <is>
          <t>DART 감사보고서</t>
        </is>
      </c>
      <c r="H1756" s="36" t="inlineStr">
        <is>
          <t>2023-04-03</t>
        </is>
      </c>
      <c r="I1756" s="36" t="inlineStr">
        <is>
          <t>20230403002769</t>
        </is>
      </c>
      <c r="J1756" s="39" t="inlineStr">
        <is>
          <t>https://dart.fss.or.kr/dsaf001/main.do?rcpNo=20230403002769</t>
        </is>
      </c>
      <c r="K1756" s="37" t="inlineStr">
        <is>
          <t>target_rev_post,target_op_post</t>
        </is>
      </c>
    </row>
    <row r="1757" ht="45" customHeight="1">
      <c r="A1757" s="36" t="inlineStr">
        <is>
          <t>K061</t>
        </is>
      </c>
      <c r="B1757" s="37" t="inlineStr">
        <is>
          <t>GSPark24.Co.,Ltd</t>
        </is>
      </c>
      <c r="C1757" s="36" t="inlineStr">
        <is>
          <t>인수 후</t>
        </is>
      </c>
      <c r="D1757" s="36" t="inlineStr">
        <is>
          <t>2024-12-31</t>
        </is>
      </c>
      <c r="E1757" s="37" t="inlineStr">
        <is>
          <t>실적</t>
        </is>
      </c>
      <c r="F1757" s="37" t="inlineStr">
        <is>
          <t>FY2024 감사보고서(케이엠파크): 매출 92,560,794,794 / 79,788,218,513원(2024/2023), 영업이익 4,685,307,856 / 4,598,198,785원.</t>
        </is>
      </c>
      <c r="G1757" s="37" t="inlineStr">
        <is>
          <t>DART 감사보고서</t>
        </is>
      </c>
      <c r="H1757" s="36" t="inlineStr">
        <is>
          <t>2025-03-28</t>
        </is>
      </c>
      <c r="I1757" s="36" t="inlineStr">
        <is>
          <t>20250328001417</t>
        </is>
      </c>
      <c r="J1757" s="39" t="inlineStr">
        <is>
          <t>https://dart.fss.or.kr/dsaf001/main.do?rcpNo=20250328001417</t>
        </is>
      </c>
      <c r="K1757" s="37" t="inlineStr">
        <is>
          <t>target_rev_post,target_op_post</t>
        </is>
      </c>
    </row>
    <row r="1758" ht="45" customHeight="1">
      <c r="A1758" s="36" t="inlineStr">
        <is>
          <t>K061</t>
        </is>
      </c>
      <c r="B1758" s="37" t="inlineStr">
        <is>
          <t>GSPark24.Co.,Ltd</t>
        </is>
      </c>
      <c r="C1758" s="36" t="inlineStr">
        <is>
          <t>인수 후</t>
        </is>
      </c>
      <c r="D1758" s="36" t="inlineStr">
        <is>
          <t>2025-06-09</t>
        </is>
      </c>
      <c r="E1758" s="37" t="inlineStr">
        <is>
          <t>합병</t>
        </is>
      </c>
      <c r="F1758" s="37" t="inlineStr">
        <is>
          <t>㈜케이엠파크가 ㈜케이엠파킹앤스페이스(주차 소프트웨어 개발·공급) 흡수합병 결정, 합병비율 1:47.3850236, 합병기일 2025-07-31; 목적 '경영 효율성 제고 및 기업경쟁력 강화'.</t>
        </is>
      </c>
      <c r="G1758" s="37" t="inlineStr">
        <is>
          <t>DART 기타공시</t>
        </is>
      </c>
      <c r="H1758" s="36" t="inlineStr">
        <is>
          <t>2025-06-09</t>
        </is>
      </c>
      <c r="I1758" s="36" t="inlineStr">
        <is>
          <t>20250609000084</t>
        </is>
      </c>
      <c r="J1758" s="39" t="inlineStr">
        <is>
          <t>https://dart.fss.or.kr/dsaf001/main.do?rcpNo=20250609000084</t>
        </is>
      </c>
      <c r="K1758" s="37" t="inlineStr">
        <is>
          <t>post_events_summary</t>
        </is>
      </c>
    </row>
    <row r="1759" ht="45" customHeight="1">
      <c r="A1759" s="36" t="inlineStr">
        <is>
          <t>K061</t>
        </is>
      </c>
      <c r="B1759" s="37" t="inlineStr">
        <is>
          <t>GSPark24.Co.,Ltd</t>
        </is>
      </c>
      <c r="C1759" s="36" t="inlineStr">
        <is>
          <t>인수 후</t>
        </is>
      </c>
      <c r="D1759" s="36" t="inlineStr">
        <is>
          <t>2025-06-09</t>
        </is>
      </c>
      <c r="E1759" s="37" t="inlineStr">
        <is>
          <t>합병</t>
        </is>
      </c>
      <c r="F1759" s="37" t="inlineStr">
        <is>
          <t>㈜케이엠파크가 ㈜알에스솔루션즈(주차 관제 시스템 개발·공급) 흡수합병 결정, 합병기일 2025-07-31.</t>
        </is>
      </c>
      <c r="G1759" s="37" t="inlineStr">
        <is>
          <t>DART 기타공시</t>
        </is>
      </c>
      <c r="H1759" s="36" t="inlineStr">
        <is>
          <t>2025-06-09</t>
        </is>
      </c>
      <c r="I1759" s="36" t="inlineStr">
        <is>
          <t>20250609000086</t>
        </is>
      </c>
      <c r="J1759" s="39" t="inlineStr">
        <is>
          <t>https://dart.fss.or.kr/dsaf001/main.do?rcpNo=20250609000086</t>
        </is>
      </c>
      <c r="K1759" s="37" t="inlineStr">
        <is>
          <t>post_events_summary</t>
        </is>
      </c>
    </row>
    <row r="1760" ht="45" customHeight="1">
      <c r="A1760" s="36" t="inlineStr">
        <is>
          <t>K062</t>
        </is>
      </c>
      <c r="B1760" s="37" t="inlineStr">
        <is>
          <t>Plus TV</t>
        </is>
      </c>
      <c r="C1760" s="36" t="inlineStr">
        <is>
          <t>인수 후</t>
        </is>
      </c>
      <c r="D1760" s="36" t="inlineStr">
        <is>
          <t>2021-12-31</t>
        </is>
      </c>
      <c r="E1760" s="37" t="inlineStr">
        <is>
          <t>완료</t>
        </is>
      </c>
      <c r="F1760" s="37" t="inlineStr">
        <is>
          <t>사업결합 주석: ㈜플러스티브이 이전대가 7,999,991천원(현금), 식별가능 순자산 455,251천원, 영업권 7,544,740천원. '당기 중 지배력 획득을 통한 종속기업으로 편입', '당기 중 합병으로 인한 소멸'.</t>
        </is>
      </c>
      <c r="G1760" s="37" t="inlineStr">
        <is>
          <t>DART 감사보고서</t>
        </is>
      </c>
      <c r="H1760" s="36" t="inlineStr">
        <is>
          <t>2022-04-08</t>
        </is>
      </c>
      <c r="I1760" s="36" t="inlineStr">
        <is>
          <t>20220408001788</t>
        </is>
      </c>
      <c r="J1760" s="39" t="inlineStr">
        <is>
          <t>https://dart.fss.or.kr/dsaf001/main.do?rcpNo=20220408001788</t>
        </is>
      </c>
      <c r="K1760" s="37" t="inlineStr">
        <is>
          <t>status_chk,value_chk_local,impairment,notes</t>
        </is>
      </c>
    </row>
    <row r="1761" ht="45" customHeight="1">
      <c r="A1761" s="36" t="inlineStr">
        <is>
          <t>K062</t>
        </is>
      </c>
      <c r="B1761" s="37" t="inlineStr">
        <is>
          <t>Plus TV</t>
        </is>
      </c>
      <c r="C1761" s="36" t="inlineStr">
        <is>
          <t>인수 후</t>
        </is>
      </c>
      <c r="D1761" s="36" t="inlineStr">
        <is>
          <t>2021-09-30</t>
        </is>
      </c>
      <c r="E1761" s="37" t="inlineStr">
        <is>
          <t>완료</t>
        </is>
      </c>
      <c r="F1761" s="37" t="inlineStr">
        <is>
          <t>㈜카카오 2021 3분기보고서: ㈜플러스티브이 '당분기 중 지배력 획득을 통한 종속기업으로 편입', 지분율 100.0%, 이전대가 7,999,991천원·영업권 7,544,740천원(잠정). 발행주식총수 445,361,320주.</t>
        </is>
      </c>
      <c r="G1761" s="37" t="inlineStr">
        <is>
          <t>DART 사업보고서</t>
        </is>
      </c>
      <c r="H1761" s="36" t="inlineStr">
        <is>
          <t>2021-11-15</t>
        </is>
      </c>
      <c r="I1761" s="36" t="inlineStr">
        <is>
          <t>20211115002331</t>
        </is>
      </c>
      <c r="J1761" s="39" t="inlineStr">
        <is>
          <t>https://dart.fss.or.kr/dsaf001/main.do?rcpNo=20211115002331</t>
        </is>
      </c>
      <c r="K1761" s="37" t="inlineStr">
        <is>
          <t>chk_note,status_chk,announce_date_chk,first_filing_date</t>
        </is>
      </c>
    </row>
    <row r="1762" ht="45" customHeight="1">
      <c r="A1762" s="36" t="inlineStr">
        <is>
          <t>K062</t>
        </is>
      </c>
      <c r="B1762" s="37" t="inlineStr">
        <is>
          <t>Plus TV</t>
        </is>
      </c>
      <c r="C1762" s="36" t="inlineStr">
        <is>
          <t>인수 전</t>
        </is>
      </c>
      <c r="D1762" s="36" t="inlineStr">
        <is>
          <t>2021-06-30</t>
        </is>
      </c>
      <c r="E1762" s="37" t="inlineStr">
        <is>
          <t>기타</t>
        </is>
      </c>
      <c r="F1762" s="37" t="inlineStr">
        <is>
          <t>㈜카카오 2021 반기보고서 'I. 회사의 개요' 연결대상 변동에 플러스티브이 없음(취득은 2021 3분기).</t>
        </is>
      </c>
      <c r="G1762" s="37" t="inlineStr">
        <is>
          <t>DART 사업보고서</t>
        </is>
      </c>
      <c r="H1762" s="36" t="inlineStr">
        <is>
          <t>2021-08-17</t>
        </is>
      </c>
      <c r="I1762" s="36" t="inlineStr">
        <is>
          <t>20210817002037</t>
        </is>
      </c>
      <c r="J1762" s="39" t="inlineStr">
        <is>
          <t>https://dart.fss.or.kr/dsaf001/main.do?rcpNo=20210817002037</t>
        </is>
      </c>
      <c r="K1762" s="37" t="inlineStr">
        <is>
          <t>chk_note,status_chk</t>
        </is>
      </c>
    </row>
    <row r="1763" ht="45" customHeight="1">
      <c r="A1763" s="36" t="inlineStr">
        <is>
          <t>K062</t>
        </is>
      </c>
      <c r="B1763" s="37" t="inlineStr">
        <is>
          <t>Plus TV</t>
        </is>
      </c>
      <c r="C1763" s="36" t="inlineStr">
        <is>
          <t>인수 후</t>
        </is>
      </c>
      <c r="D1763" s="36" t="inlineStr">
        <is>
          <t>2021-11-17</t>
        </is>
      </c>
      <c r="E1763" s="37" t="inlineStr">
        <is>
          <t>합병</t>
        </is>
      </c>
      <c r="F1763" s="37"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7" t="inlineStr">
        <is>
          <t>DART 기타공시</t>
        </is>
      </c>
      <c r="H1763" s="36" t="inlineStr">
        <is>
          <t>2021-11-17</t>
        </is>
      </c>
      <c r="I1763" s="36" t="inlineStr">
        <is>
          <t>20211117000316</t>
        </is>
      </c>
      <c r="J1763" s="39" t="inlineStr">
        <is>
          <t>https://dart.fss.or.kr/dsaf001/main.do?rcpNo=20211117000316</t>
        </is>
      </c>
      <c r="K1763" s="37" t="inlineStr">
        <is>
          <t>target_rev_pre,target_op_pre,pre_events_summary,post_events_summary,purpose_quote,core_basis</t>
        </is>
      </c>
    </row>
    <row r="1764" ht="45" customHeight="1">
      <c r="A1764" s="36" t="inlineStr">
        <is>
          <t>K062</t>
        </is>
      </c>
      <c r="B1764" s="37" t="inlineStr">
        <is>
          <t>Plus TV</t>
        </is>
      </c>
      <c r="C1764" s="36" t="inlineStr">
        <is>
          <t>인수 후</t>
        </is>
      </c>
      <c r="D1764" s="36" t="inlineStr">
        <is>
          <t>2021-12-31</t>
        </is>
      </c>
      <c r="E1764" s="37" t="inlineStr">
        <is>
          <t>합병</t>
        </is>
      </c>
      <c r="F1764" s="37" t="inlineStr">
        <is>
          <t>㈜카카오 2021 사업보고서: ㈜플러스티브이 '당기 중 종속회사인 ㈜카카오모빌리티와 합병으로 인한 연결제외', 합병 2021.12.31 '㈜플러스티브이를 흡수합병'.</t>
        </is>
      </c>
      <c r="G1764" s="37" t="inlineStr">
        <is>
          <t>DART 사업보고서</t>
        </is>
      </c>
      <c r="H1764" s="36" t="inlineStr">
        <is>
          <t>2022-03-21</t>
        </is>
      </c>
      <c r="I1764" s="36" t="inlineStr">
        <is>
          <t>20220321001331</t>
        </is>
      </c>
      <c r="J1764" s="39" t="inlineStr">
        <is>
          <t>https://dart.fss.or.kr/dsaf001/main.do?rcpNo=20220321001331</t>
        </is>
      </c>
      <c r="K1764" s="37" t="inlineStr">
        <is>
          <t>post_events_summary</t>
        </is>
      </c>
    </row>
    <row r="1765" ht="45" customHeight="1">
      <c r="A1765" s="36" t="inlineStr">
        <is>
          <t>K062</t>
        </is>
      </c>
      <c r="B1765" s="37" t="inlineStr">
        <is>
          <t>Plus TV</t>
        </is>
      </c>
      <c r="C1765" s="36" t="inlineStr">
        <is>
          <t>인수 후</t>
        </is>
      </c>
      <c r="D1765" s="36" t="inlineStr">
        <is>
          <t>2022-12-31</t>
        </is>
      </c>
      <c r="E1765" s="37" t="inlineStr">
        <is>
          <t>실적</t>
        </is>
      </c>
      <c r="F1765" s="37"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7" t="inlineStr">
        <is>
          <t>DART 사업보고서</t>
        </is>
      </c>
      <c r="H1765" s="36" t="inlineStr">
        <is>
          <t>2024-03-19</t>
        </is>
      </c>
      <c r="I1765" s="36" t="inlineStr">
        <is>
          <t>20240319000026</t>
        </is>
      </c>
      <c r="J1765" s="39" t="inlineStr">
        <is>
          <t>https://dart.fss.or.kr/dsaf001/main.do?rcpNo=20240319000026</t>
        </is>
      </c>
      <c r="K1765" s="37" t="inlineStr">
        <is>
          <t>target_rev_post,target_op_post,post_events_summary,impairment</t>
        </is>
      </c>
    </row>
    <row r="1766" ht="45" customHeight="1">
      <c r="A1766" s="36" t="inlineStr">
        <is>
          <t>K062</t>
        </is>
      </c>
      <c r="B1766" s="37" t="inlineStr">
        <is>
          <t>Plus TV</t>
        </is>
      </c>
      <c r="C1766" s="36" t="inlineStr">
        <is>
          <t>인수 전</t>
        </is>
      </c>
      <c r="D1766" s="36" t="inlineStr">
        <is>
          <t>2020-12-31</t>
        </is>
      </c>
      <c r="E1766" s="37" t="inlineStr">
        <is>
          <t>실적</t>
        </is>
      </c>
      <c r="F1766" s="37" t="inlineStr">
        <is>
          <t>카카오모빌리티 2020 연결: 자산총계 322,640,739,499원, 자본총계 181,218,335,028원, 영업수익 280,094,642,072원.</t>
        </is>
      </c>
      <c r="G1766" s="37" t="inlineStr">
        <is>
          <t>DART 감사보고서</t>
        </is>
      </c>
      <c r="H1766" s="36" t="inlineStr">
        <is>
          <t>2021-04-09</t>
        </is>
      </c>
      <c r="I1766" s="36" t="inlineStr">
        <is>
          <t>20210409001918</t>
        </is>
      </c>
      <c r="J1766" s="39" t="inlineStr">
        <is>
          <t>https://dart.fss.or.kr/dsaf001/main.do?rcpNo=20210409001918</t>
        </is>
      </c>
      <c r="K1766" s="37" t="inlineStr">
        <is>
          <t>acq_total_assets,deal_to_assets_pct,deal_to_equity_pct,acquirer_core</t>
        </is>
      </c>
    </row>
    <row r="1767" ht="45" customHeight="1">
      <c r="A1767" s="36" t="inlineStr">
        <is>
          <t>K062</t>
        </is>
      </c>
      <c r="B1767" s="37" t="inlineStr">
        <is>
          <t>Plus TV</t>
        </is>
      </c>
      <c r="C1767" s="36" t="inlineStr">
        <is>
          <t>인수 전</t>
        </is>
      </c>
      <c r="D1767" s="36" t="inlineStr">
        <is>
          <t>2020-12-31</t>
        </is>
      </c>
      <c r="E1767" s="37" t="inlineStr">
        <is>
          <t>실적</t>
        </is>
      </c>
      <c r="F1767" s="37" t="inlineStr">
        <is>
          <t>㈜카카오 연결 자산총계 11,953,970,238,956원(2020말).</t>
        </is>
      </c>
      <c r="G1767" s="37" t="inlineStr">
        <is>
          <t>DART 사업보고서</t>
        </is>
      </c>
      <c r="H1767" s="36" t="inlineStr">
        <is>
          <t>2021-03-18</t>
        </is>
      </c>
      <c r="I1767" s="36" t="inlineStr">
        <is>
          <t>20210318001373</t>
        </is>
      </c>
      <c r="J1767" s="39" t="inlineStr">
        <is>
          <t>https://dart.fss.or.kr/dsaf001/main.do?rcpNo=20210318001373</t>
        </is>
      </c>
      <c r="K1767" s="37" t="inlineStr">
        <is>
          <t>apex_total_assets</t>
        </is>
      </c>
    </row>
    <row r="1768" ht="45" customHeight="1">
      <c r="A1768" s="36" t="inlineStr">
        <is>
          <t>K062</t>
        </is>
      </c>
      <c r="B1768" s="37" t="inlineStr">
        <is>
          <t>Plus TV</t>
        </is>
      </c>
      <c r="C1768" s="36" t="inlineStr">
        <is>
          <t>인수 후</t>
        </is>
      </c>
      <c r="D1768" s="36" t="inlineStr">
        <is>
          <t>2024-12-31</t>
        </is>
      </c>
      <c r="E1768" s="37" t="inlineStr">
        <is>
          <t>실적</t>
        </is>
      </c>
      <c r="F1768" s="37" t="inlineStr">
        <is>
          <t>주요 제품 및 서비스: 'RSE(Rear Seat Entertainment) 광고, 내비게이션 등' 2024 11,156,371 / 2023 8,515,599 / 2022 2,529,163천원, '온라인 광고, 카카오 T 비즈니스' 2022 15,868,631천원. 2023·2024 O2O플랫폼 서비스 영업권 손상 '-'.</t>
        </is>
      </c>
      <c r="G1768" s="37" t="inlineStr">
        <is>
          <t>DART 사업보고서</t>
        </is>
      </c>
      <c r="H1768" s="36" t="inlineStr">
        <is>
          <t>2025-03-31</t>
        </is>
      </c>
      <c r="I1768" s="36" t="inlineStr">
        <is>
          <t>20250331002700</t>
        </is>
      </c>
      <c r="J1768" s="39" t="inlineStr">
        <is>
          <t>https://dart.fss.or.kr/dsaf001/main.do?rcpNo=20250331002700</t>
        </is>
      </c>
      <c r="K1768" s="37" t="inlineStr">
        <is>
          <t>acquirer_core,target_rev_post,impairment</t>
        </is>
      </c>
    </row>
    <row r="1769" ht="45" customHeight="1">
      <c r="A1769" s="36" t="inlineStr">
        <is>
          <t>K062</t>
        </is>
      </c>
      <c r="B1769" s="37" t="inlineStr">
        <is>
          <t>Plus TV</t>
        </is>
      </c>
      <c r="C1769" s="36" t="inlineStr">
        <is>
          <t>인수 후</t>
        </is>
      </c>
      <c r="D1769" s="36" t="inlineStr">
        <is>
          <t>2025-12-31</t>
        </is>
      </c>
      <c r="E1769" s="37" t="inlineStr">
        <is>
          <t>실적</t>
        </is>
      </c>
      <c r="F1769" s="37" t="inlineStr">
        <is>
          <t>2025 'RSE 광고, 내비게이션 등' 19,016,296천원, '온라인 광고, 카카오 T 비즈니스' 19,208,600천원. O2O플랫폼 서비스 영업권 손상 '-'.</t>
        </is>
      </c>
      <c r="G1769" s="37" t="inlineStr">
        <is>
          <t>DART 사업보고서</t>
        </is>
      </c>
      <c r="H1769" s="36" t="inlineStr">
        <is>
          <t>2026-03-31</t>
        </is>
      </c>
      <c r="I1769" s="36" t="inlineStr">
        <is>
          <t>20260331003637</t>
        </is>
      </c>
      <c r="J1769" s="39" t="inlineStr">
        <is>
          <t>https://dart.fss.or.kr/dsaf001/main.do?rcpNo=20260331003637</t>
        </is>
      </c>
      <c r="K1769" s="37" t="inlineStr">
        <is>
          <t>target_rev_post,impairment</t>
        </is>
      </c>
    </row>
    <row r="1770" ht="45" customHeight="1">
      <c r="A1770" s="36" t="inlineStr">
        <is>
          <t>K062</t>
        </is>
      </c>
      <c r="B1770" s="37" t="inlineStr">
        <is>
          <t>Plus TV</t>
        </is>
      </c>
      <c r="C1770" s="36" t="inlineStr">
        <is>
          <t>발표</t>
        </is>
      </c>
      <c r="D1770" s="36" t="inlineStr">
        <is>
          <t>2021-10-19</t>
        </is>
      </c>
      <c r="E1770" s="37" t="inlineStr">
        <is>
          <t>기타</t>
        </is>
      </c>
      <c r="F1770" s="37" t="inlineStr">
        <is>
          <t>035720.KS 2021-10-19 종가 127,500원, 2021-09-30 118,000원. KRW=X 2021-10-20 1,174.59.</t>
        </is>
      </c>
      <c r="G1770" s="37" t="inlineStr">
        <is>
          <t>기타</t>
        </is>
      </c>
      <c r="H1770" s="36" t="inlineStr">
        <is>
          <t>2026-10-26</t>
        </is>
      </c>
      <c r="I1770" s="36" t="n"/>
      <c r="J1770" s="39" t="inlineStr">
        <is>
          <t>https://query1.finance.yahoo.com/v8/finance/chart/035720.KS?period1=1632960000&amp;period2=1634860800&amp;interval=1d</t>
        </is>
      </c>
      <c r="K1770" s="37" t="inlineStr">
        <is>
          <t>acq_mktcap,value_chk_usdmm</t>
        </is>
      </c>
    </row>
    <row r="1771" ht="45" customHeight="1">
      <c r="A1771" s="36" t="inlineStr">
        <is>
          <t>K063</t>
        </is>
      </c>
      <c r="B1771" s="37" t="inlineStr">
        <is>
          <t>Lionheart Studio Co.,Ltd.</t>
        </is>
      </c>
      <c r="C1771" s="36" t="inlineStr">
        <is>
          <t>인수 전</t>
        </is>
      </c>
      <c r="D1771" s="36" t="inlineStr">
        <is>
          <t>2018-12-31</t>
        </is>
      </c>
      <c r="E1771" s="37" t="inlineStr">
        <is>
          <t>지분취득</t>
        </is>
      </c>
      <c r="F1771" s="37" t="inlineStr">
        <is>
          <t>카카오게임즈 2018 연결감사보고서 공정가치 주석: 당기손익-공정가치 측정 금융자산 '상환전환우선주(㈜라이온하트스튜디오)' 5,134,276천원(2019말 4,384,930천원)</t>
        </is>
      </c>
      <c r="G1771" s="37" t="inlineStr">
        <is>
          <t>DART 감사보고서</t>
        </is>
      </c>
      <c r="H1771" s="36" t="inlineStr">
        <is>
          <t>2019-04-11</t>
        </is>
      </c>
      <c r="I1771" s="36" t="inlineStr">
        <is>
          <t>20190411001845</t>
        </is>
      </c>
      <c r="J1771" s="39" t="inlineStr">
        <is>
          <t>https://dart.fss.or.kr/dsaf001/main.do?rcpNo=20190411001845</t>
        </is>
      </c>
      <c r="K1771" s="37" t="inlineStr">
        <is>
          <t>pre_events_summary</t>
        </is>
      </c>
    </row>
    <row r="1772" ht="45" customHeight="1">
      <c r="A1772" s="36" t="inlineStr">
        <is>
          <t>K063</t>
        </is>
      </c>
      <c r="B1772" s="37" t="inlineStr">
        <is>
          <t>Lionheart Studio Co.,Ltd.</t>
        </is>
      </c>
      <c r="C1772" s="36" t="inlineStr">
        <is>
          <t>인수 전</t>
        </is>
      </c>
      <c r="D1772" s="36" t="inlineStr">
        <is>
          <t>2018</t>
        </is>
      </c>
      <c r="E1772" s="37" t="inlineStr">
        <is>
          <t>투자유치</t>
        </is>
      </c>
      <c r="F1772" s="37" t="inlineStr">
        <is>
          <t>뉴시스: "위메이드는 앞서 지난 2018년 라이온하트스튜디오에 약 50억원 규모의 투자를 실시했다"; 2022년 6월 2.99%를 1,187억원에 매각, 4.23% 잔여</t>
        </is>
      </c>
      <c r="G1772" s="37" t="inlineStr">
        <is>
          <t>언론 보도</t>
        </is>
      </c>
      <c r="H1772" s="36" t="inlineStr">
        <is>
          <t>2022-08-16</t>
        </is>
      </c>
      <c r="I1772" s="36" t="n"/>
      <c r="J1772" s="39" t="inlineStr">
        <is>
          <t>https://www.newsis.com/view/NISX20220816_0001980356</t>
        </is>
      </c>
      <c r="K1772" s="37" t="inlineStr">
        <is>
          <t>pre_events_summary,notes</t>
        </is>
      </c>
    </row>
    <row r="1773" ht="45" customHeight="1">
      <c r="A1773" s="36" t="inlineStr">
        <is>
          <t>K063</t>
        </is>
      </c>
      <c r="B1773" s="37" t="inlineStr">
        <is>
          <t>Lionheart Studio Co.,Ltd.</t>
        </is>
      </c>
      <c r="C1773" s="36" t="inlineStr">
        <is>
          <t>인수 전</t>
        </is>
      </c>
      <c r="D1773" s="36" t="inlineStr">
        <is>
          <t>2020-12-31</t>
        </is>
      </c>
      <c r="E1773" s="37" t="inlineStr">
        <is>
          <t>지분취득</t>
        </is>
      </c>
      <c r="F1773" s="37"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7" t="inlineStr">
        <is>
          <t>DART 사업보고서</t>
        </is>
      </c>
      <c r="H1773" s="36" t="inlineStr">
        <is>
          <t>2021-03-18</t>
        </is>
      </c>
      <c r="I1773" s="36" t="inlineStr">
        <is>
          <t>20210318001118</t>
        </is>
      </c>
      <c r="J1773" s="39" t="inlineStr">
        <is>
          <t>https://dart.fss.or.kr/dsaf001/main.do?rcpNo=20210318001118</t>
        </is>
      </c>
      <c r="K1773" s="37" t="inlineStr">
        <is>
          <t>pre_events_summary,acquirer_core</t>
        </is>
      </c>
    </row>
    <row r="1774" ht="45" customHeight="1">
      <c r="A1774" s="36" t="inlineStr">
        <is>
          <t>K063</t>
        </is>
      </c>
      <c r="B1774" s="37" t="inlineStr">
        <is>
          <t>Lionheart Studio Co.,Ltd.</t>
        </is>
      </c>
      <c r="C1774" s="36" t="inlineStr">
        <is>
          <t>인수 전</t>
        </is>
      </c>
      <c r="D1774" s="36" t="inlineStr">
        <is>
          <t>2020-12-11</t>
        </is>
      </c>
      <c r="E1774" s="37" t="inlineStr">
        <is>
          <t>기타</t>
        </is>
      </c>
      <c r="F1774" s="37"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7" t="inlineStr">
        <is>
          <t>KIND</t>
        </is>
      </c>
      <c r="H1774" s="36" t="inlineStr">
        <is>
          <t>2020-12-11</t>
        </is>
      </c>
      <c r="I1774" s="36" t="inlineStr">
        <is>
          <t>20201211900723</t>
        </is>
      </c>
      <c r="J1774" s="39" t="inlineStr">
        <is>
          <t>https://dart.fss.or.kr/dsaf001/main.do?rcpNo=20201211900723</t>
        </is>
      </c>
      <c r="K1774" s="37" t="inlineStr">
        <is>
          <t>acquirer_core</t>
        </is>
      </c>
    </row>
    <row r="1775" ht="45" customHeight="1">
      <c r="A1775" s="36" t="inlineStr">
        <is>
          <t>K063</t>
        </is>
      </c>
      <c r="B1775" s="37" t="inlineStr">
        <is>
          <t>Lionheart Studio Co.,Ltd.</t>
        </is>
      </c>
      <c r="C1775" s="36" t="inlineStr">
        <is>
          <t>인수 전</t>
        </is>
      </c>
      <c r="D1775" s="36" t="inlineStr">
        <is>
          <t>2021-12-31</t>
        </is>
      </c>
      <c r="E1775" s="37" t="inlineStr">
        <is>
          <t>실적</t>
        </is>
      </c>
      <c r="F1775" s="37"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7" t="inlineStr">
        <is>
          <t>DART 감사보고서</t>
        </is>
      </c>
      <c r="H1775" s="36" t="inlineStr">
        <is>
          <t>2022-03-31</t>
        </is>
      </c>
      <c r="I1775" s="36" t="inlineStr">
        <is>
          <t>20220331003121</t>
        </is>
      </c>
      <c r="J1775" s="39" t="inlineStr">
        <is>
          <t>https://dart.fss.or.kr/dsaf001/main.do?rcpNo=20220331003121</t>
        </is>
      </c>
      <c r="K1775" s="37" t="inlineStr">
        <is>
          <t>target_rev_pre,target_op_pre,pre_events_summary,notes,perf_basis</t>
        </is>
      </c>
    </row>
    <row r="1776" ht="45" customHeight="1">
      <c r="A1776" s="36" t="inlineStr">
        <is>
          <t>K063</t>
        </is>
      </c>
      <c r="B1776" s="37" t="inlineStr">
        <is>
          <t>Lionheart Studio Co.,Ltd.</t>
        </is>
      </c>
      <c r="C1776" s="36" t="inlineStr">
        <is>
          <t>발표</t>
        </is>
      </c>
      <c r="D1776" s="36" t="inlineStr">
        <is>
          <t>2021-11-01</t>
        </is>
      </c>
      <c r="E1776" s="37" t="inlineStr">
        <is>
          <t>발표</t>
        </is>
      </c>
      <c r="F1776" s="37"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7" t="inlineStr">
        <is>
          <t>KIND</t>
        </is>
      </c>
      <c r="H1776" s="36" t="inlineStr">
        <is>
          <t>2021-11-01</t>
        </is>
      </c>
      <c r="I1776" s="36" t="inlineStr">
        <is>
          <t>20211101900144</t>
        </is>
      </c>
      <c r="J1776" s="39" t="inlineStr">
        <is>
          <t>https://dart.fss.or.kr/dsaf001/main.do?rcpNo=20211101900144</t>
        </is>
      </c>
      <c r="K1776" s="37" t="inlineStr">
        <is>
          <t>purpose_quote,value_chk_local,acq_total_assets,announce_date_chk,first_filing_date,target_rev_pre,notes</t>
        </is>
      </c>
    </row>
    <row r="1777" ht="45" customHeight="1">
      <c r="A1777" s="36" t="inlineStr">
        <is>
          <t>K063</t>
        </is>
      </c>
      <c r="B1777" s="37" t="inlineStr">
        <is>
          <t>Lionheart Studio Co.,Ltd.</t>
        </is>
      </c>
      <c r="C1777" s="36" t="inlineStr">
        <is>
          <t>발표</t>
        </is>
      </c>
      <c r="D1777" s="36" t="inlineStr">
        <is>
          <t>2021-11-01</t>
        </is>
      </c>
      <c r="E1777" s="37" t="inlineStr">
        <is>
          <t>기타</t>
        </is>
      </c>
      <c r="F1777" s="37" t="inlineStr">
        <is>
          <t>KGE 유상증자결정(종속회사 주요경영사항): 보통주 328,759,918주, 타법인 증권 취득자금 450,000,000,560원(1,368.78원/Euro), 제3자배정 대상 ㈜카카오게임즈, 이사회 2021-10-29</t>
        </is>
      </c>
      <c r="G1777" s="37" t="inlineStr">
        <is>
          <t>KIND</t>
        </is>
      </c>
      <c r="H1777" s="36" t="inlineStr">
        <is>
          <t>2021-11-01</t>
        </is>
      </c>
      <c r="I1777" s="36" t="inlineStr">
        <is>
          <t>20211101900126</t>
        </is>
      </c>
      <c r="J1777" s="39" t="inlineStr">
        <is>
          <t>https://dart.fss.or.kr/dsaf001/main.do?rcpNo=20211101900126</t>
        </is>
      </c>
      <c r="K1777" s="37" t="inlineStr">
        <is>
          <t>value_chk_local,post_events_summary</t>
        </is>
      </c>
    </row>
    <row r="1778" ht="45" customHeight="1">
      <c r="A1778" s="36" t="inlineStr">
        <is>
          <t>K063</t>
        </is>
      </c>
      <c r="B1778" s="37" t="inlineStr">
        <is>
          <t>Lionheart Studio Co.,Ltd.</t>
        </is>
      </c>
      <c r="C1778" s="36" t="inlineStr">
        <is>
          <t>발표</t>
        </is>
      </c>
      <c r="D1778" s="36" t="inlineStr">
        <is>
          <t>2021-11-01</t>
        </is>
      </c>
      <c r="E1778" s="37" t="inlineStr">
        <is>
          <t>기타</t>
        </is>
      </c>
      <c r="F1778" s="37" t="inlineStr">
        <is>
          <t>카카오게임즈 타법인주식취득결정(KGE 신주): 450,000,000,560원, 자기자본 1,034,171,944,794원 대비 43.51%, 최근 사업연도말 자산총액 1,309,911,592,717원 대비 34.35%</t>
        </is>
      </c>
      <c r="G1778" s="37" t="inlineStr">
        <is>
          <t>KIND</t>
        </is>
      </c>
      <c r="H1778" s="36" t="inlineStr">
        <is>
          <t>2021-11-01</t>
        </is>
      </c>
      <c r="I1778" s="36" t="inlineStr">
        <is>
          <t>20211101900131</t>
        </is>
      </c>
      <c r="J1778" s="39" t="inlineStr">
        <is>
          <t>https://dart.fss.or.kr/dsaf001/main.do?rcpNo=20211101900131</t>
        </is>
      </c>
      <c r="K1778" s="37" t="inlineStr">
        <is>
          <t>deal_to_equity_pct,deal_to_assets_pct</t>
        </is>
      </c>
    </row>
    <row r="1779" ht="45" customHeight="1">
      <c r="A1779" s="36" t="inlineStr">
        <is>
          <t>K063</t>
        </is>
      </c>
      <c r="B1779" s="37" t="inlineStr">
        <is>
          <t>Lionheart Studio Co.,Ltd.</t>
        </is>
      </c>
      <c r="C1779" s="36" t="inlineStr">
        <is>
          <t>발표</t>
        </is>
      </c>
      <c r="D1779" s="36" t="inlineStr">
        <is>
          <t>2021-11-01</t>
        </is>
      </c>
      <c r="E1779" s="37" t="inlineStr">
        <is>
          <t>발표</t>
        </is>
      </c>
      <c r="F1779" s="37"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7" t="inlineStr">
        <is>
          <t>DART 주요사항보고서</t>
        </is>
      </c>
      <c r="H1779" s="36" t="inlineStr">
        <is>
          <t>2021-11-01</t>
        </is>
      </c>
      <c r="I1779" s="36" t="inlineStr">
        <is>
          <t>20211101000050</t>
        </is>
      </c>
      <c r="J1779" s="39" t="inlineStr">
        <is>
          <t>https://dart.fss.or.kr/dsaf001/main.do?rcpNo=20211101000050</t>
        </is>
      </c>
      <c r="K1779" s="37" t="inlineStr">
        <is>
          <t>notes,post_events_summary</t>
        </is>
      </c>
    </row>
    <row r="1780" ht="45" customHeight="1">
      <c r="A1780" s="36" t="inlineStr">
        <is>
          <t>K063</t>
        </is>
      </c>
      <c r="B1780" s="37" t="inlineStr">
        <is>
          <t>Lionheart Studio Co.,Ltd.</t>
        </is>
      </c>
      <c r="C1780" s="36" t="inlineStr">
        <is>
          <t>발표</t>
        </is>
      </c>
      <c r="D1780" s="36" t="inlineStr">
        <is>
          <t>2021-11-01</t>
        </is>
      </c>
      <c r="E1780" s="37" t="inlineStr">
        <is>
          <t>기타</t>
        </is>
      </c>
      <c r="F1780" s="37"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7" t="inlineStr">
        <is>
          <t>DART 주요사항보고서</t>
        </is>
      </c>
      <c r="H1780" s="36" t="inlineStr">
        <is>
          <t>2021-11-01</t>
        </is>
      </c>
      <c r="I1780" s="36" t="inlineStr">
        <is>
          <t>20211101000061</t>
        </is>
      </c>
      <c r="J1780" s="39" t="inlineStr">
        <is>
          <t>https://dart.fss.or.kr/dsaf001/main.do?rcpNo=20211101000061</t>
        </is>
      </c>
      <c r="K1780" s="37" t="inlineStr">
        <is>
          <t>post_events_summary,notes</t>
        </is>
      </c>
    </row>
    <row r="1781" ht="45" customHeight="1">
      <c r="A1781" s="36" t="inlineStr">
        <is>
          <t>K063</t>
        </is>
      </c>
      <c r="B1781" s="37" t="inlineStr">
        <is>
          <t>Lionheart Studio Co.,Ltd.</t>
        </is>
      </c>
      <c r="C1781" s="36" t="inlineStr">
        <is>
          <t>발표</t>
        </is>
      </c>
      <c r="D1781" s="36" t="inlineStr">
        <is>
          <t>2021-11-01</t>
        </is>
      </c>
      <c r="E1781" s="37" t="inlineStr">
        <is>
          <t>발표</t>
        </is>
      </c>
      <c r="F1781" s="37"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7" t="inlineStr">
        <is>
          <t>언론 보도</t>
        </is>
      </c>
      <c r="H1781" s="36" t="inlineStr">
        <is>
          <t>2021-11-01</t>
        </is>
      </c>
      <c r="I1781" s="36" t="n"/>
      <c r="J1781" s="39" t="inlineStr">
        <is>
          <t>https://www.dailian.co.kr/news/view/1048107/</t>
        </is>
      </c>
      <c r="K1781" s="37" t="inlineStr">
        <is>
          <t>purpose_quote,earnings_call_note,first_filing_date</t>
        </is>
      </c>
    </row>
    <row r="1782" ht="45" customHeight="1">
      <c r="A1782" s="36" t="inlineStr">
        <is>
          <t>K063</t>
        </is>
      </c>
      <c r="B1782" s="37" t="inlineStr">
        <is>
          <t>Lionheart Studio Co.,Ltd.</t>
        </is>
      </c>
      <c r="C1782" s="36" t="inlineStr">
        <is>
          <t>발표</t>
        </is>
      </c>
      <c r="D1782" s="36" t="inlineStr">
        <is>
          <t>2021-11-01</t>
        </is>
      </c>
      <c r="E1782" s="37" t="inlineStr">
        <is>
          <t>기타</t>
        </is>
      </c>
      <c r="F1782" s="37" t="inlineStr">
        <is>
          <t>Yahoo Finance 293490.KQ 종가: 2021-10-29 79,800원, 2021-11-01 87,900원</t>
        </is>
      </c>
      <c r="G1782" s="37" t="inlineStr">
        <is>
          <t>기타</t>
        </is>
      </c>
      <c r="H1782" s="36" t="inlineStr">
        <is>
          <t>2026-10-26</t>
        </is>
      </c>
      <c r="I1782" s="36" t="n"/>
      <c r="J1782" s="39" t="inlineStr">
        <is>
          <t>https://query1.finance.yahoo.com/v8/finance/chart/293490.KQ?period1=1635120000&amp;period2=1635897600&amp;interval=1d</t>
        </is>
      </c>
      <c r="K1782" s="37" t="inlineStr">
        <is>
          <t>acq_mktcap,event_ticker_basis</t>
        </is>
      </c>
    </row>
    <row r="1783" ht="45" customHeight="1">
      <c r="A1783" s="36" t="inlineStr">
        <is>
          <t>K063</t>
        </is>
      </c>
      <c r="B1783" s="37" t="inlineStr">
        <is>
          <t>Lionheart Studio Co.,Ltd.</t>
        </is>
      </c>
      <c r="C1783" s="36" t="inlineStr">
        <is>
          <t>발표</t>
        </is>
      </c>
      <c r="D1783" s="36" t="inlineStr">
        <is>
          <t>2021-11-01</t>
        </is>
      </c>
      <c r="E1783" s="37" t="inlineStr">
        <is>
          <t>기타</t>
        </is>
      </c>
      <c r="F1783" s="37" t="inlineStr">
        <is>
          <t>Yahoo Finance KRW=X 종가: 2021-11-01 1,174.38원/달러</t>
        </is>
      </c>
      <c r="G1783" s="37" t="inlineStr">
        <is>
          <t>기타</t>
        </is>
      </c>
      <c r="H1783" s="36" t="inlineStr">
        <is>
          <t>2026-10-26</t>
        </is>
      </c>
      <c r="I1783" s="36" t="n"/>
      <c r="J1783" s="39" t="inlineStr">
        <is>
          <t>https://query1.finance.yahoo.com/v8/finance/chart/KRW=X?period1=1635292800&amp;period2=1635897600&amp;interval=1d</t>
        </is>
      </c>
      <c r="K1783" s="37" t="inlineStr">
        <is>
          <t>value_chk_usdmm</t>
        </is>
      </c>
    </row>
    <row r="1784" ht="45" customHeight="1">
      <c r="A1784" s="36" t="inlineStr">
        <is>
          <t>K063</t>
        </is>
      </c>
      <c r="B1784" s="37" t="inlineStr">
        <is>
          <t>Lionheart Studio Co.,Ltd.</t>
        </is>
      </c>
      <c r="C1784" s="36" t="inlineStr">
        <is>
          <t>인수 전</t>
        </is>
      </c>
      <c r="D1784" s="36" t="inlineStr">
        <is>
          <t>2020-12-31</t>
        </is>
      </c>
      <c r="E1784" s="37" t="inlineStr">
        <is>
          <t>실적</t>
        </is>
      </c>
      <c r="F1784" s="37" t="inlineStr">
        <is>
          <t>㈜카카오 2020 사업보고서: 연결 자산총계 11,953,970,238,956원, 매출 4,156,816백만원 중 콘텐츠 부문 1,932,744백만원(46.5%)</t>
        </is>
      </c>
      <c r="G1784" s="37" t="inlineStr">
        <is>
          <t>DART 사업보고서</t>
        </is>
      </c>
      <c r="H1784" s="36" t="inlineStr">
        <is>
          <t>2021-03-18</t>
        </is>
      </c>
      <c r="I1784" s="36" t="inlineStr">
        <is>
          <t>20210318001373</t>
        </is>
      </c>
      <c r="J1784" s="39" t="inlineStr">
        <is>
          <t>https://dart.fss.or.kr/dsaf001/main.do?rcpNo=20210318001373</t>
        </is>
      </c>
      <c r="K1784" s="37" t="inlineStr">
        <is>
          <t>apex_total_assets,core_basis</t>
        </is>
      </c>
    </row>
    <row r="1785" ht="45" customHeight="1">
      <c r="A1785" s="36" t="inlineStr">
        <is>
          <t>K063</t>
        </is>
      </c>
      <c r="B1785" s="37" t="inlineStr">
        <is>
          <t>Lionheart Studio Co.,Ltd.</t>
        </is>
      </c>
      <c r="C1785" s="36" t="inlineStr">
        <is>
          <t>인수 후</t>
        </is>
      </c>
      <c r="D1785" s="36" t="inlineStr">
        <is>
          <t>2021-11-12</t>
        </is>
      </c>
      <c r="E1785" s="37" t="inlineStr">
        <is>
          <t>기타</t>
        </is>
      </c>
      <c r="F1785" s="37" t="inlineStr">
        <is>
          <t>정정: KGE 출자 취득금액 444,812,169,054원(납입일 환율 1,353.00원/Euro), 자기자본대비 43.01%</t>
        </is>
      </c>
      <c r="G1785" s="37" t="inlineStr">
        <is>
          <t>KIND</t>
        </is>
      </c>
      <c r="H1785" s="36" t="inlineStr">
        <is>
          <t>2021-11-12</t>
        </is>
      </c>
      <c r="I1785" s="36" t="inlineStr">
        <is>
          <t>20211112900826</t>
        </is>
      </c>
      <c r="J1785" s="39" t="inlineStr">
        <is>
          <t>https://dart.fss.or.kr/dsaf001/main.do?rcpNo=20211112900826</t>
        </is>
      </c>
      <c r="K1785" s="37" t="inlineStr">
        <is>
          <t>value_chk_local,post_events_summary</t>
        </is>
      </c>
    </row>
    <row r="1786" ht="45" customHeight="1">
      <c r="A1786" s="36" t="inlineStr">
        <is>
          <t>K063</t>
        </is>
      </c>
      <c r="B1786" s="37" t="inlineStr">
        <is>
          <t>Lionheart Studio Co.,Ltd.</t>
        </is>
      </c>
      <c r="C1786" s="36" t="inlineStr">
        <is>
          <t>인수 후</t>
        </is>
      </c>
      <c r="D1786" s="36" t="inlineStr">
        <is>
          <t>2021-11-25</t>
        </is>
      </c>
      <c r="E1786" s="37" t="inlineStr">
        <is>
          <t>기타</t>
        </is>
      </c>
      <c r="F1786" s="37" t="inlineStr">
        <is>
          <t>증권 발행결과: 2,711,805주, 209,080,165,500원 납입 2021-11-25</t>
        </is>
      </c>
      <c r="G1786" s="37" t="inlineStr">
        <is>
          <t>KIND</t>
        </is>
      </c>
      <c r="H1786" s="36" t="inlineStr">
        <is>
          <t>2021-11-25</t>
        </is>
      </c>
      <c r="I1786" s="36" t="inlineStr">
        <is>
          <t>20211125900527</t>
        </is>
      </c>
      <c r="J1786" s="39" t="inlineStr">
        <is>
          <t>https://dart.fss.or.kr/dsaf001/main.do?rcpNo=20211125900527</t>
        </is>
      </c>
      <c r="K1786" s="37" t="inlineStr">
        <is>
          <t>post_events_summary</t>
        </is>
      </c>
    </row>
    <row r="1787" ht="45" customHeight="1">
      <c r="A1787" s="36" t="inlineStr">
        <is>
          <t>K063</t>
        </is>
      </c>
      <c r="B1787" s="37" t="inlineStr">
        <is>
          <t>Lionheart Studio Co.,Ltd.</t>
        </is>
      </c>
      <c r="C1787" s="36" t="inlineStr">
        <is>
          <t>인수 후</t>
        </is>
      </c>
      <c r="D1787" s="36" t="inlineStr">
        <is>
          <t>2021-12-31</t>
        </is>
      </c>
      <c r="E1787" s="37" t="inlineStr">
        <is>
          <t>통합</t>
        </is>
      </c>
      <c r="F1787" s="37"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7" t="inlineStr">
        <is>
          <t>DART 사업보고서</t>
        </is>
      </c>
      <c r="H1787" s="36" t="inlineStr">
        <is>
          <t>2022-03-18</t>
        </is>
      </c>
      <c r="I1787" s="36" t="inlineStr">
        <is>
          <t>20220318000854</t>
        </is>
      </c>
      <c r="J1787" s="39" t="inlineStr">
        <is>
          <t>https://dart.fss.or.kr/dsaf001/main.do?rcpNo=20220318000854</t>
        </is>
      </c>
      <c r="K1787" s="37" t="inlineStr">
        <is>
          <t>status_chk,chk_note,post_events_summary,notes,pre_incorp_chk</t>
        </is>
      </c>
    </row>
    <row r="1788" ht="45" customHeight="1">
      <c r="A1788" s="36" t="inlineStr">
        <is>
          <t>K063</t>
        </is>
      </c>
      <c r="B1788" s="37" t="inlineStr">
        <is>
          <t>Lionheart Studio Co.,Ltd.</t>
        </is>
      </c>
      <c r="C1788" s="36" t="inlineStr">
        <is>
          <t>발표</t>
        </is>
      </c>
      <c r="D1788" s="36" t="inlineStr">
        <is>
          <t>2022-04-29</t>
        </is>
      </c>
      <c r="E1788" s="37" t="inlineStr">
        <is>
          <t>발표</t>
        </is>
      </c>
      <c r="F1788" s="37"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7" t="inlineStr">
        <is>
          <t>KIND</t>
        </is>
      </c>
      <c r="H1788" s="36" t="inlineStr">
        <is>
          <t>2022-04-29</t>
        </is>
      </c>
      <c r="I1788" s="36" t="inlineStr">
        <is>
          <t>20220429900838</t>
        </is>
      </c>
      <c r="J1788" s="39" t="inlineStr">
        <is>
          <t>https://dart.fss.or.kr/dsaf001/main.do?rcpNo=20220429900838</t>
        </is>
      </c>
      <c r="K1788" s="37" t="inlineStr">
        <is>
          <t>announce_date_chk,first_filing_date,value_chk_local,purpose_quote,chk_note</t>
        </is>
      </c>
    </row>
    <row r="1789" ht="45" customHeight="1">
      <c r="A1789" s="36" t="inlineStr">
        <is>
          <t>K063</t>
        </is>
      </c>
      <c r="B1789" s="37" t="inlineStr">
        <is>
          <t>Lionheart Studio Co.,Ltd.</t>
        </is>
      </c>
      <c r="C1789" s="36" t="inlineStr">
        <is>
          <t>인수 후</t>
        </is>
      </c>
      <c r="D1789" s="36" t="inlineStr">
        <is>
          <t>2022-06-24</t>
        </is>
      </c>
      <c r="E1789" s="37" t="inlineStr">
        <is>
          <t>기타</t>
        </is>
      </c>
      <c r="F1789" s="37" t="inlineStr">
        <is>
          <t>카카오게임즈 타법인주식취득결정: KGE 신주 127,130,212주(EUR 127,130,212, 174,073,042,781원), 2022-06-27 납입, 최근 사업연도말 자산총액 4,305,011,873,994원, 자기자본 2,464,463,991,814원</t>
        </is>
      </c>
      <c r="G1789" s="37" t="inlineStr">
        <is>
          <t>KIND</t>
        </is>
      </c>
      <c r="H1789" s="36" t="inlineStr">
        <is>
          <t>2022-06-24</t>
        </is>
      </c>
      <c r="I1789" s="36" t="inlineStr">
        <is>
          <t>20220624900548</t>
        </is>
      </c>
      <c r="J1789" s="39" t="inlineStr">
        <is>
          <t>https://dart.fss.or.kr/dsaf001/main.do?rcpNo=20220624900548</t>
        </is>
      </c>
      <c r="K1789" s="37" t="inlineStr">
        <is>
          <t>post_events_summary,value_chk_local</t>
        </is>
      </c>
    </row>
    <row r="1790" ht="45" customHeight="1">
      <c r="A1790" s="36" t="inlineStr">
        <is>
          <t>K063</t>
        </is>
      </c>
      <c r="B1790" s="37" t="inlineStr">
        <is>
          <t>Lionheart Studio Co.,Ltd.</t>
        </is>
      </c>
      <c r="C1790" s="36" t="inlineStr">
        <is>
          <t>인수 후</t>
        </is>
      </c>
      <c r="D1790" s="36" t="inlineStr">
        <is>
          <t>2022-06-24</t>
        </is>
      </c>
      <c r="E1790" s="37" t="inlineStr">
        <is>
          <t>기타</t>
        </is>
      </c>
      <c r="F1790" s="37" t="inlineStr">
        <is>
          <t>카카오게임즈 타인에 대한 채무보증결정: KGE의 하나은행 외 2개 은행 차입 EUR 450,000,000(616,162,500,000원)에 EUR 540,000,000(739,395,000,000원) 보증, 2022-06-27~2025-06-27</t>
        </is>
      </c>
      <c r="G1790" s="37" t="inlineStr">
        <is>
          <t>KIND</t>
        </is>
      </c>
      <c r="H1790" s="36" t="inlineStr">
        <is>
          <t>2022-06-24</t>
        </is>
      </c>
      <c r="I1790" s="36" t="inlineStr">
        <is>
          <t>20220624900550</t>
        </is>
      </c>
      <c r="J1790" s="39" t="inlineStr">
        <is>
          <t>https://dart.fss.or.kr/dsaf001/main.do?rcpNo=20220624900550</t>
        </is>
      </c>
      <c r="K1790" s="37" t="inlineStr">
        <is>
          <t>post_events_summary</t>
        </is>
      </c>
    </row>
    <row r="1791" ht="45" customHeight="1">
      <c r="A1791" s="36" t="inlineStr">
        <is>
          <t>K063</t>
        </is>
      </c>
      <c r="B1791" s="37" t="inlineStr">
        <is>
          <t>Lionheart Studio Co.,Ltd.</t>
        </is>
      </c>
      <c r="C1791" s="36" t="inlineStr">
        <is>
          <t>인수 후</t>
        </is>
      </c>
      <c r="D1791" s="36" t="inlineStr">
        <is>
          <t>2022-06-30</t>
        </is>
      </c>
      <c r="E1791" s="37" t="inlineStr">
        <is>
          <t>완료</t>
        </is>
      </c>
      <c r="F1791" s="37" t="inlineStr">
        <is>
          <t>KGE 타법인주식 취득결정 정정: "총 취득금액은 12,041억원"(1,204,073,042,340원), 선급금 제외 잔금 7,541억원 2022-06-30 지급, 지배회사 연결자산총액대비 91.92%(2020말)·27.97%(2021말), 카카오게임즈 24.57%와 합산 54.95%</t>
        </is>
      </c>
      <c r="G1791" s="37" t="inlineStr">
        <is>
          <t>KIND</t>
        </is>
      </c>
      <c r="H1791" s="36" t="inlineStr">
        <is>
          <t>2022-06-30</t>
        </is>
      </c>
      <c r="I1791" s="36" t="inlineStr">
        <is>
          <t>20220630900923</t>
        </is>
      </c>
      <c r="J1791" s="39" t="inlineStr">
        <is>
          <t>https://dart.fss.or.kr/dsaf001/main.do?rcpNo=20220630900923</t>
        </is>
      </c>
      <c r="K1791" s="37" t="inlineStr">
        <is>
          <t>value_chk_local,deal_to_assets_pct,status_chk</t>
        </is>
      </c>
    </row>
    <row r="1792" ht="45" customHeight="1">
      <c r="A1792" s="36" t="inlineStr">
        <is>
          <t>K063</t>
        </is>
      </c>
      <c r="B1792" s="37" t="inlineStr">
        <is>
          <t>Lionheart Studio Co.,Ltd.</t>
        </is>
      </c>
      <c r="C1792" s="36" t="inlineStr">
        <is>
          <t>인수 후</t>
        </is>
      </c>
      <c r="D1792" s="36" t="inlineStr">
        <is>
          <t>2022-06-30</t>
        </is>
      </c>
      <c r="E1792" s="37" t="inlineStr">
        <is>
          <t>완료</t>
        </is>
      </c>
      <c r="F1792" s="37"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7" t="inlineStr">
        <is>
          <t>DART 기타공시</t>
        </is>
      </c>
      <c r="H1792" s="36" t="inlineStr">
        <is>
          <t>2022-06-30</t>
        </is>
      </c>
      <c r="I1792" s="36" t="inlineStr">
        <is>
          <t>20220630000968</t>
        </is>
      </c>
      <c r="J1792" s="39" t="inlineStr">
        <is>
          <t>https://dart.fss.or.kr/dsaf001/main.do?rcpNo=20220630000968</t>
        </is>
      </c>
      <c r="K1792" s="37" t="inlineStr">
        <is>
          <t>status_chk,value_chk_local,notes</t>
        </is>
      </c>
    </row>
    <row r="1793" ht="45" customHeight="1">
      <c r="A1793" s="36" t="inlineStr">
        <is>
          <t>K063</t>
        </is>
      </c>
      <c r="B1793" s="37" t="inlineStr">
        <is>
          <t>Lionheart Studio Co.,Ltd.</t>
        </is>
      </c>
      <c r="C1793" s="36" t="inlineStr">
        <is>
          <t>인수 후</t>
        </is>
      </c>
      <c r="D1793" s="36" t="inlineStr">
        <is>
          <t>2022-06-15</t>
        </is>
      </c>
      <c r="E1793" s="37" t="inlineStr">
        <is>
          <t>기타</t>
        </is>
      </c>
      <c r="F1793" s="37" t="inlineStr">
        <is>
          <t>라이온하트 무상증자결정: 보통주 74,160,000주(1주당 100주), 배정기준일 2022-07-01, 신주권교부 2022-07-14</t>
        </is>
      </c>
      <c r="G1793" s="37" t="inlineStr">
        <is>
          <t>DART 기타공시</t>
        </is>
      </c>
      <c r="H1793" s="36" t="inlineStr">
        <is>
          <t>2022-06-15</t>
        </is>
      </c>
      <c r="I1793" s="36" t="inlineStr">
        <is>
          <t>20220615000367</t>
        </is>
      </c>
      <c r="J1793" s="39" t="inlineStr">
        <is>
          <t>https://dart.fss.or.kr/dsaf001/main.do?rcpNo=20220615000367</t>
        </is>
      </c>
      <c r="K1793" s="37" t="inlineStr">
        <is>
          <t>post_events_summary</t>
        </is>
      </c>
    </row>
    <row r="1794" ht="45" customHeight="1">
      <c r="A1794" s="36" t="inlineStr">
        <is>
          <t>K063</t>
        </is>
      </c>
      <c r="B1794" s="37" t="inlineStr">
        <is>
          <t>Lionheart Studio Co.,Ltd.</t>
        </is>
      </c>
      <c r="C1794" s="36" t="inlineStr">
        <is>
          <t>인수 후</t>
        </is>
      </c>
      <c r="D1794" s="36" t="inlineStr">
        <is>
          <t>2022-07-20</t>
        </is>
      </c>
      <c r="E1794" s="37" t="inlineStr">
        <is>
          <t>기타</t>
        </is>
      </c>
      <c r="F1794" s="37"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7" t="inlineStr">
        <is>
          <t>DART 기타공시</t>
        </is>
      </c>
      <c r="H1794" s="36" t="inlineStr">
        <is>
          <t>2022-07-26</t>
        </is>
      </c>
      <c r="I1794" s="36" t="inlineStr">
        <is>
          <t>20220726000338</t>
        </is>
      </c>
      <c r="J1794" s="39" t="inlineStr">
        <is>
          <t>https://dart.fss.or.kr/dsaf001/main.do?rcpNo=20220726000338</t>
        </is>
      </c>
      <c r="K1794" s="37" t="inlineStr">
        <is>
          <t>post_events_summary</t>
        </is>
      </c>
    </row>
    <row r="1795" ht="45" customHeight="1">
      <c r="A1795" s="36" t="inlineStr">
        <is>
          <t>K063</t>
        </is>
      </c>
      <c r="B1795" s="37" t="inlineStr">
        <is>
          <t>Lionheart Studio Co.,Ltd.</t>
        </is>
      </c>
      <c r="C1795" s="36" t="inlineStr">
        <is>
          <t>인수 후</t>
        </is>
      </c>
      <c r="D1795" s="36" t="inlineStr">
        <is>
          <t>2022-08-10</t>
        </is>
      </c>
      <c r="E1795" s="37" t="inlineStr">
        <is>
          <t>기타</t>
        </is>
      </c>
      <c r="F1795" s="37"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7" t="inlineStr">
        <is>
          <t>DART 주요사항보고서</t>
        </is>
      </c>
      <c r="H1795" s="36" t="inlineStr">
        <is>
          <t>2022-08-10</t>
        </is>
      </c>
      <c r="I1795" s="36" t="inlineStr">
        <is>
          <t>20220810000381</t>
        </is>
      </c>
      <c r="J1795" s="39" t="inlineStr">
        <is>
          <t>https://dart.fss.or.kr/dsaf001/main.do?rcpNo=20220810000381</t>
        </is>
      </c>
      <c r="K1795" s="37" t="inlineStr">
        <is>
          <t>post_events_summary,notes</t>
        </is>
      </c>
    </row>
    <row r="1796" ht="45" customHeight="1">
      <c r="A1796" s="36" t="inlineStr">
        <is>
          <t>K063</t>
        </is>
      </c>
      <c r="B1796" s="37" t="inlineStr">
        <is>
          <t>Lionheart Studio Co.,Ltd.</t>
        </is>
      </c>
      <c r="C1796" s="36" t="inlineStr">
        <is>
          <t>인수 후</t>
        </is>
      </c>
      <c r="D1796" s="36" t="inlineStr">
        <is>
          <t>2022-08-03</t>
        </is>
      </c>
      <c r="E1796" s="37" t="inlineStr">
        <is>
          <t>어닝콜</t>
        </is>
      </c>
      <c r="F1796" s="37" t="inlineStr">
        <is>
          <t>MTN: 카카오게임즈 2022년 2분기 연결 영업이익 810억원(+900.2%) 사상 최대, 매출 3,338억원(+162%); 제목 "라이온하트 연내 IPO 가능"(회사 측 설명으로 보도, 직접 인용 없음)</t>
        </is>
      </c>
      <c r="G1796" s="37" t="inlineStr">
        <is>
          <t>언론 보도</t>
        </is>
      </c>
      <c r="H1796" s="36" t="inlineStr">
        <is>
          <t>2022-08-03</t>
        </is>
      </c>
      <c r="I1796" s="36" t="n"/>
      <c r="J1796" s="39" t="inlineStr">
        <is>
          <t>https://news.mtn.co.kr/news-detail/2022080315491830790</t>
        </is>
      </c>
      <c r="K1796" s="37" t="inlineStr">
        <is>
          <t>earnings_call_note</t>
        </is>
      </c>
    </row>
    <row r="1797" ht="45" customHeight="1">
      <c r="A1797" s="36" t="inlineStr">
        <is>
          <t>K063</t>
        </is>
      </c>
      <c r="B1797" s="37" t="inlineStr">
        <is>
          <t>Lionheart Studio Co.,Ltd.</t>
        </is>
      </c>
      <c r="C1797" s="36" t="inlineStr">
        <is>
          <t>인수 후</t>
        </is>
      </c>
      <c r="D1797" s="36" t="inlineStr">
        <is>
          <t>2022-09-30</t>
        </is>
      </c>
      <c r="E1797" s="37" t="inlineStr">
        <is>
          <t>상장</t>
        </is>
      </c>
      <c r="F1797" s="37" t="inlineStr">
        <is>
          <t>카카오게임즈 유상증자결정(종속회사 라이온하트, 일반공모): 신주 10,000,000주, 공모희망가 36,000~53,000원, 납입 예정 2022-11-10, 대표주관 한국투자증권·JP모간</t>
        </is>
      </c>
      <c r="G1797" s="37" t="inlineStr">
        <is>
          <t>KIND</t>
        </is>
      </c>
      <c r="H1797" s="36" t="inlineStr">
        <is>
          <t>2022-09-30</t>
        </is>
      </c>
      <c r="I1797" s="36" t="inlineStr">
        <is>
          <t>20220930900837</t>
        </is>
      </c>
      <c r="J1797" s="39" t="inlineStr">
        <is>
          <t>https://dart.fss.or.kr/dsaf001/main.do?rcpNo=20220930900837</t>
        </is>
      </c>
      <c r="K1797" s="37" t="inlineStr">
        <is>
          <t>post_events_summary</t>
        </is>
      </c>
    </row>
    <row r="1798" ht="45" customHeight="1">
      <c r="A1798" s="36" t="inlineStr">
        <is>
          <t>K063</t>
        </is>
      </c>
      <c r="B1798" s="37" t="inlineStr">
        <is>
          <t>Lionheart Studio Co.,Ltd.</t>
        </is>
      </c>
      <c r="C1798" s="36" t="inlineStr">
        <is>
          <t>인수 후</t>
        </is>
      </c>
      <c r="D1798" s="36" t="inlineStr">
        <is>
          <t>2022-10-13</t>
        </is>
      </c>
      <c r="E1798" s="37" t="inlineStr">
        <is>
          <t>철회</t>
        </is>
      </c>
      <c r="F1798" s="37" t="inlineStr">
        <is>
          <t>정정: 라이온하트 "일반공모 철회신고서 제출" — 일반공모 증자 '해당사항 없음'</t>
        </is>
      </c>
      <c r="G1798" s="37" t="inlineStr">
        <is>
          <t>KIND</t>
        </is>
      </c>
      <c r="H1798" s="36" t="inlineStr">
        <is>
          <t>2022-10-13</t>
        </is>
      </c>
      <c r="I1798" s="36" t="inlineStr">
        <is>
          <t>20221013900462</t>
        </is>
      </c>
      <c r="J1798" s="39" t="inlineStr">
        <is>
          <t>https://dart.fss.or.kr/dsaf001/main.do?rcpNo=20221013900462</t>
        </is>
      </c>
      <c r="K1798" s="37" t="inlineStr">
        <is>
          <t>post_events_summary</t>
        </is>
      </c>
    </row>
    <row r="1799" ht="45" customHeight="1">
      <c r="A1799" s="36" t="inlineStr">
        <is>
          <t>K063</t>
        </is>
      </c>
      <c r="B1799" s="37" t="inlineStr">
        <is>
          <t>Lionheart Studio Co.,Ltd.</t>
        </is>
      </c>
      <c r="C1799" s="36" t="inlineStr">
        <is>
          <t>인수 후</t>
        </is>
      </c>
      <c r="D1799" s="36" t="inlineStr">
        <is>
          <t>2022-10-25</t>
        </is>
      </c>
      <c r="E1799" s="37" t="inlineStr">
        <is>
          <t>철회</t>
        </is>
      </c>
      <c r="F1799" s="37"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7" t="inlineStr">
        <is>
          <t>언론 보도</t>
        </is>
      </c>
      <c r="H1799" s="36" t="inlineStr">
        <is>
          <t>2022-10-25</t>
        </is>
      </c>
      <c r="I1799" s="36" t="n"/>
      <c r="J1799" s="39" t="inlineStr">
        <is>
          <t>http://bizhankook.com/articles/24616.html</t>
        </is>
      </c>
      <c r="K1799" s="37" t="inlineStr">
        <is>
          <t>post_events_summary,earnings_call_note</t>
        </is>
      </c>
    </row>
    <row r="1800" ht="45" customHeight="1">
      <c r="A1800" s="36" t="inlineStr">
        <is>
          <t>K063</t>
        </is>
      </c>
      <c r="B1800" s="37" t="inlineStr">
        <is>
          <t>Lionheart Studio Co.,Ltd.</t>
        </is>
      </c>
      <c r="C1800" s="36" t="inlineStr">
        <is>
          <t>인수 후</t>
        </is>
      </c>
      <c r="D1800" s="36" t="inlineStr">
        <is>
          <t>2022-12-31</t>
        </is>
      </c>
      <c r="E1800" s="37" t="inlineStr">
        <is>
          <t>기타</t>
        </is>
      </c>
      <c r="F1800" s="37"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7" t="inlineStr">
        <is>
          <t>DART 사업보고서</t>
        </is>
      </c>
      <c r="H1800" s="36" t="inlineStr">
        <is>
          <t>2023-03-17</t>
        </is>
      </c>
      <c r="I1800" s="36" t="inlineStr">
        <is>
          <t>20230317001061</t>
        </is>
      </c>
      <c r="J1800" s="39" t="inlineStr">
        <is>
          <t>https://dart.fss.or.kr/dsaf001/main.do?rcpNo=20230317001061</t>
        </is>
      </c>
      <c r="K1800" s="37" t="inlineStr">
        <is>
          <t>impairment,notes,post_events_summary</t>
        </is>
      </c>
    </row>
    <row r="1801" ht="45" customHeight="1">
      <c r="A1801" s="36" t="inlineStr">
        <is>
          <t>K063</t>
        </is>
      </c>
      <c r="B1801" s="37" t="inlineStr">
        <is>
          <t>Lionheart Studio Co.,Ltd.</t>
        </is>
      </c>
      <c r="C1801" s="36" t="inlineStr">
        <is>
          <t>인수 후</t>
        </is>
      </c>
      <c r="D1801" s="36" t="inlineStr">
        <is>
          <t>2022-12-31</t>
        </is>
      </c>
      <c r="E1801" s="37" t="inlineStr">
        <is>
          <t>실적</t>
        </is>
      </c>
      <c r="F1801" s="37" t="inlineStr">
        <is>
          <t>라이온하트 2022 감사보고서: 영업수익 201,808,835,603원, 영업이익 165,266,624,092원, 당기순이익 122,504,591,128원, 자산총계 353,297,487,143원</t>
        </is>
      </c>
      <c r="G1801" s="37" t="inlineStr">
        <is>
          <t>DART 감사보고서</t>
        </is>
      </c>
      <c r="H1801" s="36" t="inlineStr">
        <is>
          <t>2023-03-24</t>
        </is>
      </c>
      <c r="I1801" s="36" t="inlineStr">
        <is>
          <t>20230324000430</t>
        </is>
      </c>
      <c r="J1801" s="39" t="inlineStr">
        <is>
          <t>https://dart.fss.or.kr/dsaf001/main.do?rcpNo=20230324000430</t>
        </is>
      </c>
      <c r="K1801" s="37" t="inlineStr">
        <is>
          <t>target_rev_post,target_op_post</t>
        </is>
      </c>
    </row>
    <row r="1802" ht="45" customHeight="1">
      <c r="A1802" s="36" t="inlineStr">
        <is>
          <t>K063</t>
        </is>
      </c>
      <c r="B1802" s="37" t="inlineStr">
        <is>
          <t>Lionheart Studio Co.,Ltd.</t>
        </is>
      </c>
      <c r="C1802" s="36" t="inlineStr">
        <is>
          <t>인수 후</t>
        </is>
      </c>
      <c r="D1802" s="36" t="inlineStr">
        <is>
          <t>2023-12-31</t>
        </is>
      </c>
      <c r="E1802" s="37" t="inlineStr">
        <is>
          <t>실적</t>
        </is>
      </c>
      <c r="F1802" s="37" t="inlineStr">
        <is>
          <t>라이온하트 2023 감사보고서: 영업수익 118,326,085,629원, 영업이익 71,849,174,767원, 당기순이익 66,716,347,249원</t>
        </is>
      </c>
      <c r="G1802" s="37" t="inlineStr">
        <is>
          <t>DART 감사보고서</t>
        </is>
      </c>
      <c r="H1802" s="36" t="inlineStr">
        <is>
          <t>2024-03-29</t>
        </is>
      </c>
      <c r="I1802" s="36" t="inlineStr">
        <is>
          <t>20240329002312</t>
        </is>
      </c>
      <c r="J1802" s="39" t="inlineStr">
        <is>
          <t>https://dart.fss.or.kr/dsaf001/main.do?rcpNo=20240329002312</t>
        </is>
      </c>
      <c r="K1802" s="37" t="inlineStr">
        <is>
          <t>target_rev_post,target_op_post</t>
        </is>
      </c>
    </row>
    <row r="1803" ht="45" customHeight="1">
      <c r="A1803" s="36" t="inlineStr">
        <is>
          <t>K063</t>
        </is>
      </c>
      <c r="B1803" s="37" t="inlineStr">
        <is>
          <t>Lionheart Studio Co.,Ltd.</t>
        </is>
      </c>
      <c r="C1803" s="36" t="inlineStr">
        <is>
          <t>인수 후</t>
        </is>
      </c>
      <c r="D1803" s="36" t="inlineStr">
        <is>
          <t>2023-12-31</t>
        </is>
      </c>
      <c r="E1803" s="37" t="inlineStr">
        <is>
          <t>손상차손</t>
        </is>
      </c>
      <c r="F1803" s="37"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7" t="inlineStr">
        <is>
          <t>DART 사업보고서</t>
        </is>
      </c>
      <c r="H1803" s="36" t="inlineStr">
        <is>
          <t>2024-03-20</t>
        </is>
      </c>
      <c r="I1803" s="36" t="inlineStr">
        <is>
          <t>20240320002052</t>
        </is>
      </c>
      <c r="J1803" s="39" t="inlineStr">
        <is>
          <t>https://dart.fss.or.kr/dsaf001/main.do?rcpNo=20240320002052</t>
        </is>
      </c>
      <c r="K1803" s="37" t="inlineStr">
        <is>
          <t>impairment,post_events_summary,pre_events_summary</t>
        </is>
      </c>
    </row>
    <row r="1804" ht="45" customHeight="1">
      <c r="A1804" s="36" t="inlineStr">
        <is>
          <t>K063</t>
        </is>
      </c>
      <c r="B1804" s="37" t="inlineStr">
        <is>
          <t>Lionheart Studio Co.,Ltd.</t>
        </is>
      </c>
      <c r="C1804" s="36" t="inlineStr">
        <is>
          <t>인수 후</t>
        </is>
      </c>
      <c r="D1804" s="36" t="inlineStr">
        <is>
          <t>2023-05-03</t>
        </is>
      </c>
      <c r="E1804" s="37" t="inlineStr">
        <is>
          <t>어닝콜</t>
        </is>
      </c>
      <c r="F1804" s="37"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7" t="inlineStr">
        <is>
          <t>어닝콜</t>
        </is>
      </c>
      <c r="H1804" s="36" t="inlineStr">
        <is>
          <t>2023-05-03</t>
        </is>
      </c>
      <c r="I1804" s="36" t="n"/>
      <c r="J1804" s="39" t="inlineStr">
        <is>
          <t>https://www.etoday.co.kr/news/view/2246004</t>
        </is>
      </c>
      <c r="K1804" s="37" t="inlineStr">
        <is>
          <t>earnings_call_note</t>
        </is>
      </c>
    </row>
    <row r="1805" ht="45" customHeight="1">
      <c r="A1805" s="36" t="inlineStr">
        <is>
          <t>K063</t>
        </is>
      </c>
      <c r="B1805" s="37" t="inlineStr">
        <is>
          <t>Lionheart Studio Co.,Ltd.</t>
        </is>
      </c>
      <c r="C1805" s="36" t="inlineStr">
        <is>
          <t>인수 후</t>
        </is>
      </c>
      <c r="D1805" s="36" t="inlineStr">
        <is>
          <t>2023-08-02</t>
        </is>
      </c>
      <c r="E1805" s="37" t="inlineStr">
        <is>
          <t>어닝콜</t>
        </is>
      </c>
      <c r="F1805" s="37" t="inlineStr">
        <is>
          <t>뉴스토마토(2분기 컨퍼런스콜, '카카오게임즈 관계자'): 오딘은 "기존처럼 4~6주 간격의 주요 콘텐츠 업데이트를 진행하며 성과를 이어갈 계획"</t>
        </is>
      </c>
      <c r="G1805" s="37" t="inlineStr">
        <is>
          <t>어닝콜</t>
        </is>
      </c>
      <c r="H1805" s="36" t="inlineStr">
        <is>
          <t>2023-08-02</t>
        </is>
      </c>
      <c r="I1805" s="36" t="n"/>
      <c r="J1805" s="39" t="inlineStr">
        <is>
          <t>https://newstomato.com/ReadNews.aspx?no=1196474</t>
        </is>
      </c>
      <c r="K1805" s="37" t="inlineStr">
        <is>
          <t>earnings_call_note</t>
        </is>
      </c>
    </row>
    <row r="1806" ht="45" customHeight="1">
      <c r="A1806" s="36" t="inlineStr">
        <is>
          <t>K063</t>
        </is>
      </c>
      <c r="B1806" s="37" t="inlineStr">
        <is>
          <t>Lionheart Studio Co.,Ltd.</t>
        </is>
      </c>
      <c r="C1806" s="36" t="inlineStr">
        <is>
          <t>인수 후</t>
        </is>
      </c>
      <c r="D1806" s="36" t="inlineStr">
        <is>
          <t>2024-09-12</t>
        </is>
      </c>
      <c r="E1806" s="37" t="inlineStr">
        <is>
          <t>기타</t>
        </is>
      </c>
      <c r="F1806" s="37" t="inlineStr">
        <is>
          <t>카카오게임즈 타법인주식취득결정: KGE 신주 195,090,000주(EUR 195,090,000, 287,954,790,900원), 취득목적 "Kakao Games Europe B.V. 차입금 상환 및 글로벌 서비스 운영자금"(채무상환 EUR 180,000,000), 납입 2024-09-20</t>
        </is>
      </c>
      <c r="G1806" s="37" t="inlineStr">
        <is>
          <t>KIND</t>
        </is>
      </c>
      <c r="H1806" s="36" t="inlineStr">
        <is>
          <t>2024-09-12</t>
        </is>
      </c>
      <c r="I1806" s="36" t="inlineStr">
        <is>
          <t>20240912900464</t>
        </is>
      </c>
      <c r="J1806" s="39" t="inlineStr">
        <is>
          <t>https://dart.fss.or.kr/dsaf001/main.do?rcpNo=20240912900464</t>
        </is>
      </c>
      <c r="K1806" s="37" t="inlineStr">
        <is>
          <t>post_events_summary</t>
        </is>
      </c>
    </row>
    <row r="1807" ht="45" customHeight="1">
      <c r="A1807" s="36" t="inlineStr">
        <is>
          <t>K063</t>
        </is>
      </c>
      <c r="B1807" s="37" t="inlineStr">
        <is>
          <t>Lionheart Studio Co.,Ltd.</t>
        </is>
      </c>
      <c r="C1807" s="36" t="inlineStr">
        <is>
          <t>인수 후</t>
        </is>
      </c>
      <c r="D1807" s="36" t="inlineStr">
        <is>
          <t>2024-12-31</t>
        </is>
      </c>
      <c r="E1807" s="37" t="inlineStr">
        <is>
          <t>손상차손</t>
        </is>
      </c>
      <c r="F1807" s="37" t="inlineStr">
        <is>
          <t>카카오게임즈 2024 사업보고서: 영업권 라이온하트스튜디오 1,115,685,737천원(2024 손상 없음); 별도 KGE 228,308,057 + 유상증자 289,946,660 − 손상 (90,961,102) = 427,293,615천원; 라이온하트 직접 보유 24.6% 140,938,153천원</t>
        </is>
      </c>
      <c r="G1807" s="37" t="inlineStr">
        <is>
          <t>DART 사업보고서</t>
        </is>
      </c>
      <c r="H1807" s="36" t="inlineStr">
        <is>
          <t>2025-03-18</t>
        </is>
      </c>
      <c r="I1807" s="36" t="inlineStr">
        <is>
          <t>20250318001434</t>
        </is>
      </c>
      <c r="J1807" s="39" t="inlineStr">
        <is>
          <t>https://dart.fss.or.kr/dsaf001/main.do?rcpNo=20250318001434</t>
        </is>
      </c>
      <c r="K1807" s="37" t="inlineStr">
        <is>
          <t>impairment</t>
        </is>
      </c>
    </row>
    <row r="1808" ht="45" customHeight="1">
      <c r="A1808" s="36" t="inlineStr">
        <is>
          <t>K063</t>
        </is>
      </c>
      <c r="B1808" s="37" t="inlineStr">
        <is>
          <t>Lionheart Studio Co.,Ltd.</t>
        </is>
      </c>
      <c r="C1808" s="36" t="inlineStr">
        <is>
          <t>인수 후</t>
        </is>
      </c>
      <c r="D1808" s="36" t="inlineStr">
        <is>
          <t>2024-12-31</t>
        </is>
      </c>
      <c r="E1808" s="37" t="inlineStr">
        <is>
          <t>실적</t>
        </is>
      </c>
      <c r="F1808" s="37" t="inlineStr">
        <is>
          <t>라이온하트 2024 감사보고서: 영업수익 91,988,414,483원, 영업이익 38,058,033,871원; 주주 김재영 35.95%, 카카오게임즈 24.57%, KGE 30.37%, 위메이드 4.23%</t>
        </is>
      </c>
      <c r="G1808" s="37" t="inlineStr">
        <is>
          <t>DART 감사보고서</t>
        </is>
      </c>
      <c r="H1808" s="36" t="inlineStr">
        <is>
          <t>2025-03-28</t>
        </is>
      </c>
      <c r="I1808" s="36" t="inlineStr">
        <is>
          <t>20250328002194</t>
        </is>
      </c>
      <c r="J1808" s="39" t="inlineStr">
        <is>
          <t>https://dart.fss.or.kr/dsaf001/main.do?rcpNo=20250328002194</t>
        </is>
      </c>
      <c r="K1808" s="37" t="inlineStr">
        <is>
          <t>target_rev_post,target_op_post</t>
        </is>
      </c>
    </row>
    <row r="1809" ht="45" customHeight="1">
      <c r="A1809" s="36" t="inlineStr">
        <is>
          <t>K063</t>
        </is>
      </c>
      <c r="B1809" s="37" t="inlineStr">
        <is>
          <t>Lionheart Studio Co.,Ltd.</t>
        </is>
      </c>
      <c r="C1809" s="36" t="inlineStr">
        <is>
          <t>인수 후</t>
        </is>
      </c>
      <c r="D1809" s="36" t="inlineStr">
        <is>
          <t>2025-07-03</t>
        </is>
      </c>
      <c r="E1809" s="37" t="inlineStr">
        <is>
          <t>기타</t>
        </is>
      </c>
      <c r="F1809" s="37"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7" t="inlineStr">
        <is>
          <t>언론 보도</t>
        </is>
      </c>
      <c r="H1809" s="36" t="inlineStr">
        <is>
          <t>2025-07-03</t>
        </is>
      </c>
      <c r="I1809" s="36" t="n"/>
      <c r="J1809" s="39" t="inlineStr">
        <is>
          <t>https://news.mtn.co.kr/news-detail/2025070312110648913</t>
        </is>
      </c>
      <c r="K1809" s="37" t="inlineStr">
        <is>
          <t>earnings_call_note,notes</t>
        </is>
      </c>
    </row>
    <row r="1810" ht="45" customHeight="1">
      <c r="A1810" s="36" t="inlineStr">
        <is>
          <t>K063</t>
        </is>
      </c>
      <c r="B1810" s="37" t="inlineStr">
        <is>
          <t>Lionheart Studio Co.,Ltd.</t>
        </is>
      </c>
      <c r="C1810" s="36" t="inlineStr">
        <is>
          <t>인수 후</t>
        </is>
      </c>
      <c r="D1810" s="36" t="inlineStr">
        <is>
          <t>2025-12-31</t>
        </is>
      </c>
      <c r="E1810" s="37" t="inlineStr">
        <is>
          <t>실적</t>
        </is>
      </c>
      <c r="F1810" s="37" t="inlineStr">
        <is>
          <t>라이온하트 2025 감사보고서: 영업수익 85,658,338,998원, 영업이익 17,555,088,725원, 당기순이익 19,779,407,348원; 주주총회 제안 배당 99,993,636천원(주당 1,335원, 배당성향 506%)</t>
        </is>
      </c>
      <c r="G1810" s="37" t="inlineStr">
        <is>
          <t>DART 감사보고서</t>
        </is>
      </c>
      <c r="H1810" s="36" t="inlineStr">
        <is>
          <t>2026-03-27</t>
        </is>
      </c>
      <c r="I1810" s="36" t="inlineStr">
        <is>
          <t>20260327000182</t>
        </is>
      </c>
      <c r="J1810" s="39" t="inlineStr">
        <is>
          <t>https://dart.fss.or.kr/dsaf001/main.do?rcpNo=20260327000182</t>
        </is>
      </c>
      <c r="K1810" s="37" t="inlineStr">
        <is>
          <t>target_rev_post,target_op_post,post_events_summary</t>
        </is>
      </c>
    </row>
    <row r="1811" ht="45" customHeight="1">
      <c r="A1811" s="36" t="inlineStr">
        <is>
          <t>K063</t>
        </is>
      </c>
      <c r="B1811" s="37" t="inlineStr">
        <is>
          <t>Lionheart Studio Co.,Ltd.</t>
        </is>
      </c>
      <c r="C1811" s="36" t="inlineStr">
        <is>
          <t>인수 후</t>
        </is>
      </c>
      <c r="D1811" s="36" t="inlineStr">
        <is>
          <t>2025-12-31</t>
        </is>
      </c>
      <c r="E1811" s="37" t="inlineStr">
        <is>
          <t>손상차손</t>
        </is>
      </c>
      <c r="F1811" s="37"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7" t="inlineStr">
        <is>
          <t>DART 사업보고서</t>
        </is>
      </c>
      <c r="H1811" s="36" t="inlineStr">
        <is>
          <t>2026-03-18</t>
        </is>
      </c>
      <c r="I1811" s="36" t="inlineStr">
        <is>
          <t>20260318001659</t>
        </is>
      </c>
      <c r="J1811" s="39" t="inlineStr">
        <is>
          <t>https://dart.fss.or.kr/dsaf001/main.do?rcpNo=20260318001659</t>
        </is>
      </c>
      <c r="K1811" s="37" t="inlineStr">
        <is>
          <t>impairment,post_events_summary</t>
        </is>
      </c>
    </row>
    <row r="1812" ht="45" customHeight="1">
      <c r="A1812" s="36" t="inlineStr">
        <is>
          <t>K063</t>
        </is>
      </c>
      <c r="B1812" s="37" t="inlineStr">
        <is>
          <t>Lionheart Studio Co.,Ltd.</t>
        </is>
      </c>
      <c r="C1812" s="36" t="inlineStr">
        <is>
          <t>인수 후</t>
        </is>
      </c>
      <c r="D1812" s="36" t="inlineStr">
        <is>
          <t>2026-03-25</t>
        </is>
      </c>
      <c r="E1812" s="37" t="inlineStr">
        <is>
          <t>소유주변경</t>
        </is>
      </c>
      <c r="F1812" s="37"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7" t="inlineStr">
        <is>
          <t>언론 보도</t>
        </is>
      </c>
      <c r="H1812" s="36" t="inlineStr">
        <is>
          <t>2026-03-25</t>
        </is>
      </c>
      <c r="I1812" s="36" t="n"/>
      <c r="J1812" s="39" t="inlineStr">
        <is>
          <t>https://www.newsis.com/view/NISX20260325_0003563616</t>
        </is>
      </c>
      <c r="K1812" s="37" t="inlineStr">
        <is>
          <t>post_events_summary,earnings_call_note</t>
        </is>
      </c>
    </row>
    <row r="1813" ht="45" customHeight="1">
      <c r="A1813" s="36" t="inlineStr">
        <is>
          <t>K063</t>
        </is>
      </c>
      <c r="B1813" s="37" t="inlineStr">
        <is>
          <t>Lionheart Studio Co.,Ltd.</t>
        </is>
      </c>
      <c r="C1813" s="36" t="inlineStr">
        <is>
          <t>인수 후</t>
        </is>
      </c>
      <c r="D1813" s="36" t="inlineStr">
        <is>
          <t>2026-06-19</t>
        </is>
      </c>
      <c r="E1813" s="37" t="inlineStr">
        <is>
          <t>소유주변경</t>
        </is>
      </c>
      <c r="F1813" s="37"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7" t="inlineStr">
        <is>
          <t>KIND</t>
        </is>
      </c>
      <c r="H1813" s="36" t="inlineStr">
        <is>
          <t>2026-06-19</t>
        </is>
      </c>
      <c r="I1813" s="36" t="inlineStr">
        <is>
          <t>20260619900968</t>
        </is>
      </c>
      <c r="J1813" s="39" t="inlineStr">
        <is>
          <t>https://dart.fss.or.kr/dsaf001/main.do?rcpNo=20260619900968</t>
        </is>
      </c>
      <c r="K1813" s="37" t="inlineStr">
        <is>
          <t>post_events_summary,pre_incorp_chk,notes</t>
        </is>
      </c>
    </row>
    <row r="1814" ht="45" customHeight="1">
      <c r="A1814" s="36" t="inlineStr">
        <is>
          <t>K063</t>
        </is>
      </c>
      <c r="B1814" s="37" t="inlineStr">
        <is>
          <t>Lionheart Studio Co.,Ltd.</t>
        </is>
      </c>
      <c r="C1814" s="36" t="inlineStr">
        <is>
          <t>인수 후</t>
        </is>
      </c>
      <c r="D1814" s="36" t="inlineStr">
        <is>
          <t>2026-06-30</t>
        </is>
      </c>
      <c r="E1814" s="37" t="inlineStr">
        <is>
          <t>매각</t>
        </is>
      </c>
      <c r="F1814" s="37" t="inlineStr">
        <is>
          <t>㈜카카오 2026 반기보고서(정정): ㈜카카오게임즈, Kakao Games Europe B.V., ㈜라이온하트스튜디오 등 "지배력 상실로 인한 연결제외"</t>
        </is>
      </c>
      <c r="G1814" s="37" t="inlineStr">
        <is>
          <t>DART 사업보고서</t>
        </is>
      </c>
      <c r="H1814" s="36" t="inlineStr">
        <is>
          <t>2026-08-19</t>
        </is>
      </c>
      <c r="I1814" s="36" t="inlineStr">
        <is>
          <t>20260819000055</t>
        </is>
      </c>
      <c r="J1814" s="39" t="inlineStr">
        <is>
          <t>https://dart.fss.or.kr/dsaf001/main.do?rcpNo=20260819000055</t>
        </is>
      </c>
      <c r="K1814" s="37" t="inlineStr">
        <is>
          <t>post_events_summary,pre_incorp_chk</t>
        </is>
      </c>
    </row>
    <row r="1815" ht="45" customHeight="1">
      <c r="A1815" s="36" t="inlineStr">
        <is>
          <t>K063</t>
        </is>
      </c>
      <c r="B1815" s="37" t="inlineStr">
        <is>
          <t>Lionheart Studio Co.,Ltd.</t>
        </is>
      </c>
      <c r="C1815" s="36" t="inlineStr">
        <is>
          <t>인수 후</t>
        </is>
      </c>
      <c r="D1815" s="36" t="inlineStr">
        <is>
          <t>2026-06-30</t>
        </is>
      </c>
      <c r="E1815" s="37" t="inlineStr">
        <is>
          <t>기타</t>
        </is>
      </c>
      <c r="F1815" s="37" t="inlineStr">
        <is>
          <t>카카오게임즈 2026 반기보고서: 종속기업 ㈜라이온하트스튜디오 지분율 54.95%; "㈜라이온하트스튜디오의 비지배지분 추가 매수의무와 관련하여 측정된 부채" 59,327,216천원</t>
        </is>
      </c>
      <c r="G1815" s="37" t="inlineStr">
        <is>
          <t>DART 사업보고서</t>
        </is>
      </c>
      <c r="H1815" s="36" t="inlineStr">
        <is>
          <t>2026-08-13</t>
        </is>
      </c>
      <c r="I1815" s="36" t="inlineStr">
        <is>
          <t>20260813001508</t>
        </is>
      </c>
      <c r="J1815" s="39" t="inlineStr">
        <is>
          <t>https://dart.fss.or.kr/dsaf001/main.do?rcpNo=20260813001508</t>
        </is>
      </c>
      <c r="K1815" s="37" t="inlineStr">
        <is>
          <t>post_events_summary</t>
        </is>
      </c>
    </row>
    <row r="1816" ht="45" customHeight="1">
      <c r="A1816" s="36" t="inlineStr">
        <is>
          <t>K064</t>
        </is>
      </c>
      <c r="B1816" s="37" t="inlineStr">
        <is>
          <t>Blue Tie</t>
        </is>
      </c>
      <c r="C1816" s="36" t="inlineStr">
        <is>
          <t>발표</t>
        </is>
      </c>
      <c r="D1816" s="36" t="inlineStr">
        <is>
          <t>2021-11-08</t>
        </is>
      </c>
      <c r="E1816" s="37" t="inlineStr">
        <is>
          <t>발표</t>
        </is>
      </c>
      <c r="F1816" s="37" t="inlineStr">
        <is>
          <t>영업양수결정: 블루타이(Blue Tie, 개인사업자)가 운영 중인 YouTube채널사업, 양수가액 500,000,000원, 양수목적 '사업경쟁력 제고', 양수예정일 2021-11-04(거래종결일), 이사회 2021-11-02</t>
        </is>
      </c>
      <c r="G1816" s="37" t="inlineStr">
        <is>
          <t>DART 기타공시</t>
        </is>
      </c>
      <c r="H1816" s="36" t="inlineStr">
        <is>
          <t>2021-11-08</t>
        </is>
      </c>
      <c r="I1816" s="36" t="inlineStr">
        <is>
          <t>20211108000276</t>
        </is>
      </c>
      <c r="J1816" s="39" t="inlineStr">
        <is>
          <t>https://dart.fss.or.kr/dsaf001/main.do?rcpNo=20211108000276</t>
        </is>
      </c>
      <c r="K1816" s="37" t="inlineStr">
        <is>
          <t>announce_date_chk,value_chk_local,purpose_quote,status_chk,chk_note</t>
        </is>
      </c>
    </row>
    <row r="1817" ht="45" customHeight="1">
      <c r="A1817" s="36" t="inlineStr">
        <is>
          <t>K064</t>
        </is>
      </c>
      <c r="B1817" s="37" t="inlineStr">
        <is>
          <t>Blue Tie</t>
        </is>
      </c>
      <c r="C1817" s="36" t="inlineStr">
        <is>
          <t>발표</t>
        </is>
      </c>
      <c r="D1817" s="36" t="inlineStr">
        <is>
          <t>2021-11-10</t>
        </is>
      </c>
      <c r="E1817" s="37" t="inlineStr">
        <is>
          <t>발표</t>
        </is>
      </c>
      <c r="F1817" s="37" t="inlineStr">
        <is>
          <t>인사이트 보도(서울경제 인용): 카카오엔터 자회사 쓰리와이코퍼레이션이 유튜버 진용진의 채널 사업을 5억원에 인수. 쓰리와이는 7월 카카오엔터에 180억원에 인수됨</t>
        </is>
      </c>
      <c r="G1817" s="37" t="inlineStr">
        <is>
          <t>언론 보도</t>
        </is>
      </c>
      <c r="H1817" s="36" t="inlineStr">
        <is>
          <t>2021-11-10</t>
        </is>
      </c>
      <c r="I1817" s="36" t="n"/>
      <c r="J1817" s="39" t="inlineStr">
        <is>
          <t>https://www.insight.co.kr/news/367240</t>
        </is>
      </c>
      <c r="K1817" s="37" t="inlineStr">
        <is>
          <t>notes,acquirer_core</t>
        </is>
      </c>
    </row>
    <row r="1818" ht="45" customHeight="1">
      <c r="A1818" s="36" t="inlineStr">
        <is>
          <t>K064</t>
        </is>
      </c>
      <c r="B1818" s="37" t="inlineStr">
        <is>
          <t>Blue Tie</t>
        </is>
      </c>
      <c r="C1818" s="36" t="inlineStr">
        <is>
          <t>인수 후</t>
        </is>
      </c>
      <c r="D1818" s="36" t="inlineStr">
        <is>
          <t>2022-05-31</t>
        </is>
      </c>
      <c r="E1818" s="37" t="inlineStr">
        <is>
          <t>실적</t>
        </is>
      </c>
      <c r="F1818" s="37" t="inlineStr">
        <is>
          <t>쓰리와이 설립 2020.06.18, 계열편입 2021.07.01, 업종 방송 프로그램 제작업; 2021 자산총계 8,596·자본총계 7,157·매출 2,805·영업이익 -572(백만원)</t>
        </is>
      </c>
      <c r="G1818" s="37" t="inlineStr">
        <is>
          <t>DART 기타공시</t>
        </is>
      </c>
      <c r="H1818" s="36" t="inlineStr">
        <is>
          <t>2022-05-31</t>
        </is>
      </c>
      <c r="I1818" s="36" t="inlineStr">
        <is>
          <t>20220531000283</t>
        </is>
      </c>
      <c r="J1818" s="39" t="inlineStr">
        <is>
          <t>https://dart.fss.or.kr/dsaf001/main.do?rcpNo=20220531000283</t>
        </is>
      </c>
      <c r="K1818" s="37" t="inlineStr">
        <is>
          <t>pre_incorp_chk,acq_total_assets,deal_to_assets_pct,deal_to_equity_pct,target_rev_post,target_op_post,pre_events_summary</t>
        </is>
      </c>
    </row>
    <row r="1819" ht="45" customHeight="1">
      <c r="A1819" s="36" t="inlineStr">
        <is>
          <t>K064</t>
        </is>
      </c>
      <c r="B1819" s="37" t="inlineStr">
        <is>
          <t>Blue Tie</t>
        </is>
      </c>
      <c r="C1819" s="36" t="inlineStr">
        <is>
          <t>인수 전</t>
        </is>
      </c>
      <c r="D1819" s="36" t="inlineStr">
        <is>
          <t>2021-08-06</t>
        </is>
      </c>
      <c r="E1819" s="37" t="inlineStr">
        <is>
          <t>추가취득</t>
        </is>
      </c>
      <c r="F1819" s="37" t="inlineStr">
        <is>
          <t>특수관계인의 유상증자 참여: ㈜카카오엔터테인먼트 1,512백만원 출자, 출자 후 지분율 100.00% ('당사의 지분 100%를 보유한 (주)카카오엔터테인먼트')</t>
        </is>
      </c>
      <c r="G1819" s="37" t="inlineStr">
        <is>
          <t>DART 기타공시</t>
        </is>
      </c>
      <c r="H1819" s="36" t="inlineStr">
        <is>
          <t>2021-08-06</t>
        </is>
      </c>
      <c r="I1819" s="36" t="inlineStr">
        <is>
          <t>20210806000345</t>
        </is>
      </c>
      <c r="J1819" s="39" t="inlineStr">
        <is>
          <t>https://dart.fss.or.kr/dsaf001/main.do?rcpNo=20210806000345</t>
        </is>
      </c>
      <c r="K1819" s="37" t="inlineStr">
        <is>
          <t>pre_events_summary</t>
        </is>
      </c>
    </row>
    <row r="1820" ht="45" customHeight="1">
      <c r="A1820" s="36" t="inlineStr">
        <is>
          <t>K064</t>
        </is>
      </c>
      <c r="B1820" s="37" t="inlineStr">
        <is>
          <t>Blue Tie</t>
        </is>
      </c>
      <c r="C1820" s="36" t="inlineStr">
        <is>
          <t>인수 전</t>
        </is>
      </c>
      <c r="D1820" s="36" t="inlineStr">
        <is>
          <t>2021-07</t>
        </is>
      </c>
      <c r="E1820" s="37" t="inlineStr">
        <is>
          <t>소유주변경</t>
        </is>
      </c>
      <c r="F1820" s="37" t="inlineStr">
        <is>
          <t>카카오 2021 사업보고서: ㈜쓰리와이코프레이션 '당기 중 지배력 획득을 통한 종속기업으로 편입'; 사업결합 표 지분 100.0%, 이전대가 18,000,000천원, 영업권 16,239,155천원</t>
        </is>
      </c>
      <c r="G1820" s="37" t="inlineStr">
        <is>
          <t>DART 사업보고서</t>
        </is>
      </c>
      <c r="H1820" s="36" t="inlineStr">
        <is>
          <t>2022-03-21</t>
        </is>
      </c>
      <c r="I1820" s="36" t="inlineStr">
        <is>
          <t>20220321001331</t>
        </is>
      </c>
      <c r="J1820" s="39" t="inlineStr">
        <is>
          <t>https://dart.fss.or.kr/dsaf001/main.do?rcpNo=20220321001331</t>
        </is>
      </c>
      <c r="K1820" s="37" t="inlineStr">
        <is>
          <t>pre_incorp_chk,pre_events_summary</t>
        </is>
      </c>
    </row>
    <row r="1821" ht="45" customHeight="1">
      <c r="A1821" s="36" t="inlineStr">
        <is>
          <t>K064</t>
        </is>
      </c>
      <c r="B1821" s="37" t="inlineStr">
        <is>
          <t>Blue Tie</t>
        </is>
      </c>
      <c r="C1821" s="36" t="inlineStr">
        <is>
          <t>인수 전</t>
        </is>
      </c>
      <c r="D1821" s="36" t="inlineStr">
        <is>
          <t>2020-12-31</t>
        </is>
      </c>
      <c r="E1821" s="37" t="inlineStr">
        <is>
          <t>실적</t>
        </is>
      </c>
      <c r="F1821" s="37" t="inlineStr">
        <is>
          <t>㈜카카오 연결 자산총계 11,953,970,238,956원(2020-12-31)</t>
        </is>
      </c>
      <c r="G1821" s="37" t="inlineStr">
        <is>
          <t>DART 사업보고서</t>
        </is>
      </c>
      <c r="H1821" s="36" t="inlineStr">
        <is>
          <t>2021-03-18</t>
        </is>
      </c>
      <c r="I1821" s="36" t="inlineStr">
        <is>
          <t>20210318001373</t>
        </is>
      </c>
      <c r="J1821" s="39" t="inlineStr">
        <is>
          <t>https://dart.fss.or.kr/dsaf001/main.do?rcpNo=20210318001373</t>
        </is>
      </c>
      <c r="K1821" s="37" t="inlineStr">
        <is>
          <t>apex_total_assets</t>
        </is>
      </c>
    </row>
    <row r="1822" ht="45" customHeight="1">
      <c r="A1822" s="36" t="inlineStr">
        <is>
          <t>K064</t>
        </is>
      </c>
      <c r="B1822" s="37" t="inlineStr">
        <is>
          <t>Blue Tie</t>
        </is>
      </c>
      <c r="C1822" s="36" t="inlineStr">
        <is>
          <t>인수 후</t>
        </is>
      </c>
      <c r="D1822" s="36" t="inlineStr">
        <is>
          <t>2023-05-30</t>
        </is>
      </c>
      <c r="E1822" s="37" t="inlineStr">
        <is>
          <t>실적</t>
        </is>
      </c>
      <c r="F1822" s="37" t="inlineStr">
        <is>
          <t>쓰리와이 2022 매출 6,021·영업이익 -907·순이익 -1,517(백만원), 자산총계 7,473</t>
        </is>
      </c>
      <c r="G1822" s="37" t="inlineStr">
        <is>
          <t>DART 기타공시</t>
        </is>
      </c>
      <c r="H1822" s="36" t="inlineStr">
        <is>
          <t>2023-05-30</t>
        </is>
      </c>
      <c r="I1822" s="36" t="inlineStr">
        <is>
          <t>20230530000276</t>
        </is>
      </c>
      <c r="J1822" s="39" t="inlineStr">
        <is>
          <t>https://dart.fss.or.kr/dsaf001/main.do?rcpNo=20230530000276</t>
        </is>
      </c>
      <c r="K1822" s="37" t="inlineStr">
        <is>
          <t>target_rev_post,target_op_post,perf_basis</t>
        </is>
      </c>
    </row>
    <row r="1823" ht="45" customHeight="1">
      <c r="A1823" s="36" t="inlineStr">
        <is>
          <t>K064</t>
        </is>
      </c>
      <c r="B1823" s="37" t="inlineStr">
        <is>
          <t>Blue Tie</t>
        </is>
      </c>
      <c r="C1823" s="36" t="inlineStr">
        <is>
          <t>인수 후</t>
        </is>
      </c>
      <c r="D1823" s="36" t="inlineStr">
        <is>
          <t>2024-05-30</t>
        </is>
      </c>
      <c r="E1823" s="37" t="inlineStr">
        <is>
          <t>실적</t>
        </is>
      </c>
      <c r="F1823" s="37" t="inlineStr">
        <is>
          <t>쓰리와이 2023 매출 8,997·영업이익 -883·순이익 -1,127(백만원), 자산총계 10,658</t>
        </is>
      </c>
      <c r="G1823" s="37" t="inlineStr">
        <is>
          <t>DART 기타공시</t>
        </is>
      </c>
      <c r="H1823" s="36" t="inlineStr">
        <is>
          <t>2024-05-30</t>
        </is>
      </c>
      <c r="I1823" s="36" t="inlineStr">
        <is>
          <t>20240530000214</t>
        </is>
      </c>
      <c r="J1823" s="39" t="inlineStr">
        <is>
          <t>https://dart.fss.or.kr/dsaf001/main.do?rcpNo=20240530000214</t>
        </is>
      </c>
      <c r="K1823" s="37" t="inlineStr">
        <is>
          <t>target_rev_post,target_op_post</t>
        </is>
      </c>
    </row>
    <row r="1824" ht="45" customHeight="1">
      <c r="A1824" s="36" t="inlineStr">
        <is>
          <t>K064</t>
        </is>
      </c>
      <c r="B1824" s="37" t="inlineStr">
        <is>
          <t>Blue Tie</t>
        </is>
      </c>
      <c r="C1824" s="36" t="inlineStr">
        <is>
          <t>인수 후</t>
        </is>
      </c>
      <c r="D1824" s="36" t="inlineStr">
        <is>
          <t>2023-12-31</t>
        </is>
      </c>
      <c r="E1824" s="37" t="inlineStr">
        <is>
          <t>손상차손</t>
        </is>
      </c>
      <c r="F1824" s="37" t="inlineStr">
        <is>
          <t>카카오엔터테인먼트 2023 연결감사보고서 영업권 변동표: ㈜쓰리와이코프레이션 기초 16,239,155천원, 손상 (16,239,155)</t>
        </is>
      </c>
      <c r="G1824" s="37" t="inlineStr">
        <is>
          <t>DART 감사보고서</t>
        </is>
      </c>
      <c r="H1824" s="36" t="inlineStr">
        <is>
          <t>2024-03-29</t>
        </is>
      </c>
      <c r="I1824" s="36" t="inlineStr">
        <is>
          <t>20240329003124</t>
        </is>
      </c>
      <c r="J1824" s="39" t="inlineStr">
        <is>
          <t>https://dart.fss.or.kr/dsaf001/main.do?rcpNo=20240329003124</t>
        </is>
      </c>
      <c r="K1824" s="37" t="inlineStr">
        <is>
          <t>impairment,post_events_summary</t>
        </is>
      </c>
    </row>
    <row r="1825" ht="45" customHeight="1">
      <c r="A1825" s="36" t="inlineStr">
        <is>
          <t>K064</t>
        </is>
      </c>
      <c r="B1825" s="37" t="inlineStr">
        <is>
          <t>Blue Tie</t>
        </is>
      </c>
      <c r="C1825" s="36" t="inlineStr">
        <is>
          <t>인수 후</t>
        </is>
      </c>
      <c r="D1825" s="36" t="inlineStr">
        <is>
          <t>2023-12-31</t>
        </is>
      </c>
      <c r="E1825" s="37" t="inlineStr">
        <is>
          <t>손상차손</t>
        </is>
      </c>
      <c r="F1825" s="37" t="inlineStr">
        <is>
          <t>카카오엔터테인먼트 2023 별도 감사보고서 종속기업투자: 쓰리와이 취득원가 24,516,000천원, 손상 (16,476,670)천원, 기말 8,039,330천원</t>
        </is>
      </c>
      <c r="G1825" s="37" t="inlineStr">
        <is>
          <t>DART 감사보고서</t>
        </is>
      </c>
      <c r="H1825" s="36" t="inlineStr">
        <is>
          <t>2024-03-29</t>
        </is>
      </c>
      <c r="I1825" s="36" t="inlineStr">
        <is>
          <t>20240329003122</t>
        </is>
      </c>
      <c r="J1825" s="39" t="inlineStr">
        <is>
          <t>https://dart.fss.or.kr/dsaf001/main.do?rcpNo=20240329003122</t>
        </is>
      </c>
      <c r="K1825" s="37" t="inlineStr">
        <is>
          <t>impairment</t>
        </is>
      </c>
    </row>
    <row r="1826" ht="45" customHeight="1">
      <c r="A1826" s="36" t="inlineStr">
        <is>
          <t>K064</t>
        </is>
      </c>
      <c r="B1826" s="37" t="inlineStr">
        <is>
          <t>Blue Tie</t>
        </is>
      </c>
      <c r="C1826" s="36" t="inlineStr">
        <is>
          <t>인수 후</t>
        </is>
      </c>
      <c r="D1826" s="36" t="inlineStr">
        <is>
          <t>2024-12-31</t>
        </is>
      </c>
      <c r="E1826" s="37" t="inlineStr">
        <is>
          <t>실적</t>
        </is>
      </c>
      <c r="F1826" s="37" t="inlineStr">
        <is>
          <t>카카오엔터 2024 연결감사보고서: 쓰리와이 자산 14,791,967·매출 12,793,491·순손실 (1,047,815)천원; 매각예정 처분자산집단으로 분류</t>
        </is>
      </c>
      <c r="G1826" s="37" t="inlineStr">
        <is>
          <t>DART 감사보고서</t>
        </is>
      </c>
      <c r="H1826" s="36" t="inlineStr">
        <is>
          <t>2025-03-28</t>
        </is>
      </c>
      <c r="I1826" s="36" t="inlineStr">
        <is>
          <t>20250328002113</t>
        </is>
      </c>
      <c r="J1826" s="39" t="inlineStr">
        <is>
          <t>https://dart.fss.or.kr/dsaf001/main.do?rcpNo=20250328002113</t>
        </is>
      </c>
      <c r="K1826" s="37" t="inlineStr">
        <is>
          <t>target_rev_post,post_events_summary</t>
        </is>
      </c>
    </row>
    <row r="1827" ht="45" customHeight="1">
      <c r="A1827" s="36" t="inlineStr">
        <is>
          <t>K064</t>
        </is>
      </c>
      <c r="B1827" s="37" t="inlineStr">
        <is>
          <t>Blue Tie</t>
        </is>
      </c>
      <c r="C1827" s="36" t="inlineStr">
        <is>
          <t>인수 후</t>
        </is>
      </c>
      <c r="D1827" s="36" t="inlineStr">
        <is>
          <t>2025-02-14</t>
        </is>
      </c>
      <c r="E1827" s="37" t="inlineStr">
        <is>
          <t>매각</t>
        </is>
      </c>
      <c r="F1827" s="37" t="inlineStr">
        <is>
          <t>최대주주등의주식보유변동: ㈜카카오엔터테인먼트 1,362주(100%)→680주(49.93%), ㈜노바엔터 682주(50.07%) 취득, 금액 8,762,849천원</t>
        </is>
      </c>
      <c r="G1827" s="37" t="inlineStr">
        <is>
          <t>DART 기타공시</t>
        </is>
      </c>
      <c r="H1827" s="36" t="inlineStr">
        <is>
          <t>2025-02-21</t>
        </is>
      </c>
      <c r="I1827" s="36" t="inlineStr">
        <is>
          <t>20250221002520</t>
        </is>
      </c>
      <c r="J1827" s="39" t="inlineStr">
        <is>
          <t>https://dart.fss.or.kr/dsaf001/main.do?rcpNo=20250221002520</t>
        </is>
      </c>
      <c r="K1827" s="37" t="inlineStr">
        <is>
          <t>post_events_summary</t>
        </is>
      </c>
    </row>
    <row r="1828" ht="45" customHeight="1">
      <c r="A1828" s="36" t="inlineStr">
        <is>
          <t>K064</t>
        </is>
      </c>
      <c r="B1828" s="37" t="inlineStr">
        <is>
          <t>Blue Tie</t>
        </is>
      </c>
      <c r="C1828" s="36" t="inlineStr">
        <is>
          <t>인수 후</t>
        </is>
      </c>
      <c r="D1828" s="36" t="inlineStr">
        <is>
          <t>2025-02-24</t>
        </is>
      </c>
      <c r="E1828" s="37" t="inlineStr">
        <is>
          <t>매각</t>
        </is>
      </c>
      <c r="F1828" s="37" t="inlineStr">
        <is>
          <t>한국경제: 카카오엔터가 'QWER·김계란' 소속사 쓰리와이 경영권(50.07%)을 노바엔터에 87억원에 매각; 2021년 100%를 180억원에 인수</t>
        </is>
      </c>
      <c r="G1828" s="37" t="inlineStr">
        <is>
          <t>언론 보도</t>
        </is>
      </c>
      <c r="H1828" s="36" t="inlineStr">
        <is>
          <t>2025-02-24</t>
        </is>
      </c>
      <c r="I1828" s="36" t="n"/>
      <c r="J1828" s="39" t="inlineStr">
        <is>
          <t>https://www.hankyung.com/article/202502244128r</t>
        </is>
      </c>
      <c r="K1828" s="37" t="inlineStr">
        <is>
          <t>post_events_summary</t>
        </is>
      </c>
    </row>
    <row r="1829" ht="45" customHeight="1">
      <c r="A1829" s="36" t="inlineStr">
        <is>
          <t>K064</t>
        </is>
      </c>
      <c r="B1829" s="37" t="inlineStr">
        <is>
          <t>Blue Tie</t>
        </is>
      </c>
      <c r="C1829" s="36" t="inlineStr">
        <is>
          <t>발표</t>
        </is>
      </c>
      <c r="D1829" s="36" t="inlineStr">
        <is>
          <t>2021-11-05</t>
        </is>
      </c>
      <c r="E1829" s="37" t="inlineStr">
        <is>
          <t>기타</t>
        </is>
      </c>
      <c r="F1829" s="37" t="inlineStr">
        <is>
          <t>Yahoo Finance 035720.KS 2021-11-05 종가 128,500원</t>
        </is>
      </c>
      <c r="G1829" s="37" t="inlineStr">
        <is>
          <t>기타</t>
        </is>
      </c>
      <c r="H1829" s="36" t="inlineStr">
        <is>
          <t>2021-11-05</t>
        </is>
      </c>
      <c r="I1829" s="36" t="n"/>
      <c r="J1829" s="39" t="inlineStr">
        <is>
          <t>https://query1.finance.yahoo.com/v8/finance/chart/035720.KS?period1=1635724800&amp;period2=1636502400&amp;interval=1d</t>
        </is>
      </c>
      <c r="K1829" s="37" t="inlineStr">
        <is>
          <t>acq_mktcap,event_ticker</t>
        </is>
      </c>
    </row>
    <row r="1830" ht="45" customHeight="1">
      <c r="A1830" s="36" t="inlineStr">
        <is>
          <t>K065</t>
        </is>
      </c>
      <c r="B1830" s="37" t="inlineStr">
        <is>
          <t>GSPark24.Co.,Ltd</t>
        </is>
      </c>
      <c r="C1830" s="36" t="inlineStr">
        <is>
          <t>인수 전</t>
        </is>
      </c>
      <c r="D1830" s="36" t="inlineStr">
        <is>
          <t>2006-03-08</t>
        </is>
      </c>
      <c r="E1830" s="37" t="inlineStr">
        <is>
          <t>설립</t>
        </is>
      </c>
      <c r="F1830" s="37" t="inlineStr">
        <is>
          <t>"지에스파크이십사 주식회사는 2006년 3월 8일에 설립되어 주차장 운영 및 컨설팅 용역의 제공을 주요 사업으로"; 2021년말 보통주 전량을 GS리테일이 보유</t>
        </is>
      </c>
      <c r="G1830" s="37" t="inlineStr">
        <is>
          <t>DART 감사보고서</t>
        </is>
      </c>
      <c r="H1830" s="36" t="inlineStr">
        <is>
          <t>2022-03-31</t>
        </is>
      </c>
      <c r="I1830" s="36" t="inlineStr">
        <is>
          <t>20220331001447</t>
        </is>
      </c>
      <c r="J1830" s="39" t="inlineStr">
        <is>
          <t>https://dart.fss.or.kr/dsaf001/main.do?rcpNo=20220331001447</t>
        </is>
      </c>
      <c r="K1830" s="37" t="inlineStr">
        <is>
          <t>pre_events_summary,acquirer_entity</t>
        </is>
      </c>
    </row>
    <row r="1831" ht="45" customHeight="1">
      <c r="A1831" s="36" t="inlineStr">
        <is>
          <t>K065</t>
        </is>
      </c>
      <c r="B1831" s="37" t="inlineStr">
        <is>
          <t>GSPark24.Co.,Ltd</t>
        </is>
      </c>
      <c r="C1831" s="36" t="inlineStr">
        <is>
          <t>인수 전</t>
        </is>
      </c>
      <c r="D1831" s="36" t="inlineStr">
        <is>
          <t>2018-12-20</t>
        </is>
      </c>
      <c r="E1831" s="37" t="inlineStr">
        <is>
          <t>소유주변경</t>
        </is>
      </c>
      <c r="F1831" s="37" t="inlineStr">
        <is>
          <t>GS리테일이 지에스에너지 보유 2,300,000주(50%)를 16,500백만원(주당 7,174원)에 취득</t>
        </is>
      </c>
      <c r="G1831" s="37" t="inlineStr">
        <is>
          <t>DART 기타공시</t>
        </is>
      </c>
      <c r="H1831" s="36" t="inlineStr">
        <is>
          <t>2018-12-21</t>
        </is>
      </c>
      <c r="I1831" s="36" t="inlineStr">
        <is>
          <t>20181221000031</t>
        </is>
      </c>
      <c r="J1831" s="39" t="inlineStr">
        <is>
          <t>https://dart.fss.or.kr/dsaf001/main.do?rcpNo=20181221000031</t>
        </is>
      </c>
      <c r="K1831" s="37" t="inlineStr">
        <is>
          <t>pre_events_summary,notes</t>
        </is>
      </c>
    </row>
    <row r="1832" ht="45" customHeight="1">
      <c r="A1832" s="36" t="inlineStr">
        <is>
          <t>K065</t>
        </is>
      </c>
      <c r="B1832" s="37" t="inlineStr">
        <is>
          <t>GSPark24.Co.,Ltd</t>
        </is>
      </c>
      <c r="C1832" s="36" t="inlineStr">
        <is>
          <t>인수 전</t>
        </is>
      </c>
      <c r="D1832" s="36" t="inlineStr">
        <is>
          <t>2021-09-15</t>
        </is>
      </c>
      <c r="E1832" s="37" t="inlineStr">
        <is>
          <t>소유주변경</t>
        </is>
      </c>
      <c r="F1832" s="37" t="inlineStr">
        <is>
          <t>GS리테일이 PARK24 보유 2,300,000주(50%)를 25,000백만원(주당 10,870원)에 취득해 100% 보유. K061 원자료 'KRW 25 million'은 단위 오류</t>
        </is>
      </c>
      <c r="G1832" s="37" t="inlineStr">
        <is>
          <t>DART 기타공시</t>
        </is>
      </c>
      <c r="H1832" s="36" t="inlineStr">
        <is>
          <t>2021-09-17</t>
        </is>
      </c>
      <c r="I1832" s="36" t="inlineStr">
        <is>
          <t>20210917000017</t>
        </is>
      </c>
      <c r="J1832" s="39" t="inlineStr">
        <is>
          <t>https://dart.fss.or.kr/dsaf001/main.do?rcpNo=20210917000017</t>
        </is>
      </c>
      <c r="K1832" s="37" t="inlineStr">
        <is>
          <t>pre_events_summary,notes,chk_note</t>
        </is>
      </c>
    </row>
    <row r="1833" ht="45" customHeight="1">
      <c r="A1833" s="36" t="inlineStr">
        <is>
          <t>K065</t>
        </is>
      </c>
      <c r="B1833" s="37" t="inlineStr">
        <is>
          <t>GSPark24.Co.,Ltd</t>
        </is>
      </c>
      <c r="C1833" s="36" t="inlineStr">
        <is>
          <t>발표</t>
        </is>
      </c>
      <c r="D1833" s="36" t="inlineStr">
        <is>
          <t>2021-12-08</t>
        </is>
      </c>
      <c r="E1833" s="37" t="inlineStr">
        <is>
          <t>발표</t>
        </is>
      </c>
      <c r="F1833" s="37"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7" t="inlineStr">
        <is>
          <t>DART 기타공시</t>
        </is>
      </c>
      <c r="H1833" s="36" t="inlineStr">
        <is>
          <t>2021-12-08</t>
        </is>
      </c>
      <c r="I1833" s="36" t="inlineStr">
        <is>
          <t>20211208000262</t>
        </is>
      </c>
      <c r="J1833" s="39" t="inlineStr">
        <is>
          <t>https://dart.fss.or.kr/dsaf001/main.do?rcpNo=20211208000262</t>
        </is>
      </c>
      <c r="K1833" s="37" t="inlineStr">
        <is>
          <t>announce_date_chk,acquirer_entity,purpose_quote,value_chk_local,deal_to_equity_pct,first_filing_date,pre_events_summary</t>
        </is>
      </c>
    </row>
    <row r="1834" ht="45" customHeight="1">
      <c r="A1834" s="36" t="inlineStr">
        <is>
          <t>K065</t>
        </is>
      </c>
      <c r="B1834" s="37" t="inlineStr">
        <is>
          <t>GSPark24.Co.,Ltd</t>
        </is>
      </c>
      <c r="C1834" s="36" t="inlineStr">
        <is>
          <t>발표</t>
        </is>
      </c>
      <c r="D1834" s="36" t="inlineStr">
        <is>
          <t>2021-12-10</t>
        </is>
      </c>
      <c r="E1834" s="37" t="inlineStr">
        <is>
          <t>발표</t>
        </is>
      </c>
      <c r="F1834" s="37" t="inlineStr">
        <is>
          <t>이창민 CFO: "주차장은 이동의 시작과 끝이 이뤄지는 도심 이동의 핵심 인프라"; 주차장 약 630여개</t>
        </is>
      </c>
      <c r="G1834" s="37" t="inlineStr">
        <is>
          <t>언론 보도</t>
        </is>
      </c>
      <c r="H1834" s="36" t="inlineStr">
        <is>
          <t>2021-12-10</t>
        </is>
      </c>
      <c r="I1834" s="36" t="n"/>
      <c r="J1834" s="39" t="inlineStr">
        <is>
          <t>https://www.inews24.com/view/1431216</t>
        </is>
      </c>
      <c r="K1834" s="37" t="inlineStr">
        <is>
          <t>purpose_quote,earnings_call_note</t>
        </is>
      </c>
    </row>
    <row r="1835" ht="45" customHeight="1">
      <c r="A1835" s="36" t="inlineStr">
        <is>
          <t>K065</t>
        </is>
      </c>
      <c r="B1835" s="37" t="inlineStr">
        <is>
          <t>GSPark24.Co.,Ltd</t>
        </is>
      </c>
      <c r="C1835" s="36" t="inlineStr">
        <is>
          <t>발표</t>
        </is>
      </c>
      <c r="D1835" s="36" t="inlineStr">
        <is>
          <t>2021-12-08</t>
        </is>
      </c>
      <c r="E1835" s="37" t="inlineStr">
        <is>
          <t>발표</t>
        </is>
      </c>
      <c r="F1835" s="37" t="inlineStr">
        <is>
          <t>"카카오모빌리티, GS파크24 650억원에 인수" 보도(2021-12-08 20:35). 검색 결과로 공시 당일 보도 확인</t>
        </is>
      </c>
      <c r="G1835" s="37" t="inlineStr">
        <is>
          <t>언론 보도</t>
        </is>
      </c>
      <c r="H1835" s="36" t="inlineStr">
        <is>
          <t>2021-12-08</t>
        </is>
      </c>
      <c r="I1835" s="36" t="n"/>
      <c r="J1835" s="39" t="inlineStr">
        <is>
          <t>https://www.ajunews.com/view/20211208203508884</t>
        </is>
      </c>
      <c r="K1835" s="37" t="inlineStr">
        <is>
          <t>first_filing_date</t>
        </is>
      </c>
    </row>
    <row r="1836" ht="45" customHeight="1">
      <c r="A1836" s="36" t="inlineStr">
        <is>
          <t>K065</t>
        </is>
      </c>
      <c r="B1836" s="37" t="inlineStr">
        <is>
          <t>GSPark24.Co.,Ltd</t>
        </is>
      </c>
      <c r="C1836" s="36" t="inlineStr">
        <is>
          <t>인수 후</t>
        </is>
      </c>
      <c r="D1836" s="36" t="inlineStr">
        <is>
          <t>2022-06-03</t>
        </is>
      </c>
      <c r="E1836" s="37" t="inlineStr">
        <is>
          <t>기타</t>
        </is>
      </c>
      <c r="F1836" s="37" t="inlineStr">
        <is>
          <t>취득예정일자 정정: 2022.05.31 → 2022.06.08</t>
        </is>
      </c>
      <c r="G1836" s="37" t="inlineStr">
        <is>
          <t>DART 기타공시</t>
        </is>
      </c>
      <c r="H1836" s="36" t="inlineStr">
        <is>
          <t>2022-06-03</t>
        </is>
      </c>
      <c r="I1836" s="36" t="inlineStr">
        <is>
          <t>20220603000515</t>
        </is>
      </c>
      <c r="J1836" s="39" t="inlineStr">
        <is>
          <t>https://dart.fss.or.kr/dsaf001/main.do?rcpNo=20220603000515</t>
        </is>
      </c>
      <c r="K1836" s="37" t="inlineStr">
        <is>
          <t>status_chk,post_events_summary</t>
        </is>
      </c>
    </row>
    <row r="1837" ht="45" customHeight="1">
      <c r="A1837" s="36" t="inlineStr">
        <is>
          <t>K065</t>
        </is>
      </c>
      <c r="B1837" s="37" t="inlineStr">
        <is>
          <t>GSPark24.Co.,Ltd</t>
        </is>
      </c>
      <c r="C1837" s="36" t="inlineStr">
        <is>
          <t>인수 후</t>
        </is>
      </c>
      <c r="D1837" s="36" t="inlineStr">
        <is>
          <t>2022-06-08</t>
        </is>
      </c>
      <c r="E1837" s="37" t="inlineStr">
        <is>
          <t>완료</t>
        </is>
      </c>
      <c r="F1837" s="37" t="inlineStr">
        <is>
          <t>GS리테일 4,600,000주(100%) 처분, 카카오모빌리티 4,600,000주(100%) 취득, 금액 65,000,000천원, 단가 14,130원, 변동일 2022.06.08</t>
        </is>
      </c>
      <c r="G1837" s="37" t="inlineStr">
        <is>
          <t>DART 기타공시</t>
        </is>
      </c>
      <c r="H1837" s="36" t="inlineStr">
        <is>
          <t>2022-06-14</t>
        </is>
      </c>
      <c r="I1837" s="36" t="inlineStr">
        <is>
          <t>20220614000231</t>
        </is>
      </c>
      <c r="J1837" s="39" t="inlineStr">
        <is>
          <t>https://dart.fss.or.kr/dsaf001/main.do?rcpNo=20220614000231</t>
        </is>
      </c>
      <c r="K1837" s="37" t="inlineStr">
        <is>
          <t>status_chk,value_chk_local,chk_note</t>
        </is>
      </c>
    </row>
    <row r="1838" ht="45" customHeight="1">
      <c r="A1838" s="36" t="inlineStr">
        <is>
          <t>K065</t>
        </is>
      </c>
      <c r="B1838" s="37" t="inlineStr">
        <is>
          <t>GSPark24.Co.,Ltd</t>
        </is>
      </c>
      <c r="C1838" s="36" t="inlineStr">
        <is>
          <t>인수 후</t>
        </is>
      </c>
      <c r="D1838" s="36" t="inlineStr">
        <is>
          <t>2022-07-01</t>
        </is>
      </c>
      <c r="E1838" s="37" t="inlineStr">
        <is>
          <t>사명변경</t>
        </is>
      </c>
      <c r="F1838" s="37" t="inlineStr">
        <is>
          <t>기업집단 '카카오' 소속 ㈜케이엠파크로 공시, 카카오모빌리티 100%(동일인관련자로 편입, 변동일 2022.07.01). 카카오모빌리티 사업보고서 연혁: 2022년 6월 28일 지에스파크이십사(주)→(주)케이엠파크</t>
        </is>
      </c>
      <c r="G1838" s="37" t="inlineStr">
        <is>
          <t>DART 기타공시</t>
        </is>
      </c>
      <c r="H1838" s="36" t="inlineStr">
        <is>
          <t>2022-07-08</t>
        </is>
      </c>
      <c r="I1838" s="36" t="inlineStr">
        <is>
          <t>20220708000240</t>
        </is>
      </c>
      <c r="J1838" s="39" t="inlineStr">
        <is>
          <t>https://dart.fss.or.kr/dsaf001/main.do?rcpNo=20220708000240</t>
        </is>
      </c>
      <c r="K1838" s="37" t="inlineStr">
        <is>
          <t>post_events_summary</t>
        </is>
      </c>
    </row>
    <row r="1839" ht="45" customHeight="1">
      <c r="A1839" s="36" t="inlineStr">
        <is>
          <t>K065</t>
        </is>
      </c>
      <c r="B1839" s="37" t="inlineStr">
        <is>
          <t>GSPark24.Co.,Ltd</t>
        </is>
      </c>
      <c r="C1839" s="36" t="inlineStr">
        <is>
          <t>인수 후</t>
        </is>
      </c>
      <c r="D1839" s="36" t="inlineStr">
        <is>
          <t>2022-12-31</t>
        </is>
      </c>
      <c r="E1839" s="37" t="inlineStr">
        <is>
          <t>통합</t>
        </is>
      </c>
      <c r="F1839" s="37"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7" t="inlineStr">
        <is>
          <t>DART 사업보고서</t>
        </is>
      </c>
      <c r="H1839" s="36" t="inlineStr">
        <is>
          <t>2023-03-31</t>
        </is>
      </c>
      <c r="I1839" s="36" t="inlineStr">
        <is>
          <t>20230331003526</t>
        </is>
      </c>
      <c r="J1839" s="39" t="inlineStr">
        <is>
          <t>https://dart.fss.or.kr/dsaf001/main.do?rcpNo=20230331003526</t>
        </is>
      </c>
      <c r="K1839" s="37" t="inlineStr">
        <is>
          <t>value_chk_local,post_events_summary,acquirer_core,acq_total_assets,pre_incorp_chk</t>
        </is>
      </c>
    </row>
    <row r="1840" ht="45" customHeight="1">
      <c r="A1840" s="36" t="inlineStr">
        <is>
          <t>K065</t>
        </is>
      </c>
      <c r="B1840" s="37" t="inlineStr">
        <is>
          <t>GSPark24.Co.,Ltd</t>
        </is>
      </c>
      <c r="C1840" s="36" t="inlineStr">
        <is>
          <t>인수 후</t>
        </is>
      </c>
      <c r="D1840" s="36" t="inlineStr">
        <is>
          <t>2023-12-31</t>
        </is>
      </c>
      <c r="E1840" s="37" t="inlineStr">
        <is>
          <t>기타</t>
        </is>
      </c>
      <c r="F1840" s="37" t="inlineStr">
        <is>
          <t>영업권 CGU 배분: 주차 관련 서비스 2022년 기초 0·증가 63,343,310·손상 0·기말 63,343,310천원; 2023년 증감 11,675,698(동일지배 합병 등)·손상 0·기말 75,019,008천원</t>
        </is>
      </c>
      <c r="G1840" s="37" t="inlineStr">
        <is>
          <t>DART 사업보고서</t>
        </is>
      </c>
      <c r="H1840" s="36" t="inlineStr">
        <is>
          <t>2024-04-01</t>
        </is>
      </c>
      <c r="I1840" s="36" t="inlineStr">
        <is>
          <t>20240401003513</t>
        </is>
      </c>
      <c r="J1840" s="39" t="inlineStr">
        <is>
          <t>https://dart.fss.or.kr/dsaf001/main.do?rcpNo=20240401003513</t>
        </is>
      </c>
      <c r="K1840" s="37" t="inlineStr">
        <is>
          <t>impairment</t>
        </is>
      </c>
    </row>
    <row r="1841" ht="45" customHeight="1">
      <c r="A1841" s="36" t="inlineStr">
        <is>
          <t>K065</t>
        </is>
      </c>
      <c r="B1841" s="37" t="inlineStr">
        <is>
          <t>GSPark24.Co.,Ltd</t>
        </is>
      </c>
      <c r="C1841" s="36" t="inlineStr">
        <is>
          <t>인수 후</t>
        </is>
      </c>
      <c r="D1841" s="36" t="inlineStr">
        <is>
          <t>2024-12-31</t>
        </is>
      </c>
      <c r="E1841" s="37" t="inlineStr">
        <is>
          <t>기타</t>
        </is>
      </c>
      <c r="F1841" s="37" t="inlineStr">
        <is>
          <t>주차 관련 서비스 CGU 영업권 75,019,008천원, 당기 손상 없음</t>
        </is>
      </c>
      <c r="G1841" s="37" t="inlineStr">
        <is>
          <t>DART 사업보고서</t>
        </is>
      </c>
      <c r="H1841" s="36" t="inlineStr">
        <is>
          <t>2025-03-31</t>
        </is>
      </c>
      <c r="I1841" s="36" t="inlineStr">
        <is>
          <t>20250331002700</t>
        </is>
      </c>
      <c r="J1841" s="39" t="inlineStr">
        <is>
          <t>https://dart.fss.or.kr/dsaf001/main.do?rcpNo=20250331002700</t>
        </is>
      </c>
      <c r="K1841" s="37" t="inlineStr">
        <is>
          <t>impairment</t>
        </is>
      </c>
    </row>
    <row r="1842" ht="45" customHeight="1">
      <c r="A1842" s="36" t="inlineStr">
        <is>
          <t>K065</t>
        </is>
      </c>
      <c r="B1842" s="37" t="inlineStr">
        <is>
          <t>GSPark24.Co.,Ltd</t>
        </is>
      </c>
      <c r="C1842" s="36" t="inlineStr">
        <is>
          <t>인수 후</t>
        </is>
      </c>
      <c r="D1842" s="36" t="inlineStr">
        <is>
          <t>2025-12-31</t>
        </is>
      </c>
      <c r="E1842" s="37" t="inlineStr">
        <is>
          <t>기타</t>
        </is>
      </c>
      <c r="F1842" s="37" t="inlineStr">
        <is>
          <t>주차 관련 서비스 CGU 영업권 75,019,008천원, 당기 손상 없음</t>
        </is>
      </c>
      <c r="G1842" s="37" t="inlineStr">
        <is>
          <t>DART 사업보고서</t>
        </is>
      </c>
      <c r="H1842" s="36" t="inlineStr">
        <is>
          <t>2026-03-31</t>
        </is>
      </c>
      <c r="I1842" s="36" t="inlineStr">
        <is>
          <t>20260331003637</t>
        </is>
      </c>
      <c r="J1842" s="39" t="inlineStr">
        <is>
          <t>https://dart.fss.or.kr/dsaf001/main.do?rcpNo=20260331003637</t>
        </is>
      </c>
      <c r="K1842" s="37" t="inlineStr">
        <is>
          <t>impairment</t>
        </is>
      </c>
    </row>
    <row r="1843" ht="45" customHeight="1">
      <c r="A1843" s="36" t="inlineStr">
        <is>
          <t>K065</t>
        </is>
      </c>
      <c r="B1843" s="37" t="inlineStr">
        <is>
          <t>GSPark24.Co.,Ltd</t>
        </is>
      </c>
      <c r="C1843" s="36" t="inlineStr">
        <is>
          <t>인수 후</t>
        </is>
      </c>
      <c r="D1843" s="36" t="inlineStr">
        <is>
          <t>2025-06-09</t>
        </is>
      </c>
      <c r="E1843" s="37" t="inlineStr">
        <is>
          <t>합병</t>
        </is>
      </c>
      <c r="F1843" s="37" t="inlineStr">
        <is>
          <t>㈜케이엠파크가 ㈜케이엠파킹앤스페이스를 흡수합병(합병비율 1:47.3850236, 신주 752,095주, 합병기일 2025.07.31), 목적 "경영 효율성 제고 및 기업경쟁력 강화"</t>
        </is>
      </c>
      <c r="G1843" s="37" t="inlineStr">
        <is>
          <t>DART 기타공시</t>
        </is>
      </c>
      <c r="H1843" s="36" t="inlineStr">
        <is>
          <t>2025-06-09</t>
        </is>
      </c>
      <c r="I1843" s="36" t="inlineStr">
        <is>
          <t>20250609000084</t>
        </is>
      </c>
      <c r="J1843" s="39" t="inlineStr">
        <is>
          <t>https://dart.fss.or.kr/dsaf001/main.do?rcpNo=20250609000084</t>
        </is>
      </c>
      <c r="K1843" s="37" t="inlineStr">
        <is>
          <t>post_events_summary</t>
        </is>
      </c>
    </row>
    <row r="1844" ht="45" customHeight="1">
      <c r="A1844" s="36" t="inlineStr">
        <is>
          <t>K065</t>
        </is>
      </c>
      <c r="B1844" s="37" t="inlineStr">
        <is>
          <t>GSPark24.Co.,Ltd</t>
        </is>
      </c>
      <c r="C1844" s="36" t="inlineStr">
        <is>
          <t>인수 후</t>
        </is>
      </c>
      <c r="D1844" s="36" t="inlineStr">
        <is>
          <t>2025-06-09</t>
        </is>
      </c>
      <c r="E1844" s="37" t="inlineStr">
        <is>
          <t>합병</t>
        </is>
      </c>
      <c r="F1844" s="37" t="inlineStr">
        <is>
          <t>㈜케이엠파크가 ㈜알에스솔루션즈를 흡수합병(합병비율 1:6.3504238, 신주 294,494주)</t>
        </is>
      </c>
      <c r="G1844" s="37" t="inlineStr">
        <is>
          <t>DART 기타공시</t>
        </is>
      </c>
      <c r="H1844" s="36" t="inlineStr">
        <is>
          <t>2025-06-09</t>
        </is>
      </c>
      <c r="I1844" s="36" t="inlineStr">
        <is>
          <t>20250609000086</t>
        </is>
      </c>
      <c r="J1844" s="39" t="inlineStr">
        <is>
          <t>https://dart.fss.or.kr/dsaf001/main.do?rcpNo=20250609000086</t>
        </is>
      </c>
      <c r="K1844" s="37" t="inlineStr">
        <is>
          <t>post_events_summary</t>
        </is>
      </c>
    </row>
    <row r="1845" ht="45" customHeight="1">
      <c r="A1845" s="36" t="inlineStr">
        <is>
          <t>K065</t>
        </is>
      </c>
      <c r="B1845" s="37" t="inlineStr">
        <is>
          <t>GSPark24.Co.,Ltd</t>
        </is>
      </c>
      <c r="C1845" s="36" t="inlineStr">
        <is>
          <t>인수 후</t>
        </is>
      </c>
      <c r="D1845" s="36" t="inlineStr">
        <is>
          <t>2025-07-31</t>
        </is>
      </c>
      <c r="E1845" s="37" t="inlineStr">
        <is>
          <t>합병</t>
        </is>
      </c>
      <c r="F1845" s="37" t="inlineStr">
        <is>
          <t>합병으로 카카오모빌리티 5,420,988주(96.00%)·자기주식 225,601주(4.00%), 총 5,646,589주</t>
        </is>
      </c>
      <c r="G1845" s="37" t="inlineStr">
        <is>
          <t>DART 기타공시</t>
        </is>
      </c>
      <c r="H1845" s="36" t="inlineStr">
        <is>
          <t>2025-08-11</t>
        </is>
      </c>
      <c r="I1845" s="36" t="inlineStr">
        <is>
          <t>20250811000433</t>
        </is>
      </c>
      <c r="J1845" s="39" t="inlineStr">
        <is>
          <t>https://dart.fss.or.kr/dsaf001/main.do?rcpNo=20250811000433</t>
        </is>
      </c>
      <c r="K1845" s="37" t="inlineStr">
        <is>
          <t>post_events_summary</t>
        </is>
      </c>
    </row>
    <row r="1846" ht="45" customHeight="1">
      <c r="A1846" s="36" t="inlineStr">
        <is>
          <t>K065</t>
        </is>
      </c>
      <c r="B1846" s="37" t="inlineStr">
        <is>
          <t>GSPark24.Co.,Ltd</t>
        </is>
      </c>
      <c r="C1846" s="36" t="inlineStr">
        <is>
          <t>인수 전</t>
        </is>
      </c>
      <c r="D1846" s="36" t="inlineStr">
        <is>
          <t>2021-12-31</t>
        </is>
      </c>
      <c r="E1846" s="37" t="inlineStr">
        <is>
          <t>실적</t>
        </is>
      </c>
      <c r="F1846" s="37" t="inlineStr">
        <is>
          <t>매출 2021 59,720,001,374원 / 2020 56,566,326,727원; 영업이익 (1,439,709,862) / (4,477,574,572)원; 자산총계 91,545,762,269 / 108,875,260,645원</t>
        </is>
      </c>
      <c r="G1846" s="37" t="inlineStr">
        <is>
          <t>DART 감사보고서</t>
        </is>
      </c>
      <c r="H1846" s="36" t="inlineStr">
        <is>
          <t>2022-03-31</t>
        </is>
      </c>
      <c r="I1846" s="36" t="inlineStr">
        <is>
          <t>20220331001447</t>
        </is>
      </c>
      <c r="J1846" s="39" t="inlineStr">
        <is>
          <t>https://dart.fss.or.kr/dsaf001/main.do?rcpNo=20220331001447</t>
        </is>
      </c>
      <c r="K1846" s="37" t="inlineStr">
        <is>
          <t>target_rev_pre,target_op_pre</t>
        </is>
      </c>
    </row>
    <row r="1847" ht="45" customHeight="1">
      <c r="A1847" s="36" t="inlineStr">
        <is>
          <t>K065</t>
        </is>
      </c>
      <c r="B1847" s="37" t="inlineStr">
        <is>
          <t>GSPark24.Co.,Ltd</t>
        </is>
      </c>
      <c r="C1847" s="36" t="inlineStr">
        <is>
          <t>인수 후</t>
        </is>
      </c>
      <c r="D1847" s="36" t="inlineStr">
        <is>
          <t>2022-12-31</t>
        </is>
      </c>
      <c r="E1847" s="37" t="inlineStr">
        <is>
          <t>실적</t>
        </is>
      </c>
      <c r="F1847" s="37" t="inlineStr">
        <is>
          <t>매출 71,615,448,956원, 영업이익 1,072,825,249원, 당기순이익 762,748,288원</t>
        </is>
      </c>
      <c r="G1847" s="37" t="inlineStr">
        <is>
          <t>DART 감사보고서</t>
        </is>
      </c>
      <c r="H1847" s="36" t="inlineStr">
        <is>
          <t>2023-04-03</t>
        </is>
      </c>
      <c r="I1847" s="36" t="inlineStr">
        <is>
          <t>20230403002769</t>
        </is>
      </c>
      <c r="J1847" s="39" t="inlineStr">
        <is>
          <t>https://dart.fss.or.kr/dsaf001/main.do?rcpNo=20230403002769</t>
        </is>
      </c>
      <c r="K1847" s="37" t="inlineStr">
        <is>
          <t>target_rev_post,target_op_post</t>
        </is>
      </c>
    </row>
    <row r="1848" ht="45" customHeight="1">
      <c r="A1848" s="36" t="inlineStr">
        <is>
          <t>K065</t>
        </is>
      </c>
      <c r="B1848" s="37" t="inlineStr">
        <is>
          <t>GSPark24.Co.,Ltd</t>
        </is>
      </c>
      <c r="C1848" s="36" t="inlineStr">
        <is>
          <t>인수 후</t>
        </is>
      </c>
      <c r="D1848" s="36" t="inlineStr">
        <is>
          <t>2023-12-31</t>
        </is>
      </c>
      <c r="E1848" s="37" t="inlineStr">
        <is>
          <t>실적</t>
        </is>
      </c>
      <c r="F1848" s="37" t="inlineStr">
        <is>
          <t>매출 79,788,218,513원, 영업이익 4,598,198,785원, 당기순이익 686,197,456원</t>
        </is>
      </c>
      <c r="G1848" s="37" t="inlineStr">
        <is>
          <t>DART 감사보고서</t>
        </is>
      </c>
      <c r="H1848" s="36" t="inlineStr">
        <is>
          <t>2024-04-05</t>
        </is>
      </c>
      <c r="I1848" s="36" t="inlineStr">
        <is>
          <t>20240405002562</t>
        </is>
      </c>
      <c r="J1848" s="39" t="inlineStr">
        <is>
          <t>https://dart.fss.or.kr/dsaf001/main.do?rcpNo=20240405002562</t>
        </is>
      </c>
      <c r="K1848" s="37" t="inlineStr">
        <is>
          <t>target_rev_post,target_op_post</t>
        </is>
      </c>
    </row>
    <row r="1849" ht="45" customHeight="1">
      <c r="A1849" s="36" t="inlineStr">
        <is>
          <t>K065</t>
        </is>
      </c>
      <c r="B1849" s="37" t="inlineStr">
        <is>
          <t>GSPark24.Co.,Ltd</t>
        </is>
      </c>
      <c r="C1849" s="36" t="inlineStr">
        <is>
          <t>인수 후</t>
        </is>
      </c>
      <c r="D1849" s="36" t="inlineStr">
        <is>
          <t>2024-12-31</t>
        </is>
      </c>
      <c r="E1849" s="37" t="inlineStr">
        <is>
          <t>실적</t>
        </is>
      </c>
      <c r="F1849" s="37" t="inlineStr">
        <is>
          <t>매출 92,560,794,794원, 영업이익 4,685,307,856원, 당기순이익 434,627,891원</t>
        </is>
      </c>
      <c r="G1849" s="37" t="inlineStr">
        <is>
          <t>DART 감사보고서</t>
        </is>
      </c>
      <c r="H1849" s="36" t="inlineStr">
        <is>
          <t>2025-03-28</t>
        </is>
      </c>
      <c r="I1849" s="36" t="inlineStr">
        <is>
          <t>20250328001417</t>
        </is>
      </c>
      <c r="J1849" s="39" t="inlineStr">
        <is>
          <t>https://dart.fss.or.kr/dsaf001/main.do?rcpNo=20250328001417</t>
        </is>
      </c>
      <c r="K1849" s="37" t="inlineStr">
        <is>
          <t>target_rev_post,target_op_post</t>
        </is>
      </c>
    </row>
    <row r="1850" ht="45" customHeight="1">
      <c r="A1850" s="36" t="inlineStr">
        <is>
          <t>K065</t>
        </is>
      </c>
      <c r="B1850" s="37" t="inlineStr">
        <is>
          <t>GSPark24.Co.,Ltd</t>
        </is>
      </c>
      <c r="C1850" s="36" t="inlineStr">
        <is>
          <t>인수 후</t>
        </is>
      </c>
      <c r="D1850" s="36" t="inlineStr">
        <is>
          <t>2025-12-31</t>
        </is>
      </c>
      <c r="E1850" s="37" t="inlineStr">
        <is>
          <t>실적</t>
        </is>
      </c>
      <c r="F1850" s="37" t="inlineStr">
        <is>
          <t>영업수익 121,491,030,621원, 영업이익 5,526,104,244원, 당기순손실 (2,977,293,031)원; "2025년 7월 31일을 합병기일로 (주)알에스솔루션즈 및 (주)케이엠파킹앤스페이스를 흡수합병"; 무상감자 225,601주</t>
        </is>
      </c>
      <c r="G1850" s="37" t="inlineStr">
        <is>
          <t>DART 감사보고서</t>
        </is>
      </c>
      <c r="H1850" s="36" t="inlineStr">
        <is>
          <t>2026-03-24</t>
        </is>
      </c>
      <c r="I1850" s="36" t="inlineStr">
        <is>
          <t>20260324000136</t>
        </is>
      </c>
      <c r="J1850" s="39" t="inlineStr">
        <is>
          <t>https://dart.fss.or.kr/dsaf001/main.do?rcpNo=20260324000136</t>
        </is>
      </c>
      <c r="K1850" s="37" t="inlineStr">
        <is>
          <t>target_rev_post,target_op_post,post_events_summary</t>
        </is>
      </c>
    </row>
    <row r="1851" ht="45" customHeight="1">
      <c r="A1851" s="36" t="inlineStr">
        <is>
          <t>K065</t>
        </is>
      </c>
      <c r="B1851" s="37" t="inlineStr">
        <is>
          <t>GSPark24.Co.,Ltd</t>
        </is>
      </c>
      <c r="C1851" s="36" t="inlineStr">
        <is>
          <t>발표</t>
        </is>
      </c>
      <c r="D1851" s="36" t="inlineStr">
        <is>
          <t>2021-11-01</t>
        </is>
      </c>
      <c r="E1851" s="37" t="inlineStr">
        <is>
          <t>기타</t>
        </is>
      </c>
      <c r="F1851" s="37" t="inlineStr">
        <is>
          <t>㈜카카오 종속회사 주요경영사항 공시의 자산총액(원) 11,953,970,238,956 (2020년말 연결)</t>
        </is>
      </c>
      <c r="G1851" s="37" t="inlineStr">
        <is>
          <t>DART 기타공시</t>
        </is>
      </c>
      <c r="H1851" s="36" t="inlineStr">
        <is>
          <t>2021-11-01</t>
        </is>
      </c>
      <c r="I1851" s="36" t="inlineStr">
        <is>
          <t>20211101800200</t>
        </is>
      </c>
      <c r="J1851" s="39" t="inlineStr">
        <is>
          <t>https://dart.fss.or.kr/dsaf001/main.do?rcpNo=20211101800200</t>
        </is>
      </c>
      <c r="K1851" s="37" t="inlineStr">
        <is>
          <t>apex_total_assets</t>
        </is>
      </c>
    </row>
    <row r="1852" ht="45" customHeight="1">
      <c r="A1852" s="36" t="inlineStr">
        <is>
          <t>K065</t>
        </is>
      </c>
      <c r="B1852" s="37" t="inlineStr">
        <is>
          <t>GSPark24.Co.,Ltd</t>
        </is>
      </c>
      <c r="C1852" s="36" t="inlineStr">
        <is>
          <t>발표</t>
        </is>
      </c>
      <c r="D1852" s="36" t="inlineStr">
        <is>
          <t>2021-09-30</t>
        </is>
      </c>
      <c r="E1852" s="37" t="inlineStr">
        <is>
          <t>기타</t>
        </is>
      </c>
      <c r="F1852" s="37" t="inlineStr">
        <is>
          <t>㈜카카오 발행주식총수 445,361,320주(2021-09-30 기준)</t>
        </is>
      </c>
      <c r="G1852" s="37" t="inlineStr">
        <is>
          <t>DART 사업보고서</t>
        </is>
      </c>
      <c r="H1852" s="36" t="inlineStr">
        <is>
          <t>2021-11-15</t>
        </is>
      </c>
      <c r="I1852" s="36" t="inlineStr">
        <is>
          <t>20211115002331</t>
        </is>
      </c>
      <c r="J1852" s="39" t="inlineStr">
        <is>
          <t>https://dart.fss.or.kr/dsaf001/main.do?rcpNo=20211115002331</t>
        </is>
      </c>
      <c r="K1852" s="37" t="inlineStr">
        <is>
          <t>acq_mktcap</t>
        </is>
      </c>
    </row>
    <row r="1853" ht="45" customHeight="1">
      <c r="A1853" s="36" t="inlineStr">
        <is>
          <t>K065</t>
        </is>
      </c>
      <c r="B1853" s="37" t="inlineStr">
        <is>
          <t>GSPark24.Co.,Ltd</t>
        </is>
      </c>
      <c r="C1853" s="36" t="inlineStr">
        <is>
          <t>발표</t>
        </is>
      </c>
      <c r="D1853" s="36" t="inlineStr">
        <is>
          <t>2021-12-07</t>
        </is>
      </c>
      <c r="E1853" s="37" t="inlineStr">
        <is>
          <t>기타</t>
        </is>
      </c>
      <c r="F1853" s="37" t="inlineStr">
        <is>
          <t>Yahoo Finance 035720.KS 종가 2021-12-07 120,500원, 2021-12-08 121,000원</t>
        </is>
      </c>
      <c r="G1853" s="37" t="inlineStr">
        <is>
          <t>기타</t>
        </is>
      </c>
      <c r="H1853" s="36" t="inlineStr">
        <is>
          <t>2021-12-07</t>
        </is>
      </c>
      <c r="I1853" s="36" t="n"/>
      <c r="J1853" s="39" t="inlineStr">
        <is>
          <t>https://query1.finance.yahoo.com/v8/finance/chart/035720.KS?period1=1638489600&amp;period2=1639008000&amp;interval=1d</t>
        </is>
      </c>
      <c r="K1853" s="37" t="inlineStr">
        <is>
          <t>acq_mktcap</t>
        </is>
      </c>
    </row>
    <row r="1854" ht="45" customHeight="1">
      <c r="A1854" s="36" t="inlineStr">
        <is>
          <t>K066</t>
        </is>
      </c>
      <c r="B1854" s="37" t="inlineStr">
        <is>
          <t>Wuxiaworld</t>
        </is>
      </c>
      <c r="C1854" s="36" t="inlineStr">
        <is>
          <t>발표</t>
        </is>
      </c>
      <c r="D1854" s="36" t="inlineStr">
        <is>
          <t>2021-12-16</t>
        </is>
      </c>
      <c r="E1854" s="37" t="inlineStr">
        <is>
          <t>완료</t>
        </is>
      </c>
      <c r="F1854" s="37"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7" t="inlineStr">
        <is>
          <t>회사 보도자료</t>
        </is>
      </c>
      <c r="H1854" s="36" t="inlineStr">
        <is>
          <t>2021-12-16</t>
        </is>
      </c>
      <c r="I1854" s="36" t="n"/>
      <c r="J1854" s="39" t="inlineStr">
        <is>
          <t>https://newsroom.kakaoent.com/news/kakao-entertainment-and-radish-media-acquire-wuxiaworld-limited-the-largest-asian-fantasy-fiction-platform-in-the-u-s-fortifying-its-multi-label-strategy-for-u-s-mobile-storytelling-business/</t>
        </is>
      </c>
      <c r="K1854" s="37" t="inlineStr">
        <is>
          <t>status_chk,announce_date_chk,purpose_quote,first_filing_date,pre_events_summary,chk_note,post_events_summary</t>
        </is>
      </c>
    </row>
    <row r="1855" ht="45" customHeight="1">
      <c r="A1855" s="36" t="inlineStr">
        <is>
          <t>K066</t>
        </is>
      </c>
      <c r="B1855" s="37" t="inlineStr">
        <is>
          <t>Wuxiaworld</t>
        </is>
      </c>
      <c r="C1855" s="36" t="inlineStr">
        <is>
          <t>발표</t>
        </is>
      </c>
      <c r="D1855" s="36" t="inlineStr">
        <is>
          <t>2021-12-16</t>
        </is>
      </c>
      <c r="E1855" s="37" t="inlineStr">
        <is>
          <t>발표</t>
        </is>
      </c>
      <c r="F1855" s="37"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7" t="inlineStr">
        <is>
          <t>회사 보도자료</t>
        </is>
      </c>
      <c r="H1855" s="36" t="inlineStr">
        <is>
          <t>2021-12-16</t>
        </is>
      </c>
      <c r="I1855" s="36" t="n"/>
      <c r="J1855" s="39" t="inlineStr">
        <is>
          <t>https://www.kakaocorp.com/page/detail/9641</t>
        </is>
      </c>
      <c r="K1855" s="37" t="inlineStr">
        <is>
          <t>announce_date_chk,purpose_quote,pre_events_summary,core_basis,acquirer_core,earnings_call_note,target_rev_pre</t>
        </is>
      </c>
    </row>
    <row r="1856" ht="45" customHeight="1">
      <c r="A1856" s="36" t="inlineStr">
        <is>
          <t>K066</t>
        </is>
      </c>
      <c r="B1856" s="37" t="inlineStr">
        <is>
          <t>Wuxiaworld</t>
        </is>
      </c>
      <c r="C1856" s="36" t="inlineStr">
        <is>
          <t>발표</t>
        </is>
      </c>
      <c r="D1856" s="36" t="inlineStr">
        <is>
          <t>2021-12-15</t>
        </is>
      </c>
      <c r="E1856" s="37" t="inlineStr">
        <is>
          <t>발표</t>
        </is>
      </c>
      <c r="F1856" s="37"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7" t="inlineStr">
        <is>
          <t>언론 보도</t>
        </is>
      </c>
      <c r="H1856" s="36" t="inlineStr">
        <is>
          <t>2021-12-15</t>
        </is>
      </c>
      <c r="I1856" s="36" t="n"/>
      <c r="J1856" s="39" t="inlineStr">
        <is>
          <t>https://techcrunch.com/2021/12/15/kakaoentertainment-subsidiary-acquires-fantasy-fiction-platform-wuxiaworld</t>
        </is>
      </c>
      <c r="K1856" s="37" t="inlineStr">
        <is>
          <t>value_chk_local,value_chk_usdmm,first_filing_date,pre_events_summary</t>
        </is>
      </c>
    </row>
    <row r="1857" ht="45" customHeight="1">
      <c r="A1857" s="36" t="inlineStr">
        <is>
          <t>K066</t>
        </is>
      </c>
      <c r="B1857" s="37" t="inlineStr">
        <is>
          <t>Wuxiaworld</t>
        </is>
      </c>
      <c r="C1857" s="36" t="inlineStr">
        <is>
          <t>인수 후</t>
        </is>
      </c>
      <c r="D1857" s="36" t="inlineStr">
        <is>
          <t>2021-12-31</t>
        </is>
      </c>
      <c r="E1857" s="37" t="inlineStr">
        <is>
          <t>통합</t>
        </is>
      </c>
      <c r="F1857" s="37"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7" t="inlineStr">
        <is>
          <t>DART 감사보고서</t>
        </is>
      </c>
      <c r="H1857" s="36" t="inlineStr">
        <is>
          <t>2022-03-31</t>
        </is>
      </c>
      <c r="I1857" s="36" t="inlineStr">
        <is>
          <t>20220331003217</t>
        </is>
      </c>
      <c r="J1857" s="39" t="inlineStr">
        <is>
          <t>https://dart.fss.or.kr/dsaf001/main.do?rcpNo=20220331003217</t>
        </is>
      </c>
      <c r="K1857" s="37" t="inlineStr">
        <is>
          <t>value_chk_local,value_chk_usdmm,impairment,size_basis,chk_note,notes,acq_total_assets,target_rev_post,post_events_summary</t>
        </is>
      </c>
    </row>
    <row r="1858" ht="45" customHeight="1">
      <c r="A1858" s="36" t="inlineStr">
        <is>
          <t>K066</t>
        </is>
      </c>
      <c r="B1858" s="37" t="inlineStr">
        <is>
          <t>Wuxiaworld</t>
        </is>
      </c>
      <c r="C1858" s="36" t="inlineStr">
        <is>
          <t>인수 후</t>
        </is>
      </c>
      <c r="D1858" s="36" t="inlineStr">
        <is>
          <t>2021-12-31</t>
        </is>
      </c>
      <c r="E1858" s="37" t="inlineStr">
        <is>
          <t>통합</t>
        </is>
      </c>
      <c r="F1858" s="37"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7" t="inlineStr">
        <is>
          <t>DART 사업보고서</t>
        </is>
      </c>
      <c r="H1858" s="36" t="inlineStr">
        <is>
          <t>2022-03-21</t>
        </is>
      </c>
      <c r="I1858" s="36" t="inlineStr">
        <is>
          <t>20220321001331</t>
        </is>
      </c>
      <c r="J1858" s="39" t="inlineStr">
        <is>
          <t>https://dart.fss.or.kr/dsaf001/main.do?rcpNo=20220321001331</t>
        </is>
      </c>
      <c r="K1858" s="37" t="inlineStr">
        <is>
          <t>pre_incorp_chk,value_chk_local,notes</t>
        </is>
      </c>
    </row>
    <row r="1859" ht="45" customHeight="1">
      <c r="A1859" s="36" t="inlineStr">
        <is>
          <t>K066</t>
        </is>
      </c>
      <c r="B1859" s="37" t="inlineStr">
        <is>
          <t>Wuxiaworld</t>
        </is>
      </c>
      <c r="C1859" s="36" t="inlineStr">
        <is>
          <t>인수 후</t>
        </is>
      </c>
      <c r="D1859" s="36" t="inlineStr">
        <is>
          <t>2021-07-09</t>
        </is>
      </c>
      <c r="E1859" s="37" t="inlineStr">
        <is>
          <t>완료</t>
        </is>
      </c>
      <c r="F1859" s="37"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7" t="inlineStr">
        <is>
          <t>DART 사업보고서</t>
        </is>
      </c>
      <c r="H1859" s="36" t="inlineStr">
        <is>
          <t>2021-08-17</t>
        </is>
      </c>
      <c r="I1859" s="36" t="inlineStr">
        <is>
          <t>20210817002037</t>
        </is>
      </c>
      <c r="J1859" s="39" t="inlineStr">
        <is>
          <t>https://dart.fss.or.kr/dsaf001/main.do?rcpNo=20210817002037</t>
        </is>
      </c>
      <c r="K1859" s="37" t="inlineStr">
        <is>
          <t>pre_incorp_chk,acquirer_entity</t>
        </is>
      </c>
    </row>
    <row r="1860" ht="45" customHeight="1">
      <c r="A1860" s="36" t="inlineStr">
        <is>
          <t>K066</t>
        </is>
      </c>
      <c r="B1860" s="37" t="inlineStr">
        <is>
          <t>Wuxiaworld</t>
        </is>
      </c>
      <c r="C1860" s="36" t="inlineStr">
        <is>
          <t>발표</t>
        </is>
      </c>
      <c r="D1860" s="36" t="inlineStr">
        <is>
          <t>2021-05-11</t>
        </is>
      </c>
      <c r="E1860" s="37" t="inlineStr">
        <is>
          <t>발표</t>
        </is>
      </c>
      <c r="F1860" s="37"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7" t="inlineStr">
        <is>
          <t>DART 기타공시</t>
        </is>
      </c>
      <c r="H1860" s="36" t="inlineStr">
        <is>
          <t>2021-05-11</t>
        </is>
      </c>
      <c r="I1860" s="36" t="inlineStr">
        <is>
          <t>20210511000009</t>
        </is>
      </c>
      <c r="J1860" s="39" t="inlineStr">
        <is>
          <t>https://dart.fss.or.kr/dsaf001/main.do?rcpNo=20210511000009</t>
        </is>
      </c>
      <c r="K1860" s="37" t="inlineStr">
        <is>
          <t>acq_total_assets,deal_to_assets_pct,deal_to_equity_pct,acquirer_core</t>
        </is>
      </c>
    </row>
    <row r="1861" ht="45" customHeight="1">
      <c r="A1861" s="36" t="inlineStr">
        <is>
          <t>K066</t>
        </is>
      </c>
      <c r="B1861" s="37" t="inlineStr">
        <is>
          <t>Wuxiaworld</t>
        </is>
      </c>
      <c r="C1861" s="36" t="inlineStr">
        <is>
          <t>발표</t>
        </is>
      </c>
      <c r="D1861" s="36" t="inlineStr">
        <is>
          <t>2021-05-11</t>
        </is>
      </c>
      <c r="E1861" s="37" t="inlineStr">
        <is>
          <t>발표</t>
        </is>
      </c>
      <c r="F1861" s="37"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7" t="inlineStr">
        <is>
          <t>회사 보도자료</t>
        </is>
      </c>
      <c r="H1861" s="36" t="inlineStr">
        <is>
          <t>2021-05-11</t>
        </is>
      </c>
      <c r="I1861" s="36" t="n"/>
      <c r="J1861" s="39" t="inlineStr">
        <is>
          <t>https://www.kakaocorp.com/page/detail/9408</t>
        </is>
      </c>
      <c r="K1861" s="37" t="inlineStr">
        <is>
          <t>acquirer_core</t>
        </is>
      </c>
    </row>
    <row r="1862" ht="45" customHeight="1">
      <c r="A1862" s="36" t="inlineStr">
        <is>
          <t>K066</t>
        </is>
      </c>
      <c r="B1862" s="37" t="inlineStr">
        <is>
          <t>Wuxiaworld</t>
        </is>
      </c>
      <c r="C1862" s="36" t="inlineStr">
        <is>
          <t>인수 전</t>
        </is>
      </c>
      <c r="D1862" s="36" t="inlineStr">
        <is>
          <t>2020-12-31</t>
        </is>
      </c>
      <c r="E1862" s="37" t="inlineStr">
        <is>
          <t>기타</t>
        </is>
      </c>
      <c r="F1862" s="37" t="inlineStr">
        <is>
          <t>카카오페이지 2020 (별도)감사보고서: 자산총계 532,404,680,012원(2020-12-31) — 카카오 거래소 공시(2021-07-05)의 '종속회사의 자산총액'과 같은 값.</t>
        </is>
      </c>
      <c r="G1862" s="37" t="inlineStr">
        <is>
          <t>DART 감사보고서</t>
        </is>
      </c>
      <c r="H1862" s="36" t="inlineStr">
        <is>
          <t>2021-04-01</t>
        </is>
      </c>
      <c r="I1862" s="36" t="inlineStr">
        <is>
          <t>20210401000629</t>
        </is>
      </c>
      <c r="J1862" s="39" t="inlineStr">
        <is>
          <t>https://dart.fss.or.kr/dsaf001/main.do?rcpNo=20210401000629</t>
        </is>
      </c>
      <c r="K1862" s="37" t="inlineStr">
        <is>
          <t>deal_to_assets_pct</t>
        </is>
      </c>
    </row>
    <row r="1863" ht="45" customHeight="1">
      <c r="A1863" s="36" t="inlineStr">
        <is>
          <t>K066</t>
        </is>
      </c>
      <c r="B1863" s="37" t="inlineStr">
        <is>
          <t>Wuxiaworld</t>
        </is>
      </c>
      <c r="C1863" s="36" t="inlineStr">
        <is>
          <t>발표</t>
        </is>
      </c>
      <c r="D1863" s="36" t="inlineStr">
        <is>
          <t>2021-07-05</t>
        </is>
      </c>
      <c r="E1863" s="37" t="inlineStr">
        <is>
          <t>기타</t>
        </is>
      </c>
      <c r="F1863" s="37"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7" t="inlineStr">
        <is>
          <t>DART 기타공시</t>
        </is>
      </c>
      <c r="H1863" s="36" t="inlineStr">
        <is>
          <t>2021-07-05</t>
        </is>
      </c>
      <c r="I1863" s="36" t="inlineStr">
        <is>
          <t>20210705000290</t>
        </is>
      </c>
      <c r="J1863" s="39" t="inlineStr">
        <is>
          <t>https://dart.fss.or.kr/dsaf001/main.do?rcpNo=20210705000290</t>
        </is>
      </c>
      <c r="K1863" s="37" t="inlineStr">
        <is>
          <t>deal_to_equity_pct,pre_events_summary</t>
        </is>
      </c>
    </row>
    <row r="1864" ht="45" customHeight="1">
      <c r="A1864" s="36" t="inlineStr">
        <is>
          <t>K066</t>
        </is>
      </c>
      <c r="B1864" s="37" t="inlineStr">
        <is>
          <t>Wuxiaworld</t>
        </is>
      </c>
      <c r="C1864" s="36" t="inlineStr">
        <is>
          <t>발표</t>
        </is>
      </c>
      <c r="D1864" s="36" t="inlineStr">
        <is>
          <t>2021-07-05</t>
        </is>
      </c>
      <c r="E1864" s="37" t="inlineStr">
        <is>
          <t>발표</t>
        </is>
      </c>
      <c r="F1864" s="37"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7" t="inlineStr">
        <is>
          <t>DART 기타공시</t>
        </is>
      </c>
      <c r="H1864" s="36" t="inlineStr">
        <is>
          <t>2021-07-05</t>
        </is>
      </c>
      <c r="I1864" s="36" t="inlineStr">
        <is>
          <t>20210705800514</t>
        </is>
      </c>
      <c r="J1864" s="39" t="inlineStr">
        <is>
          <t>https://dart.fss.or.kr/dsaf001/main.do?rcpNo=20210705800514</t>
        </is>
      </c>
      <c r="K1864" s="37" t="inlineStr">
        <is>
          <t>apex_total_assets</t>
        </is>
      </c>
    </row>
    <row r="1865" ht="45" customHeight="1">
      <c r="A1865" s="36" t="inlineStr">
        <is>
          <t>K066</t>
        </is>
      </c>
      <c r="B1865" s="37" t="inlineStr">
        <is>
          <t>Wuxiaworld</t>
        </is>
      </c>
      <c r="C1865" s="36" t="inlineStr">
        <is>
          <t>발표</t>
        </is>
      </c>
      <c r="D1865" s="36" t="inlineStr">
        <is>
          <t>2021-09-30</t>
        </is>
      </c>
      <c r="E1865" s="37" t="inlineStr">
        <is>
          <t>기타</t>
        </is>
      </c>
      <c r="F1865" s="37" t="inlineStr">
        <is>
          <t>카카오 2021 3분기보고서 주식의 총수: 2021-09-30 발행주식총수 보통주 445,361,320주(자기주식 12,211,957주).</t>
        </is>
      </c>
      <c r="G1865" s="37" t="inlineStr">
        <is>
          <t>DART 사업보고서</t>
        </is>
      </c>
      <c r="H1865" s="36" t="inlineStr">
        <is>
          <t>2021-11-15</t>
        </is>
      </c>
      <c r="I1865" s="36" t="inlineStr">
        <is>
          <t>20211115002331</t>
        </is>
      </c>
      <c r="J1865" s="39" t="inlineStr">
        <is>
          <t>https://dart.fss.or.kr/dsaf001/main.do?rcpNo=20211115002331</t>
        </is>
      </c>
      <c r="K1865" s="37" t="inlineStr">
        <is>
          <t>acq_mktcap</t>
        </is>
      </c>
    </row>
    <row r="1866" ht="45" customHeight="1">
      <c r="A1866" s="36" t="inlineStr">
        <is>
          <t>K066</t>
        </is>
      </c>
      <c r="B1866" s="37" t="inlineStr">
        <is>
          <t>Wuxiaworld</t>
        </is>
      </c>
      <c r="C1866" s="36" t="inlineStr">
        <is>
          <t>발표</t>
        </is>
      </c>
      <c r="D1866" s="36" t="inlineStr">
        <is>
          <t>2021</t>
        </is>
      </c>
      <c r="E1866" s="37" t="inlineStr">
        <is>
          <t>기타</t>
        </is>
      </c>
      <c r="F1866" s="37" t="inlineStr">
        <is>
          <t>Yahoo Finance 일별 시세(카카오 035720.KS; 2021-04 5:1 액면분할 이후 구간이라 분할 소급 조정 없음): 2021-05-10 종가 116,000원, 05-11 114,500원; 07-02 159,500원, 07-05 157,000원, 07-06 157,500원; 12-15 118,500원, 12-16 119,500원.</t>
        </is>
      </c>
      <c r="G1866" s="37" t="inlineStr">
        <is>
          <t>기타</t>
        </is>
      </c>
      <c r="H1866" s="36" t="inlineStr">
        <is>
          <t>2026-10-25</t>
        </is>
      </c>
      <c r="I1866" s="36" t="n"/>
      <c r="J1866" s="39" t="inlineStr">
        <is>
          <t>https://query1.finance.yahoo.com/v8/finance/chart/035720.KS?period1=1619827200&amp;period2=1640995200&amp;interval=1d</t>
        </is>
      </c>
      <c r="K1866" s="37" t="inlineStr">
        <is>
          <t>acq_mktcap,event_ticker_basis</t>
        </is>
      </c>
    </row>
    <row r="1867" ht="45" customHeight="1">
      <c r="A1867" s="36" t="inlineStr">
        <is>
          <t>K066</t>
        </is>
      </c>
      <c r="B1867" s="37" t="inlineStr">
        <is>
          <t>Wuxiaworld</t>
        </is>
      </c>
      <c r="C1867" s="36" t="inlineStr">
        <is>
          <t>발표</t>
        </is>
      </c>
      <c r="D1867" s="36" t="inlineStr">
        <is>
          <t>2021-12-16</t>
        </is>
      </c>
      <c r="E1867" s="37" t="inlineStr">
        <is>
          <t>기타</t>
        </is>
      </c>
      <c r="F1867" s="37" t="inlineStr">
        <is>
          <t>Yahoo Finance KRW=X 일별: 2021-12-15 종가 1,184.23원, 2021-12-16 1,184.40원, 2021-12-31 1,189.89원(달러당).</t>
        </is>
      </c>
      <c r="G1867" s="37" t="inlineStr">
        <is>
          <t>기타</t>
        </is>
      </c>
      <c r="H1867" s="36" t="inlineStr">
        <is>
          <t>2026-10-25</t>
        </is>
      </c>
      <c r="I1867" s="36" t="n"/>
      <c r="J1867" s="39" t="inlineStr">
        <is>
          <t>https://query1.finance.yahoo.com/v8/finance/chart/KRW=X?period1=1619827200&amp;period2=1640995200&amp;interval=1d</t>
        </is>
      </c>
      <c r="K1867" s="37" t="inlineStr">
        <is>
          <t>value_chk_usdmm,size_basis</t>
        </is>
      </c>
    </row>
    <row r="1868" ht="45" customHeight="1">
      <c r="A1868" s="36" t="inlineStr">
        <is>
          <t>K066</t>
        </is>
      </c>
      <c r="B1868" s="37" t="inlineStr">
        <is>
          <t>Wuxiaworld</t>
        </is>
      </c>
      <c r="C1868" s="36" t="inlineStr">
        <is>
          <t>인수 후</t>
        </is>
      </c>
      <c r="D1868" s="36" t="inlineStr">
        <is>
          <t>2022-05-19</t>
        </is>
      </c>
      <c r="E1868" s="37" t="inlineStr">
        <is>
          <t>합병</t>
        </is>
      </c>
      <c r="F1868" s="37"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7" t="inlineStr">
        <is>
          <t>회사 보도자료</t>
        </is>
      </c>
      <c r="H1868" s="36" t="inlineStr">
        <is>
          <t>2022-05-19</t>
        </is>
      </c>
      <c r="I1868" s="36" t="n"/>
      <c r="J1868" s="39" t="inlineStr">
        <is>
          <t>https://newsroom.kakaoent.com/news/kakao-entertainment-merges-us-based-digital-storytelling-platforms-tapas-and-radish-to-accelerate-growth-in-north-america/</t>
        </is>
      </c>
      <c r="K1868" s="37" t="inlineStr">
        <is>
          <t>post_events_summary</t>
        </is>
      </c>
    </row>
    <row r="1869" ht="45" customHeight="1">
      <c r="A1869" s="36" t="inlineStr">
        <is>
          <t>K066</t>
        </is>
      </c>
      <c r="B1869" s="37" t="inlineStr">
        <is>
          <t>Wuxiaworld</t>
        </is>
      </c>
      <c r="C1869" s="36" t="inlineStr">
        <is>
          <t>인수 후</t>
        </is>
      </c>
      <c r="D1869" s="36" t="inlineStr">
        <is>
          <t>2022-07-28</t>
        </is>
      </c>
      <c r="E1869" s="37" t="inlineStr">
        <is>
          <t>경영진변경</t>
        </is>
      </c>
      <c r="F1869" s="37" t="inlineStr">
        <is>
          <t>The Beat(Heidi MacDonald): Bleeding Cool 인용, Tapas 전체 인력의 약 30% 감원(CFO·CCO·홍보책임자 등 임원 포함), Radish 인력 약 80% 감원; 오리지널 축소·UGC 전환, Tapas·Radish·Wuxiaworld를 Tapas 브랜드 아래 통합.</t>
        </is>
      </c>
      <c r="G1869" s="37" t="inlineStr">
        <is>
          <t>언론 보도</t>
        </is>
      </c>
      <c r="H1869" s="36" t="inlineStr">
        <is>
          <t>2022-07-28</t>
        </is>
      </c>
      <c r="I1869" s="36" t="n"/>
      <c r="J1869" s="39" t="inlineStr">
        <is>
          <t>https://www.comicsbeat.com/major-layoffs-and-reported-new-direction-at-tapas-media</t>
        </is>
      </c>
      <c r="K1869" s="37" t="inlineStr">
        <is>
          <t>post_events_summary</t>
        </is>
      </c>
    </row>
    <row r="1870" ht="45" customHeight="1">
      <c r="A1870" s="36" t="inlineStr">
        <is>
          <t>K066</t>
        </is>
      </c>
      <c r="B1870" s="37" t="inlineStr">
        <is>
          <t>Wuxiaworld</t>
        </is>
      </c>
      <c r="C1870" s="36" t="inlineStr">
        <is>
          <t>인수 후</t>
        </is>
      </c>
      <c r="D1870" s="36" t="inlineStr">
        <is>
          <t>2022-09-01</t>
        </is>
      </c>
      <c r="E1870" s="37" t="inlineStr">
        <is>
          <t>합병</t>
        </is>
      </c>
      <c r="F1870" s="37"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7" t="inlineStr">
        <is>
          <t>언론 보도</t>
        </is>
      </c>
      <c r="H1870" s="36" t="inlineStr">
        <is>
          <t>2022-09-05</t>
        </is>
      </c>
      <c r="I1870" s="36" t="n"/>
      <c r="J1870" s="39" t="inlineStr">
        <is>
          <t>https://www.webtoonguide.com/ko/board/news-column/17257</t>
        </is>
      </c>
      <c r="K1870" s="37" t="inlineStr">
        <is>
          <t>post_events_summary,earnings_call_note</t>
        </is>
      </c>
    </row>
    <row r="1871" ht="45" customHeight="1">
      <c r="A1871" s="36" t="inlineStr">
        <is>
          <t>K066</t>
        </is>
      </c>
      <c r="B1871" s="37" t="inlineStr">
        <is>
          <t>Wuxiaworld</t>
        </is>
      </c>
      <c r="C1871" s="36" t="inlineStr">
        <is>
          <t>인수 후</t>
        </is>
      </c>
      <c r="D1871" s="36" t="inlineStr">
        <is>
          <t>2022-12-31</t>
        </is>
      </c>
      <c r="E1871" s="37" t="inlineStr">
        <is>
          <t>손상차손</t>
        </is>
      </c>
      <c r="F1871" s="37"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7" t="inlineStr">
        <is>
          <t>DART 감사보고서</t>
        </is>
      </c>
      <c r="H1871" s="36" t="inlineStr">
        <is>
          <t>2023-03-31</t>
        </is>
      </c>
      <c r="I1871" s="36" t="inlineStr">
        <is>
          <t>20230331004024</t>
        </is>
      </c>
      <c r="J1871" s="39" t="inlineStr">
        <is>
          <t>https://dart.fss.or.kr/dsaf001/main.do?rcpNo=20230331004024</t>
        </is>
      </c>
      <c r="K1871" s="37" t="inlineStr">
        <is>
          <t>post_events_summary,impairment,target_rev_post,target_op_post</t>
        </is>
      </c>
    </row>
    <row r="1872" ht="45" customHeight="1">
      <c r="A1872" s="36" t="inlineStr">
        <is>
          <t>K066</t>
        </is>
      </c>
      <c r="B1872" s="37" t="inlineStr">
        <is>
          <t>Wuxiaworld</t>
        </is>
      </c>
      <c r="C1872" s="36" t="inlineStr">
        <is>
          <t>인수 후</t>
        </is>
      </c>
      <c r="D1872" s="36" t="inlineStr">
        <is>
          <t>2023-12-31</t>
        </is>
      </c>
      <c r="E1872" s="37" t="inlineStr">
        <is>
          <t>손상차손</t>
        </is>
      </c>
      <c r="F1872" s="37"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7" t="inlineStr">
        <is>
          <t>DART 감사보고서</t>
        </is>
      </c>
      <c r="H1872" s="36" t="inlineStr">
        <is>
          <t>2024-03-29</t>
        </is>
      </c>
      <c r="I1872" s="36" t="inlineStr">
        <is>
          <t>20240329003124</t>
        </is>
      </c>
      <c r="J1872" s="39" t="inlineStr">
        <is>
          <t>https://dart.fss.or.kr/dsaf001/main.do?rcpNo=20240329003124</t>
        </is>
      </c>
      <c r="K1872" s="37" t="inlineStr">
        <is>
          <t>post_events_summary,impairment,target_rev_post,target_op_post</t>
        </is>
      </c>
    </row>
    <row r="1873" ht="45" customHeight="1">
      <c r="A1873" s="36" t="inlineStr">
        <is>
          <t>K066</t>
        </is>
      </c>
      <c r="B1873" s="37" t="inlineStr">
        <is>
          <t>Wuxiaworld</t>
        </is>
      </c>
      <c r="C1873" s="36" t="inlineStr">
        <is>
          <t>인수 후</t>
        </is>
      </c>
      <c r="D1873" s="36" t="inlineStr">
        <is>
          <t>2023-12-31</t>
        </is>
      </c>
      <c r="E1873" s="37" t="inlineStr">
        <is>
          <t>손상차손</t>
        </is>
      </c>
      <c r="F1873" s="37"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7" t="inlineStr">
        <is>
          <t>DART 사업보고서</t>
        </is>
      </c>
      <c r="H1873" s="36" t="inlineStr">
        <is>
          <t>2024-03-20</t>
        </is>
      </c>
      <c r="I1873" s="36" t="inlineStr">
        <is>
          <t>20240320002039</t>
        </is>
      </c>
      <c r="J1873" s="39" t="inlineStr">
        <is>
          <t>https://dart.fss.or.kr/dsaf001/main.do?rcpNo=20240320002039</t>
        </is>
      </c>
      <c r="K1873" s="37" t="inlineStr">
        <is>
          <t>impairment</t>
        </is>
      </c>
    </row>
    <row r="1874" ht="45" customHeight="1">
      <c r="A1874" s="36" t="inlineStr">
        <is>
          <t>K066</t>
        </is>
      </c>
      <c r="B1874" s="37" t="inlineStr">
        <is>
          <t>Wuxiaworld</t>
        </is>
      </c>
      <c r="C1874" s="36" t="inlineStr">
        <is>
          <t>인수 후</t>
        </is>
      </c>
      <c r="D1874" s="36" t="inlineStr">
        <is>
          <t>2024-12-31</t>
        </is>
      </c>
      <c r="E1874" s="37" t="inlineStr">
        <is>
          <t>추가취득</t>
        </is>
      </c>
      <c r="F1874" s="37"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7" t="inlineStr">
        <is>
          <t>DART 감사보고서</t>
        </is>
      </c>
      <c r="H1874" s="36" t="inlineStr">
        <is>
          <t>2025-03-28</t>
        </is>
      </c>
      <c r="I1874" s="36" t="inlineStr">
        <is>
          <t>20250328002113</t>
        </is>
      </c>
      <c r="J1874" s="39" t="inlineStr">
        <is>
          <t>https://dart.fss.or.kr/dsaf001/main.do?rcpNo=20250328002113</t>
        </is>
      </c>
      <c r="K1874" s="37" t="inlineStr">
        <is>
          <t>post_events_summary</t>
        </is>
      </c>
    </row>
    <row r="1875" ht="45" customHeight="1">
      <c r="A1875" s="36" t="inlineStr">
        <is>
          <t>K066</t>
        </is>
      </c>
      <c r="B1875" s="37" t="inlineStr">
        <is>
          <t>Wuxiaworld</t>
        </is>
      </c>
      <c r="C1875" s="36" t="inlineStr">
        <is>
          <t>인수 후</t>
        </is>
      </c>
      <c r="D1875" s="36" t="inlineStr">
        <is>
          <t>2025-12-31</t>
        </is>
      </c>
      <c r="E1875" s="37" t="inlineStr">
        <is>
          <t>손상차손</t>
        </is>
      </c>
      <c r="F1875" s="37"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7" t="inlineStr">
        <is>
          <t>DART 감사보고서</t>
        </is>
      </c>
      <c r="H1875" s="36" t="inlineStr">
        <is>
          <t>2026-03-27</t>
        </is>
      </c>
      <c r="I1875" s="36" t="inlineStr">
        <is>
          <t>20260327001465</t>
        </is>
      </c>
      <c r="J1875" s="39" t="inlineStr">
        <is>
          <t>https://dart.fss.or.kr/dsaf001/main.do?rcpNo=20260327001465</t>
        </is>
      </c>
      <c r="K1875" s="37" t="inlineStr">
        <is>
          <t>post_events_summary,impairment,target_rev_post,target_op_post</t>
        </is>
      </c>
    </row>
    <row r="1876" ht="45" customHeight="1">
      <c r="A1876" s="36" t="inlineStr">
        <is>
          <t>K066</t>
        </is>
      </c>
      <c r="B1876" s="37" t="inlineStr">
        <is>
          <t>Wuxiaworld</t>
        </is>
      </c>
      <c r="C1876" s="36" t="inlineStr">
        <is>
          <t>인수 후</t>
        </is>
      </c>
      <c r="D1876" s="36" t="inlineStr">
        <is>
          <t>2025-07-09</t>
        </is>
      </c>
      <c r="E1876" s="37" t="inlineStr">
        <is>
          <t>사업철수</t>
        </is>
      </c>
      <c r="F1876" s="37"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7" t="inlineStr">
        <is>
          <t>언론 보도</t>
        </is>
      </c>
      <c r="H1876" s="36" t="inlineStr">
        <is>
          <t>2025-07-09</t>
        </is>
      </c>
      <c r="I1876" s="36" t="n"/>
      <c r="J1876" s="39" t="inlineStr">
        <is>
          <t>https://www.inews24.com/view/1863516</t>
        </is>
      </c>
      <c r="K1876" s="37" t="inlineStr">
        <is>
          <t>post_events_summary</t>
        </is>
      </c>
    </row>
    <row r="1877" ht="45" customHeight="1">
      <c r="A1877" s="36" t="inlineStr">
        <is>
          <t>K066</t>
        </is>
      </c>
      <c r="B1877" s="37" t="inlineStr">
        <is>
          <t>Wuxiaworld</t>
        </is>
      </c>
      <c r="C1877" s="36" t="inlineStr">
        <is>
          <t>인수 후</t>
        </is>
      </c>
      <c r="D1877" s="36" t="inlineStr">
        <is>
          <t>2025-07-12</t>
        </is>
      </c>
      <c r="E1877" s="37" t="inlineStr">
        <is>
          <t>기타</t>
        </is>
      </c>
      <c r="F1877" s="37"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7" t="inlineStr">
        <is>
          <t>언론 보도</t>
        </is>
      </c>
      <c r="H1877" s="36" t="inlineStr">
        <is>
          <t>2025-07-12</t>
        </is>
      </c>
      <c r="I1877" s="36" t="n"/>
      <c r="J1877" s="39" t="inlineStr">
        <is>
          <t>https://www.inews24.com/view/1864637</t>
        </is>
      </c>
      <c r="K1877" s="37" t="inlineStr">
        <is>
          <t>post_events_summary,earnings_call_note</t>
        </is>
      </c>
    </row>
    <row r="1878" ht="45" customHeight="1">
      <c r="A1878" s="36" t="inlineStr">
        <is>
          <t>K066</t>
        </is>
      </c>
      <c r="B1878" s="37" t="inlineStr">
        <is>
          <t>Wuxiaworld</t>
        </is>
      </c>
      <c r="C1878" s="36" t="inlineStr">
        <is>
          <t>인수 후</t>
        </is>
      </c>
      <c r="D1878" s="36" t="inlineStr">
        <is>
          <t>2026-09-20</t>
        </is>
      </c>
      <c r="E1878" s="37" t="inlineStr">
        <is>
          <t>매각</t>
        </is>
      </c>
      <c r="F1878" s="37"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7" t="inlineStr">
        <is>
          <t>언론 보도</t>
        </is>
      </c>
      <c r="H1878" s="36" t="inlineStr">
        <is>
          <t>2026-09</t>
        </is>
      </c>
      <c r="I1878" s="36" t="n"/>
      <c r="J1878" s="39" t="inlineStr">
        <is>
          <t>https://otakukart.com/wuxiaworld-founder-ren-buys-back-web-novel-platform-from-tapas-amid-shutdown-plans/</t>
        </is>
      </c>
      <c r="K1878" s="37" t="inlineStr">
        <is>
          <t>post_events_summary,notes,chk_note</t>
        </is>
      </c>
    </row>
    <row r="1879" ht="45" customHeight="1">
      <c r="A1879" s="36" t="inlineStr">
        <is>
          <t>K066</t>
        </is>
      </c>
      <c r="B1879" s="37" t="inlineStr">
        <is>
          <t>Wuxiaworld</t>
        </is>
      </c>
      <c r="C1879" s="36" t="inlineStr">
        <is>
          <t>인수 후</t>
        </is>
      </c>
      <c r="D1879" s="36" t="inlineStr">
        <is>
          <t>2026-09-22</t>
        </is>
      </c>
      <c r="E1879" s="37" t="inlineStr">
        <is>
          <t>매각</t>
        </is>
      </c>
      <c r="F1879" s="37"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7" t="inlineStr">
        <is>
          <t>회사 보도자료</t>
        </is>
      </c>
      <c r="H1879" s="36" t="inlineStr">
        <is>
          <t>2026-09-22</t>
        </is>
      </c>
      <c r="I1879" s="36" t="n"/>
      <c r="J1879" s="39" t="inlineStr">
        <is>
          <t>https://www.wuxiaworld.com/blog/ren-blog-1-the-return</t>
        </is>
      </c>
      <c r="K1879" s="37" t="inlineStr">
        <is>
          <t>post_events_summary,notes,target_rev_pre,target_rev_post,earnings_call_note</t>
        </is>
      </c>
    </row>
    <row r="1880" ht="45" customHeight="1">
      <c r="A1880" s="36" t="inlineStr">
        <is>
          <t>K066</t>
        </is>
      </c>
      <c r="B1880" s="37" t="inlineStr">
        <is>
          <t>Wuxiaworld</t>
        </is>
      </c>
      <c r="C1880" s="36" t="inlineStr">
        <is>
          <t>인수 후</t>
        </is>
      </c>
      <c r="D1880" s="36" t="inlineStr">
        <is>
          <t>2026-10-06</t>
        </is>
      </c>
      <c r="E1880" s="37" t="inlineStr">
        <is>
          <t>사업철수</t>
        </is>
      </c>
      <c r="F1880" s="37"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7" t="inlineStr">
        <is>
          <t>언론 보도</t>
        </is>
      </c>
      <c r="H1880" s="36" t="inlineStr">
        <is>
          <t>2026-10-06</t>
        </is>
      </c>
      <c r="I1880" s="36" t="n"/>
      <c r="J1880" s="39" t="inlineStr">
        <is>
          <t>https://inews24.com/view/2012303</t>
        </is>
      </c>
      <c r="K1880" s="37" t="inlineStr">
        <is>
          <t>post_events_summary</t>
        </is>
      </c>
    </row>
    <row r="1881" ht="45" customHeight="1">
      <c r="A1881" s="36" t="inlineStr">
        <is>
          <t>K067</t>
        </is>
      </c>
      <c r="B1881" s="37" t="inlineStr">
        <is>
          <t>Kross Komics India Private Limited</t>
        </is>
      </c>
      <c r="C1881" s="36" t="inlineStr">
        <is>
          <t>발표</t>
        </is>
      </c>
      <c r="D1881" s="36" t="inlineStr">
        <is>
          <t>2022-01-24</t>
        </is>
      </c>
      <c r="E1881" s="37" t="inlineStr">
        <is>
          <t>발표</t>
        </is>
      </c>
      <c r="F1881" s="37" t="inlineStr">
        <is>
          <t>㈜크로스코믹스가 김현우(소속회사 임원)로부터 Kross Komics India 66,599주를 INR 13,419,900(215백만원)에 취득, 취득 후 700,199주·99.99%; 거래일자 2022.01.28; 취득목적 '경영효율성 제고'; 38,600주 추가 매수로 99.99986%</t>
        </is>
      </c>
      <c r="G1881" s="37" t="inlineStr">
        <is>
          <t>DART 기타공시</t>
        </is>
      </c>
      <c r="H1881" s="36" t="inlineStr">
        <is>
          <t>2022-01-24</t>
        </is>
      </c>
      <c r="I1881" s="36" t="inlineStr">
        <is>
          <t>20220124000207</t>
        </is>
      </c>
      <c r="J1881" s="39" t="inlineStr">
        <is>
          <t>https://dart.fss.or.kr/dsaf001/main.do?rcpNo=20220124000207</t>
        </is>
      </c>
      <c r="K1881" s="37" t="inlineStr">
        <is>
          <t>value_chk_local,announce_date_chk,purpose_quote,acquirer_entity,first_filing_date,chk_note</t>
        </is>
      </c>
    </row>
    <row r="1882" ht="45" customHeight="1">
      <c r="A1882" s="36" t="inlineStr">
        <is>
          <t>K067</t>
        </is>
      </c>
      <c r="B1882" s="37" t="inlineStr">
        <is>
          <t>Kross Komics India Private Limited</t>
        </is>
      </c>
      <c r="C1882" s="36" t="inlineStr">
        <is>
          <t>발표</t>
        </is>
      </c>
      <c r="D1882" s="36" t="inlineStr">
        <is>
          <t>2022-01-25</t>
        </is>
      </c>
      <c r="E1882" s="37" t="inlineStr">
        <is>
          <t>발표</t>
        </is>
      </c>
      <c r="F1882" s="37" t="inlineStr">
        <is>
          <t>기재정정: 취득금액 215,251,964 → 215(백만원 단위 기재 오류 정정)</t>
        </is>
      </c>
      <c r="G1882" s="37" t="inlineStr">
        <is>
          <t>DART 기타공시</t>
        </is>
      </c>
      <c r="H1882" s="36" t="inlineStr">
        <is>
          <t>2022-01-25</t>
        </is>
      </c>
      <c r="I1882" s="36" t="inlineStr">
        <is>
          <t>20220125000398</t>
        </is>
      </c>
      <c r="J1882" s="39" t="inlineStr">
        <is>
          <t>https://dart.fss.or.kr/dsaf001/main.do?rcpNo=20220125000398</t>
        </is>
      </c>
      <c r="K1882" s="37" t="inlineStr">
        <is>
          <t>value_chk_local</t>
        </is>
      </c>
    </row>
    <row r="1883" ht="45" customHeight="1">
      <c r="A1883" s="36" t="inlineStr">
        <is>
          <t>K067</t>
        </is>
      </c>
      <c r="B1883" s="37" t="inlineStr">
        <is>
          <t>Kross Komics India Private Limited</t>
        </is>
      </c>
      <c r="C1883" s="36" t="inlineStr">
        <is>
          <t>인수 전</t>
        </is>
      </c>
      <c r="D1883" s="36" t="inlineStr">
        <is>
          <t>2021-12-31</t>
        </is>
      </c>
      <c r="E1883" s="37" t="inlineStr">
        <is>
          <t>지분취득</t>
        </is>
      </c>
      <c r="F1883" s="37"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7" t="inlineStr">
        <is>
          <t>DART 감사보고서</t>
        </is>
      </c>
      <c r="H1883" s="36" t="inlineStr">
        <is>
          <t>2022-03-31</t>
        </is>
      </c>
      <c r="I1883" s="36" t="inlineStr">
        <is>
          <t>20220331003217</t>
        </is>
      </c>
      <c r="J1883" s="39" t="inlineStr">
        <is>
          <t>https://dart.fss.or.kr/dsaf001/main.do?rcpNo=20220331003217</t>
        </is>
      </c>
      <c r="K1883" s="37" t="inlineStr">
        <is>
          <t>pre_incorp_chk,chk_note,subtype_chk,pre_events_summary,acquirer_core</t>
        </is>
      </c>
    </row>
    <row r="1884" ht="45" customHeight="1">
      <c r="A1884" s="36" t="inlineStr">
        <is>
          <t>K067</t>
        </is>
      </c>
      <c r="B1884" s="37" t="inlineStr">
        <is>
          <t>Kross Komics India Private Limited</t>
        </is>
      </c>
      <c r="C1884" s="36" t="inlineStr">
        <is>
          <t>인수 전</t>
        </is>
      </c>
      <c r="D1884" s="36" t="inlineStr">
        <is>
          <t>2021-12-22</t>
        </is>
      </c>
      <c r="E1884" s="37" t="inlineStr">
        <is>
          <t>기타</t>
        </is>
      </c>
      <c r="F1884" s="37" t="inlineStr">
        <is>
          <t>크로스코믹스 지분 100%를 보유한 크로스픽쳐스가 ㈜크로스코믹스 주주배정 유상증자 4,000백만원 참여(41,299주, 주당 96,855원)</t>
        </is>
      </c>
      <c r="G1884" s="37" t="inlineStr">
        <is>
          <t>DART 기타공시</t>
        </is>
      </c>
      <c r="H1884" s="36" t="inlineStr">
        <is>
          <t>2021-12-28</t>
        </is>
      </c>
      <c r="I1884" s="36" t="inlineStr">
        <is>
          <t>20211228000234</t>
        </is>
      </c>
      <c r="J1884" s="39" t="inlineStr">
        <is>
          <t>https://dart.fss.or.kr/dsaf001/main.do?rcpNo=20211228000234</t>
        </is>
      </c>
      <c r="K1884" s="37" t="inlineStr">
        <is>
          <t>pre_events_summary</t>
        </is>
      </c>
    </row>
    <row r="1885" ht="45" customHeight="1">
      <c r="A1885" s="36" t="inlineStr">
        <is>
          <t>K067</t>
        </is>
      </c>
      <c r="B1885" s="37" t="inlineStr">
        <is>
          <t>Kross Komics India Private Limited</t>
        </is>
      </c>
      <c r="C1885" s="36" t="inlineStr">
        <is>
          <t>인수 전</t>
        </is>
      </c>
      <c r="D1885" s="36" t="inlineStr">
        <is>
          <t>2021-12-22</t>
        </is>
      </c>
      <c r="E1885" s="37" t="inlineStr">
        <is>
          <t>기타</t>
        </is>
      </c>
      <c r="F1885" s="37" t="inlineStr">
        <is>
          <t>카카오엔터테인먼트가 크로스픽쳐스 주주배정 유상증자 4,000백만원 참여(13,710주); 크로스픽쳐스 유상증자 목적은 '타법인증권취득자금'</t>
        </is>
      </c>
      <c r="G1885" s="37" t="inlineStr">
        <is>
          <t>DART 기타공시</t>
        </is>
      </c>
      <c r="H1885" s="36" t="inlineStr">
        <is>
          <t>2021-12-28</t>
        </is>
      </c>
      <c r="I1885" s="36" t="inlineStr">
        <is>
          <t>20211228000224</t>
        </is>
      </c>
      <c r="J1885" s="39" t="inlineStr">
        <is>
          <t>https://dart.fss.or.kr/dsaf001/main.do?rcpNo=20211228000224</t>
        </is>
      </c>
      <c r="K1885" s="37" t="inlineStr">
        <is>
          <t>pre_events_summary</t>
        </is>
      </c>
    </row>
    <row r="1886" ht="45" customHeight="1">
      <c r="A1886" s="36" t="inlineStr">
        <is>
          <t>K067</t>
        </is>
      </c>
      <c r="B1886" s="37" t="inlineStr">
        <is>
          <t>Kross Komics India Private Limited</t>
        </is>
      </c>
      <c r="C1886" s="36" t="inlineStr">
        <is>
          <t>인수 전</t>
        </is>
      </c>
      <c r="D1886" s="36" t="inlineStr">
        <is>
          <t>2020-08-14</t>
        </is>
      </c>
      <c r="E1886" s="37" t="inlineStr">
        <is>
          <t>지분취득</t>
        </is>
      </c>
      <c r="F1886" s="37" t="inlineStr">
        <is>
          <t>위키백과: KakaoPage가 크로스픽쳐스 49%를 59억원에 취득 발표, 2021-10 잔여 51%, 2021-12 크로스픽쳐스를 통해 크로스코믹스 99% 확보; 2019-12-07 크로스코믹스 출시(문서에 신뢰성 경고 태그 있음)</t>
        </is>
      </c>
      <c r="G1886" s="37" t="inlineStr">
        <is>
          <t>기타</t>
        </is>
      </c>
      <c r="H1886" s="36" t="inlineStr">
        <is>
          <t>2026-10</t>
        </is>
      </c>
      <c r="I1886" s="36" t="n"/>
      <c r="J1886" s="39" t="inlineStr">
        <is>
          <t>https://en.wikipedia.org/wiki/Kross_Pictures</t>
        </is>
      </c>
      <c r="K1886" s="37" t="inlineStr">
        <is>
          <t>pre_events_summary</t>
        </is>
      </c>
    </row>
    <row r="1887" ht="45" customHeight="1">
      <c r="A1887" s="36" t="inlineStr">
        <is>
          <t>K067</t>
        </is>
      </c>
      <c r="B1887" s="37" t="inlineStr">
        <is>
          <t>Kross Komics India Private Limited</t>
        </is>
      </c>
      <c r="C1887" s="36" t="inlineStr">
        <is>
          <t>인수 후</t>
        </is>
      </c>
      <c r="D1887" s="36" t="inlineStr">
        <is>
          <t>2022-12-31</t>
        </is>
      </c>
      <c r="E1887" s="37" t="inlineStr">
        <is>
          <t>손상차손</t>
        </is>
      </c>
      <c r="F1887" s="37" t="inlineStr">
        <is>
          <t>KROSS Komics India 700,199주 100.0%; 크로스픽쳐스 영업권 28,352,137천원 중 13,686,295천원 손상, 기말 14,665,842천원; ㈜크로스코믹스(중간지배 연결) 매출 -5,718천원, 당기순손실 722,332천원</t>
        </is>
      </c>
      <c r="G1887" s="37" t="inlineStr">
        <is>
          <t>DART 감사보고서</t>
        </is>
      </c>
      <c r="H1887" s="36" t="inlineStr">
        <is>
          <t>2023-03-31</t>
        </is>
      </c>
      <c r="I1887" s="36" t="inlineStr">
        <is>
          <t>20230331004024</t>
        </is>
      </c>
      <c r="J1887" s="39" t="inlineStr">
        <is>
          <t>https://dart.fss.or.kr/dsaf001/main.do?rcpNo=20230331004024</t>
        </is>
      </c>
      <c r="K1887" s="37" t="inlineStr">
        <is>
          <t>status_chk,post_events_summary,impairment,target_rev_post,target_op_post</t>
        </is>
      </c>
    </row>
    <row r="1888" ht="45" customHeight="1">
      <c r="A1888" s="36" t="inlineStr">
        <is>
          <t>K067</t>
        </is>
      </c>
      <c r="B1888" s="37" t="inlineStr">
        <is>
          <t>Kross Komics India Private Limited</t>
        </is>
      </c>
      <c r="C1888" s="36" t="inlineStr">
        <is>
          <t>인수 후</t>
        </is>
      </c>
      <c r="D1888" s="36" t="inlineStr">
        <is>
          <t>2023-12-31</t>
        </is>
      </c>
      <c r="E1888" s="37" t="inlineStr">
        <is>
          <t>청산</t>
        </is>
      </c>
      <c r="F1888" s="37"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7" t="inlineStr">
        <is>
          <t>DART 감사보고서</t>
        </is>
      </c>
      <c r="H1888" s="36" t="inlineStr">
        <is>
          <t>2024-03-29</t>
        </is>
      </c>
      <c r="I1888" s="36" t="inlineStr">
        <is>
          <t>20240329003124</t>
        </is>
      </c>
      <c r="J1888" s="39" t="inlineStr">
        <is>
          <t>https://dart.fss.or.kr/dsaf001/main.do?rcpNo=20240329003124</t>
        </is>
      </c>
      <c r="K1888" s="37" t="inlineStr">
        <is>
          <t>post_events_summary,impairment,target_rev_post,target_op_post</t>
        </is>
      </c>
    </row>
    <row r="1889" ht="45" customHeight="1">
      <c r="A1889" s="36" t="inlineStr">
        <is>
          <t>K067</t>
        </is>
      </c>
      <c r="B1889" s="37" t="inlineStr">
        <is>
          <t>Kross Komics India Private Limited</t>
        </is>
      </c>
      <c r="C1889" s="36" t="inlineStr">
        <is>
          <t>인수 후</t>
        </is>
      </c>
      <c r="D1889" s="36" t="inlineStr">
        <is>
          <t>2024-12-31</t>
        </is>
      </c>
      <c r="E1889" s="37" t="inlineStr">
        <is>
          <t>청산</t>
        </is>
      </c>
      <c r="F1889" s="37" t="inlineStr">
        <is>
          <t>크로스픽쳐스㈜ 청산으로 연결제외, KROSS Television India·KROSS Pictures India 처분; KROSS Komics India 99.9% 보유, 매출 없음, 당기순손실 83,250천원</t>
        </is>
      </c>
      <c r="G1889" s="37" t="inlineStr">
        <is>
          <t>DART 감사보고서</t>
        </is>
      </c>
      <c r="H1889" s="36" t="inlineStr">
        <is>
          <t>2025-03-28</t>
        </is>
      </c>
      <c r="I1889" s="36" t="inlineStr">
        <is>
          <t>20250328002113</t>
        </is>
      </c>
      <c r="J1889" s="39" t="inlineStr">
        <is>
          <t>https://dart.fss.or.kr/dsaf001/main.do?rcpNo=20250328002113</t>
        </is>
      </c>
      <c r="K1889" s="37" t="inlineStr">
        <is>
          <t>post_events_summary,target_rev_post,target_op_post</t>
        </is>
      </c>
    </row>
    <row r="1890" ht="45" customHeight="1">
      <c r="A1890" s="36" t="inlineStr">
        <is>
          <t>K067</t>
        </is>
      </c>
      <c r="B1890" s="37" t="inlineStr">
        <is>
          <t>Kross Komics India Private Limited</t>
        </is>
      </c>
      <c r="C1890" s="36" t="inlineStr">
        <is>
          <t>인수 후</t>
        </is>
      </c>
      <c r="D1890" s="36" t="inlineStr">
        <is>
          <t>2025</t>
        </is>
      </c>
      <c r="E1890" s="37" t="inlineStr">
        <is>
          <t>청산</t>
        </is>
      </c>
      <c r="F1890" s="37" t="inlineStr">
        <is>
          <t>KROSS Komics India Private Limited '당기 중 청산으로 인한 연결제외', 당기순손실 401천원</t>
        </is>
      </c>
      <c r="G1890" s="37" t="inlineStr">
        <is>
          <t>DART 감사보고서</t>
        </is>
      </c>
      <c r="H1890" s="36" t="inlineStr">
        <is>
          <t>2026-03-27</t>
        </is>
      </c>
      <c r="I1890" s="36" t="inlineStr">
        <is>
          <t>20260327001465</t>
        </is>
      </c>
      <c r="J1890" s="39" t="inlineStr">
        <is>
          <t>https://dart.fss.or.kr/dsaf001/main.do?rcpNo=20260327001465</t>
        </is>
      </c>
      <c r="K1890" s="37" t="inlineStr">
        <is>
          <t>post_events_summary,target_rev_post,target_op_post</t>
        </is>
      </c>
    </row>
    <row r="1891" ht="45" customHeight="1">
      <c r="A1891" s="36" t="inlineStr">
        <is>
          <t>K067</t>
        </is>
      </c>
      <c r="B1891" s="37" t="inlineStr">
        <is>
          <t>Kross Komics India Private Limited</t>
        </is>
      </c>
      <c r="C1891" s="36" t="inlineStr">
        <is>
          <t>발표</t>
        </is>
      </c>
      <c r="D1891" s="36" t="inlineStr">
        <is>
          <t>2021-12-31</t>
        </is>
      </c>
      <c r="E1891" s="37" t="inlineStr">
        <is>
          <t>실적</t>
        </is>
      </c>
      <c r="F1891" s="37" t="inlineStr">
        <is>
          <t>㈜카카오 연결 자산총계 22,779,558,711,233원, 자본총계 13,589,972,363,696원; 발행주식총수 445,905,990주</t>
        </is>
      </c>
      <c r="G1891" s="37" t="inlineStr">
        <is>
          <t>DART 사업보고서</t>
        </is>
      </c>
      <c r="H1891" s="36" t="inlineStr">
        <is>
          <t>2022-03-21</t>
        </is>
      </c>
      <c r="I1891" s="36" t="inlineStr">
        <is>
          <t>20220321001331</t>
        </is>
      </c>
      <c r="J1891" s="39" t="inlineStr">
        <is>
          <t>https://dart.fss.or.kr/dsaf001/main.do?rcpNo=20220321001331</t>
        </is>
      </c>
      <c r="K1891" s="37" t="inlineStr">
        <is>
          <t>apex_total_assets,deal_to_assets_pct,deal_to_equity_pct,acq_mktcap</t>
        </is>
      </c>
    </row>
    <row r="1892" ht="45" customHeight="1">
      <c r="A1892" s="36" t="inlineStr">
        <is>
          <t>K067</t>
        </is>
      </c>
      <c r="B1892" s="37" t="inlineStr">
        <is>
          <t>Kross Komics India Private Limited</t>
        </is>
      </c>
      <c r="C1892" s="36" t="inlineStr">
        <is>
          <t>발표</t>
        </is>
      </c>
      <c r="D1892" s="36" t="inlineStr">
        <is>
          <t>2022-01-21</t>
        </is>
      </c>
      <c r="E1892" s="37" t="inlineStr">
        <is>
          <t>기타</t>
        </is>
      </c>
      <c r="F1892" s="37" t="inlineStr">
        <is>
          <t>035720.KS 2022-01-21 종가 91,800원</t>
        </is>
      </c>
      <c r="G1892" s="37" t="inlineStr">
        <is>
          <t>기타</t>
        </is>
      </c>
      <c r="H1892" s="36" t="inlineStr">
        <is>
          <t>2022-01-21</t>
        </is>
      </c>
      <c r="I1892" s="36" t="n"/>
      <c r="J1892" s="39" t="inlineStr">
        <is>
          <t>https://query1.finance.yahoo.com/v8/finance/chart/035720.KS?period1=1642550400&amp;period2=1643068800&amp;interval=1d</t>
        </is>
      </c>
      <c r="K1892" s="37" t="inlineStr">
        <is>
          <t>acq_mktcap</t>
        </is>
      </c>
    </row>
    <row r="1893" ht="45" customHeight="1">
      <c r="A1893" s="36" t="inlineStr">
        <is>
          <t>K068</t>
        </is>
      </c>
      <c r="B1893" s="37" t="inlineStr">
        <is>
          <t>Contxtsio Inc.</t>
        </is>
      </c>
      <c r="C1893" s="36" t="inlineStr">
        <is>
          <t>발표</t>
        </is>
      </c>
      <c r="D1893" s="36" t="inlineStr">
        <is>
          <t>2022-04-08</t>
        </is>
      </c>
      <c r="E1893" s="37" t="inlineStr">
        <is>
          <t>발표</t>
        </is>
      </c>
      <c r="F1893" s="37"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7" t="inlineStr">
        <is>
          <t>DART 기타공시</t>
        </is>
      </c>
      <c r="H1893" s="36" t="inlineStr">
        <is>
          <t>2022-04-08</t>
        </is>
      </c>
      <c r="I1893" s="36" t="inlineStr">
        <is>
          <t>20220408002727</t>
        </is>
      </c>
      <c r="J1893" s="39" t="inlineStr">
        <is>
          <t>https://dart.fss.or.kr/dsaf001/main.do?rcpNo=20220408002727</t>
        </is>
      </c>
      <c r="K1893" s="37" t="inlineStr">
        <is>
          <t>announce_date_chk,value_chk_local,purpose_quote,deal_to_equity_pct,target_rev_pre,target_op_pre,chk_note</t>
        </is>
      </c>
    </row>
    <row r="1894" ht="45" customHeight="1">
      <c r="A1894" s="36" t="inlineStr">
        <is>
          <t>K068</t>
        </is>
      </c>
      <c r="B1894" s="37" t="inlineStr">
        <is>
          <t>Contxtsio Inc.</t>
        </is>
      </c>
      <c r="C1894" s="36" t="inlineStr">
        <is>
          <t>인수 전</t>
        </is>
      </c>
      <c r="D1894" s="36" t="inlineStr">
        <is>
          <t>2022-03-16</t>
        </is>
      </c>
      <c r="E1894" s="37" t="inlineStr">
        <is>
          <t>지분취득</t>
        </is>
      </c>
      <c r="F1894" s="37" t="inlineStr">
        <is>
          <t>최대주주등의주식보유변동: Krust Universe Pte. Ltd.(계열회사·국외) 유상증자 19,999,999,711원 인수, 지분 95.7%</t>
        </is>
      </c>
      <c r="G1894" s="37" t="inlineStr">
        <is>
          <t>DART 기타공시</t>
        </is>
      </c>
      <c r="H1894" s="36" t="inlineStr">
        <is>
          <t>2022-03-31</t>
        </is>
      </c>
      <c r="I1894" s="36" t="inlineStr">
        <is>
          <t>20220331003055</t>
        </is>
      </c>
      <c r="J1894" s="39" t="inlineStr">
        <is>
          <t>https://dart.fss.or.kr/dsaf001/main.do?rcpNo=20220331003055</t>
        </is>
      </c>
      <c r="K1894" s="37" t="inlineStr">
        <is>
          <t>pre_incorp_chk,acquirer_entity,pre_events_summary</t>
        </is>
      </c>
    </row>
    <row r="1895" ht="45" customHeight="1">
      <c r="A1895" s="36" t="inlineStr">
        <is>
          <t>K068</t>
        </is>
      </c>
      <c r="B1895" s="37" t="inlineStr">
        <is>
          <t>Contxtsio Inc.</t>
        </is>
      </c>
      <c r="C1895" s="36" t="inlineStr">
        <is>
          <t>인수 전</t>
        </is>
      </c>
      <c r="D1895" s="36" t="inlineStr">
        <is>
          <t>2021-12-31</t>
        </is>
      </c>
      <c r="E1895" s="37" t="inlineStr">
        <is>
          <t>실적</t>
        </is>
      </c>
      <c r="F1895" s="37" t="inlineStr">
        <is>
          <t>그라운드엑스 2021 감사보고서: 자산총계 105,133,145,166원, 자본총계 66,339,738,796원, 영업수익 82,885,742,761원; 'Klaytn 블록체인 플랫폼에 대한 기술 개발 및 유지보수, Dapp 서비스 개발' 단일 영업부문</t>
        </is>
      </c>
      <c r="G1895" s="37" t="inlineStr">
        <is>
          <t>DART 감사보고서</t>
        </is>
      </c>
      <c r="H1895" s="36" t="inlineStr">
        <is>
          <t>2022-04-13</t>
        </is>
      </c>
      <c r="I1895" s="36" t="inlineStr">
        <is>
          <t>20220413002100</t>
        </is>
      </c>
      <c r="J1895" s="39" t="inlineStr">
        <is>
          <t>https://dart.fss.or.kr/dsaf001/main.do?rcpNo=20220413002100</t>
        </is>
      </c>
      <c r="K1895" s="37" t="inlineStr">
        <is>
          <t>acq_total_assets,acquirer_core</t>
        </is>
      </c>
    </row>
    <row r="1896" ht="45" customHeight="1">
      <c r="A1896" s="36" t="inlineStr">
        <is>
          <t>K068</t>
        </is>
      </c>
      <c r="B1896" s="37" t="inlineStr">
        <is>
          <t>Contxtsio Inc.</t>
        </is>
      </c>
      <c r="C1896" s="36" t="inlineStr">
        <is>
          <t>인수 전</t>
        </is>
      </c>
      <c r="D1896" s="36" t="inlineStr">
        <is>
          <t>2021-12-31</t>
        </is>
      </c>
      <c r="E1896" s="37" t="inlineStr">
        <is>
          <t>실적</t>
        </is>
      </c>
      <c r="F1896" s="37" t="inlineStr">
        <is>
          <t>㈜카카오 연결 자산총계 22,779,558,711,233원(2021-12-31)</t>
        </is>
      </c>
      <c r="G1896" s="37" t="inlineStr">
        <is>
          <t>DART 사업보고서</t>
        </is>
      </c>
      <c r="H1896" s="36" t="inlineStr">
        <is>
          <t>2022-03-21</t>
        </is>
      </c>
      <c r="I1896" s="36" t="inlineStr">
        <is>
          <t>20220321001331</t>
        </is>
      </c>
      <c r="J1896" s="39" t="inlineStr">
        <is>
          <t>https://dart.fss.or.kr/dsaf001/main.do?rcpNo=20220321001331</t>
        </is>
      </c>
      <c r="K1896" s="37" t="inlineStr">
        <is>
          <t>apex_total_assets</t>
        </is>
      </c>
    </row>
    <row r="1897" ht="45" customHeight="1">
      <c r="A1897" s="36" t="inlineStr">
        <is>
          <t>K068</t>
        </is>
      </c>
      <c r="B1897" s="37" t="inlineStr">
        <is>
          <t>Contxtsio Inc.</t>
        </is>
      </c>
      <c r="C1897" s="36" t="inlineStr">
        <is>
          <t>인수 후</t>
        </is>
      </c>
      <c r="D1897" s="36" t="inlineStr">
        <is>
          <t>2022-12-31</t>
        </is>
      </c>
      <c r="E1897" s="37" t="inlineStr">
        <is>
          <t>완료</t>
        </is>
      </c>
      <c r="F1897" s="37" t="inlineStr">
        <is>
          <t>그라운드엑스 2022 감사보고서: 기타포괄손익-공정가치측정금융자산 ㈜컨택스츠아이오 9.22%, 취득원가 12,442,939천원; 암호화폐 감소 중 '주식 등 자산취득 11,958백만원'</t>
        </is>
      </c>
      <c r="G1897" s="37" t="inlineStr">
        <is>
          <t>DART 감사보고서</t>
        </is>
      </c>
      <c r="H1897" s="36" t="inlineStr">
        <is>
          <t>2023-04-07</t>
        </is>
      </c>
      <c r="I1897" s="36" t="inlineStr">
        <is>
          <t>20230407001938</t>
        </is>
      </c>
      <c r="J1897" s="39" t="inlineStr">
        <is>
          <t>https://dart.fss.or.kr/dsaf001/main.do?rcpNo=20230407001938</t>
        </is>
      </c>
      <c r="K1897" s="37" t="inlineStr">
        <is>
          <t>status_chk,value_chk_local,post_events_summary,chk_note</t>
        </is>
      </c>
    </row>
    <row r="1898" ht="45" customHeight="1">
      <c r="A1898" s="36" t="inlineStr">
        <is>
          <t>K068</t>
        </is>
      </c>
      <c r="B1898" s="37" t="inlineStr">
        <is>
          <t>Contxtsio Inc.</t>
        </is>
      </c>
      <c r="C1898" s="36" t="inlineStr">
        <is>
          <t>인수 후</t>
        </is>
      </c>
      <c r="D1898" s="36" t="inlineStr">
        <is>
          <t>2023-12-31</t>
        </is>
      </c>
      <c r="E1898" s="37" t="inlineStr">
        <is>
          <t>손상차손</t>
        </is>
      </c>
      <c r="F1898" s="37" t="inlineStr">
        <is>
          <t>그라운드엑스 2023 감사보고서: '당기 중 회수가능액과 장부금액의 차이 12,422,939천원을 손실로 인식', 표상 장부가액 0</t>
        </is>
      </c>
      <c r="G1898" s="37" t="inlineStr">
        <is>
          <t>DART 감사보고서</t>
        </is>
      </c>
      <c r="H1898" s="36" t="inlineStr">
        <is>
          <t>2024-04-09</t>
        </is>
      </c>
      <c r="I1898" s="36" t="inlineStr">
        <is>
          <t>20240409002097</t>
        </is>
      </c>
      <c r="J1898" s="39" t="inlineStr">
        <is>
          <t>https://dart.fss.or.kr/dsaf001/main.do?rcpNo=20240409002097</t>
        </is>
      </c>
      <c r="K1898" s="37" t="inlineStr">
        <is>
          <t>impairment,post_events_summary</t>
        </is>
      </c>
    </row>
    <row r="1899" ht="45" customHeight="1">
      <c r="A1899" s="36" t="inlineStr">
        <is>
          <t>K068</t>
        </is>
      </c>
      <c r="B1899" s="37" t="inlineStr">
        <is>
          <t>Contxtsio Inc.</t>
        </is>
      </c>
      <c r="C1899" s="36" t="inlineStr">
        <is>
          <t>인수 후</t>
        </is>
      </c>
      <c r="D1899" s="36" t="inlineStr">
        <is>
          <t>2024-12-31</t>
        </is>
      </c>
      <c r="E1899" s="37" t="inlineStr">
        <is>
          <t>기타</t>
        </is>
      </c>
      <c r="F1899" s="37" t="inlineStr">
        <is>
          <t>그라운드엑스 2024 감사보고서: 컨택스츠아이오 9.22%, 장부가액 0 유지</t>
        </is>
      </c>
      <c r="G1899" s="37" t="inlineStr">
        <is>
          <t>DART 감사보고서</t>
        </is>
      </c>
      <c r="H1899" s="36" t="inlineStr">
        <is>
          <t>2025-04-04</t>
        </is>
      </c>
      <c r="I1899" s="36" t="inlineStr">
        <is>
          <t>20250404000619</t>
        </is>
      </c>
      <c r="J1899" s="39" t="inlineStr">
        <is>
          <t>https://dart.fss.or.kr/dsaf001/main.do?rcpNo=20250404000619</t>
        </is>
      </c>
      <c r="K1899" s="37" t="inlineStr">
        <is>
          <t>post_events_summary,perf_basis</t>
        </is>
      </c>
    </row>
    <row r="1900" ht="45" customHeight="1">
      <c r="A1900" s="36" t="inlineStr">
        <is>
          <t>K068</t>
        </is>
      </c>
      <c r="B1900" s="37" t="inlineStr">
        <is>
          <t>Contxtsio Inc.</t>
        </is>
      </c>
      <c r="C1900" s="36" t="inlineStr">
        <is>
          <t>인수 후</t>
        </is>
      </c>
      <c r="D1900" s="36" t="inlineStr">
        <is>
          <t>2025-03-31</t>
        </is>
      </c>
      <c r="E1900" s="37" t="inlineStr">
        <is>
          <t>사업철수</t>
        </is>
      </c>
      <c r="F1900" s="37" t="inlineStr">
        <is>
          <t>영업양도결정: KLIP 지갑 서비스·KAS를 ㈜안랩블록체인컴퍼니에 1,000,000,000원에 양도, 양도목적 '사업 구조 개편', 양도예정일 2025.04.30</t>
        </is>
      </c>
      <c r="G1900" s="37" t="inlineStr">
        <is>
          <t>DART 기타공시</t>
        </is>
      </c>
      <c r="H1900" s="36" t="inlineStr">
        <is>
          <t>2025-03-31</t>
        </is>
      </c>
      <c r="I1900" s="36" t="inlineStr">
        <is>
          <t>20250331003736</t>
        </is>
      </c>
      <c r="J1900" s="39" t="inlineStr">
        <is>
          <t>https://dart.fss.or.kr/dsaf001/main.do?rcpNo=20250331003736</t>
        </is>
      </c>
      <c r="K1900" s="37" t="inlineStr">
        <is>
          <t>post_events_summary</t>
        </is>
      </c>
    </row>
    <row r="1901" ht="45" customHeight="1">
      <c r="A1901" s="36" t="inlineStr">
        <is>
          <t>K068</t>
        </is>
      </c>
      <c r="B1901" s="37" t="inlineStr">
        <is>
          <t>Contxtsio Inc.</t>
        </is>
      </c>
      <c r="C1901" s="36" t="inlineStr">
        <is>
          <t>인수 후</t>
        </is>
      </c>
      <c r="D1901" s="36" t="inlineStr">
        <is>
          <t>2025-10-24</t>
        </is>
      </c>
      <c r="E1901" s="37" t="inlineStr">
        <is>
          <t>합병</t>
        </is>
      </c>
      <c r="F1901" s="37" t="inlineStr">
        <is>
          <t>회사합병결정: ㈜디케이테크인이 ㈜그라운드엑스를 무증자 흡수합병, 목적 '그룹 차원의 경영 효율화 및 사업 구조 개선 일환', 합병기일 2025.11.25</t>
        </is>
      </c>
      <c r="G1901" s="37" t="inlineStr">
        <is>
          <t>DART 기타공시</t>
        </is>
      </c>
      <c r="H1901" s="36" t="inlineStr">
        <is>
          <t>2025-10-24</t>
        </is>
      </c>
      <c r="I1901" s="36" t="inlineStr">
        <is>
          <t>20251024000409</t>
        </is>
      </c>
      <c r="J1901" s="39" t="inlineStr">
        <is>
          <t>https://dart.fss.or.kr/dsaf001/main.do?rcpNo=20251024000409</t>
        </is>
      </c>
      <c r="K1901" s="37" t="inlineStr">
        <is>
          <t>post_events_summary</t>
        </is>
      </c>
    </row>
    <row r="1902" ht="45" customHeight="1">
      <c r="A1902" s="36" t="inlineStr">
        <is>
          <t>K068</t>
        </is>
      </c>
      <c r="B1902" s="37" t="inlineStr">
        <is>
          <t>Contxtsio Inc.</t>
        </is>
      </c>
      <c r="C1902" s="36" t="inlineStr">
        <is>
          <t>발표</t>
        </is>
      </c>
      <c r="D1902" s="36" t="inlineStr">
        <is>
          <t>2022-03-31</t>
        </is>
      </c>
      <c r="E1902" s="37" t="inlineStr">
        <is>
          <t>기타</t>
        </is>
      </c>
      <c r="F1902" s="37" t="inlineStr">
        <is>
          <t>Yahoo Finance 035720.KS 2022-03-31 종가 106,500원</t>
        </is>
      </c>
      <c r="G1902" s="37" t="inlineStr">
        <is>
          <t>기타</t>
        </is>
      </c>
      <c r="H1902" s="36" t="inlineStr">
        <is>
          <t>2022-03-31</t>
        </is>
      </c>
      <c r="I1902" s="36" t="n"/>
      <c r="J1902" s="39" t="inlineStr">
        <is>
          <t>https://query1.finance.yahoo.com/v8/finance/chart/035720.KS?period1=1648512000&amp;period2=1649203200&amp;interval=1d</t>
        </is>
      </c>
      <c r="K1902" s="37" t="inlineStr">
        <is>
          <t>acq_mktcap,event_ticker</t>
        </is>
      </c>
    </row>
    <row r="1903" ht="45" customHeight="1">
      <c r="A1903" s="36" t="inlineStr">
        <is>
          <t>K069</t>
        </is>
      </c>
      <c r="B1903" s="37" t="inlineStr">
        <is>
          <t>Edam Entertainment Corp.</t>
        </is>
      </c>
      <c r="C1903" s="36" t="inlineStr">
        <is>
          <t>인수 전</t>
        </is>
      </c>
      <c r="D1903" s="36" t="inlineStr">
        <is>
          <t>2019-12</t>
        </is>
      </c>
      <c r="E1903" s="37" t="inlineStr">
        <is>
          <t>설립</t>
        </is>
      </c>
      <c r="F1903" s="37" t="inlineStr">
        <is>
          <t>이담 감사보고서 회사의 개요: '2019년 12월에 설립되었으며, 음반제작 및 연예인 매니지먼트 사업'. 최대주주 카카오엠 기재.</t>
        </is>
      </c>
      <c r="G1903" s="37" t="inlineStr">
        <is>
          <t>DART 감사보고서</t>
        </is>
      </c>
      <c r="H1903" s="36" t="inlineStr">
        <is>
          <t>2022-04-07</t>
        </is>
      </c>
      <c r="I1903" s="36" t="inlineStr">
        <is>
          <t>20220407000721</t>
        </is>
      </c>
      <c r="J1903" s="39" t="inlineStr">
        <is>
          <t>https://dart.fss.or.kr/dsaf001/main.do?rcpNo=20220407000721</t>
        </is>
      </c>
      <c r="K1903" s="37" t="inlineStr">
        <is>
          <t>pre_events_summary</t>
        </is>
      </c>
    </row>
    <row r="1904" ht="45" customHeight="1">
      <c r="A1904" s="36" t="inlineStr">
        <is>
          <t>K069</t>
        </is>
      </c>
      <c r="B1904" s="37" t="inlineStr">
        <is>
          <t>Edam Entertainment Corp.</t>
        </is>
      </c>
      <c r="C1904" s="36" t="inlineStr">
        <is>
          <t>인수 전</t>
        </is>
      </c>
      <c r="D1904" s="36" t="inlineStr">
        <is>
          <t>2020-01-06</t>
        </is>
      </c>
      <c r="E1904" s="37" t="inlineStr">
        <is>
          <t>지분취득</t>
        </is>
      </c>
      <c r="F1904" s="37" t="inlineStr">
        <is>
          <t>아이유가 이담과 계약. '카카오 M은 배종한 대표의 사업 비전에 뜻을 같이하며 지분 투자에 참여해'</t>
        </is>
      </c>
      <c r="G1904" s="37" t="inlineStr">
        <is>
          <t>언론 보도</t>
        </is>
      </c>
      <c r="H1904" s="36" t="inlineStr">
        <is>
          <t>2020-01-06</t>
        </is>
      </c>
      <c r="I1904" s="36" t="n"/>
      <c r="J1904" s="39" t="inlineStr">
        <is>
          <t>https://m.dailian.co.kr/news/view/858920</t>
        </is>
      </c>
      <c r="K1904" s="37" t="inlineStr">
        <is>
          <t>pre_events_summary,purpose_quote</t>
        </is>
      </c>
    </row>
    <row r="1905" ht="45" customHeight="1">
      <c r="A1905" s="36" t="inlineStr">
        <is>
          <t>K069</t>
        </is>
      </c>
      <c r="B1905" s="37" t="inlineStr">
        <is>
          <t>Edam Entertainment Corp.</t>
        </is>
      </c>
      <c r="C1905" s="36" t="inlineStr">
        <is>
          <t>인수 전</t>
        </is>
      </c>
      <c r="D1905" s="36" t="inlineStr">
        <is>
          <t>2021-03-02</t>
        </is>
      </c>
      <c r="E1905" s="37" t="inlineStr">
        <is>
          <t>합병</t>
        </is>
      </c>
      <c r="F1905" s="37" t="inlineStr">
        <is>
          <t>카카오페이지의 카카오엠 흡수합병으로 이담 지분 40,000주(40%)가 카카오엔터테인먼트로 이전. '(주)카카오페이지는 (주)카카오엔터테인먼트로 사명을 변경함'</t>
        </is>
      </c>
      <c r="G1905" s="37" t="inlineStr">
        <is>
          <t>DART 기타공시</t>
        </is>
      </c>
      <c r="H1905" s="36" t="inlineStr">
        <is>
          <t>2021-03-05</t>
        </is>
      </c>
      <c r="I1905" s="36" t="inlineStr">
        <is>
          <t>20210305000579</t>
        </is>
      </c>
      <c r="J1905" s="39" t="inlineStr">
        <is>
          <t>https://dart.fss.or.kr/dsaf001/main.do?rcpNo=20210305000579</t>
        </is>
      </c>
      <c r="K1905" s="37" t="inlineStr">
        <is>
          <t>pre_incorp_chk,pre_events_summary</t>
        </is>
      </c>
    </row>
    <row r="1906" ht="45" customHeight="1">
      <c r="A1906" s="36" t="inlineStr">
        <is>
          <t>K069</t>
        </is>
      </c>
      <c r="B1906" s="37" t="inlineStr">
        <is>
          <t>Edam Entertainment Corp.</t>
        </is>
      </c>
      <c r="C1906" s="36" t="inlineStr">
        <is>
          <t>인수 전</t>
        </is>
      </c>
      <c r="D1906" s="36" t="inlineStr">
        <is>
          <t>2021-12-31</t>
        </is>
      </c>
      <c r="E1906" s="37" t="inlineStr">
        <is>
          <t>기타</t>
        </is>
      </c>
      <c r="F1906" s="37"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7" t="inlineStr">
        <is>
          <t>DART 감사보고서</t>
        </is>
      </c>
      <c r="H1906" s="36" t="inlineStr">
        <is>
          <t>2022-03-31</t>
        </is>
      </c>
      <c r="I1906" s="36" t="inlineStr">
        <is>
          <t>20220331003217</t>
        </is>
      </c>
      <c r="J1906" s="39" t="inlineStr">
        <is>
          <t>https://dart.fss.or.kr/dsaf001/main.do?rcpNo=20220331003217</t>
        </is>
      </c>
      <c r="K1906" s="37" t="inlineStr">
        <is>
          <t>chk_note,subtype_chk,notes,acq_total_assets,deal_to_assets_pct,deal_to_equity_pct,acquirer_core</t>
        </is>
      </c>
    </row>
    <row r="1907" ht="45" customHeight="1">
      <c r="A1907" s="36" t="inlineStr">
        <is>
          <t>K069</t>
        </is>
      </c>
      <c r="B1907" s="37" t="inlineStr">
        <is>
          <t>Edam Entertainment Corp.</t>
        </is>
      </c>
      <c r="C1907" s="36" t="inlineStr">
        <is>
          <t>발표</t>
        </is>
      </c>
      <c r="D1907" s="36" t="inlineStr">
        <is>
          <t>2022-04-29</t>
        </is>
      </c>
      <c r="E1907" s="37" t="inlineStr">
        <is>
          <t>완료</t>
        </is>
      </c>
      <c r="F1907" s="37" t="inlineStr">
        <is>
          <t>카카오엔터테인먼트 40%→52.5%(12,500주, 13,000,000천원, 단가 1,040천원). 배종한 30%→25%(5,000주, 5,200,000천원), 기타 30%→22.5%(7,800,000천원)</t>
        </is>
      </c>
      <c r="G1907" s="37" t="inlineStr">
        <is>
          <t>DART 기타공시</t>
        </is>
      </c>
      <c r="H1907" s="36" t="inlineStr">
        <is>
          <t>2022-04-29</t>
        </is>
      </c>
      <c r="I1907" s="36" t="inlineStr">
        <is>
          <t>20220429001450</t>
        </is>
      </c>
      <c r="J1907" s="39" t="inlineStr">
        <is>
          <t>https://dart.fss.or.kr/dsaf001/main.do?rcpNo=20220429001450</t>
        </is>
      </c>
      <c r="K1907" s="37" t="inlineStr">
        <is>
          <t>value_chk_local,status_chk,announce_date_chk,first_filing_date</t>
        </is>
      </c>
    </row>
    <row r="1908" ht="45" customHeight="1">
      <c r="A1908" s="36" t="inlineStr">
        <is>
          <t>K069</t>
        </is>
      </c>
      <c r="B1908" s="37" t="inlineStr">
        <is>
          <t>Edam Entertainment Corp.</t>
        </is>
      </c>
      <c r="C1908" s="36" t="inlineStr">
        <is>
          <t>발표</t>
        </is>
      </c>
      <c r="D1908" s="36" t="inlineStr">
        <is>
          <t>2022-04-29</t>
        </is>
      </c>
      <c r="E1908" s="37" t="inlineStr">
        <is>
          <t>기타</t>
        </is>
      </c>
      <c r="F1908" s="37" t="inlineStr">
        <is>
          <t>주요주주 이지은 30.00%→22.50%(7,500주 감소, 변동일 2022.04.29)</t>
        </is>
      </c>
      <c r="G1908" s="37" t="inlineStr">
        <is>
          <t>DART 기타공시</t>
        </is>
      </c>
      <c r="H1908" s="36" t="inlineStr">
        <is>
          <t>2022-08-30</t>
        </is>
      </c>
      <c r="I1908" s="36" t="inlineStr">
        <is>
          <t>20220830001270</t>
        </is>
      </c>
      <c r="J1908" s="39" t="inlineStr">
        <is>
          <t>https://dart.fss.or.kr/dsaf001/main.do?rcpNo=20220830001270</t>
        </is>
      </c>
      <c r="K1908" s="37" t="inlineStr">
        <is>
          <t>chk_note,notes</t>
        </is>
      </c>
    </row>
    <row r="1909" ht="45" customHeight="1">
      <c r="A1909" s="36" t="inlineStr">
        <is>
          <t>K069</t>
        </is>
      </c>
      <c r="B1909" s="37" t="inlineStr">
        <is>
          <t>Edam Entertainment Corp.</t>
        </is>
      </c>
      <c r="C1909" s="36" t="inlineStr">
        <is>
          <t>인수 후</t>
        </is>
      </c>
      <c r="D1909" s="36" t="inlineStr">
        <is>
          <t>2022-12-31</t>
        </is>
      </c>
      <c r="E1909" s="37" t="inlineStr">
        <is>
          <t>완료</t>
        </is>
      </c>
      <c r="F1909" s="37" t="inlineStr">
        <is>
          <t>카카오엔터 2022 연결감사보고서 사업결합 주석: 이담 취득지분 52.5%, 이전대가 54,705,160천원(현금 13,105,160 + 주식 등 41,600,000), 영업권 45,063,992천원, 비지배지분 9,066,249천원</t>
        </is>
      </c>
      <c r="G1909" s="37" t="inlineStr">
        <is>
          <t>DART 감사보고서</t>
        </is>
      </c>
      <c r="H1909" s="36" t="inlineStr">
        <is>
          <t>2023-03-31</t>
        </is>
      </c>
      <c r="I1909" s="36" t="inlineStr">
        <is>
          <t>20230331004024</t>
        </is>
      </c>
      <c r="J1909" s="39" t="inlineStr">
        <is>
          <t>https://dart.fss.or.kr/dsaf001/main.do?rcpNo=20230331004024</t>
        </is>
      </c>
      <c r="K1909" s="37" t="inlineStr">
        <is>
          <t>value_chk_local,post_events_summary</t>
        </is>
      </c>
    </row>
    <row r="1910" ht="45" customHeight="1">
      <c r="A1910" s="36" t="inlineStr">
        <is>
          <t>K069</t>
        </is>
      </c>
      <c r="B1910" s="37" t="inlineStr">
        <is>
          <t>Edam Entertainment Corp.</t>
        </is>
      </c>
      <c r="C1910" s="36" t="inlineStr">
        <is>
          <t>인수 전</t>
        </is>
      </c>
      <c r="D1910" s="36" t="inlineStr">
        <is>
          <t>2021</t>
        </is>
      </c>
      <c r="E1910" s="37" t="inlineStr">
        <is>
          <t>실적</t>
        </is>
      </c>
      <c r="F1910" s="37" t="inlineStr">
        <is>
          <t>이담 2021 감사보고서: 영업수익 29,455,323,320원(2020: 16,200,306,617원), 영업이익 4,931,688,895원(2020: 2,124,916,825원)</t>
        </is>
      </c>
      <c r="G1910" s="37" t="inlineStr">
        <is>
          <t>DART 감사보고서</t>
        </is>
      </c>
      <c r="H1910" s="36" t="inlineStr">
        <is>
          <t>2022-04-07</t>
        </is>
      </c>
      <c r="I1910" s="36" t="inlineStr">
        <is>
          <t>20220407000721</t>
        </is>
      </c>
      <c r="J1910" s="39" t="inlineStr">
        <is>
          <t>https://dart.fss.or.kr/dsaf001/main.do?rcpNo=20220407000721</t>
        </is>
      </c>
      <c r="K1910" s="37" t="inlineStr">
        <is>
          <t>target_rev_pre,target_op_pre,perf_basis</t>
        </is>
      </c>
    </row>
    <row r="1911" ht="45" customHeight="1">
      <c r="A1911" s="36" t="inlineStr">
        <is>
          <t>K069</t>
        </is>
      </c>
      <c r="B1911" s="37" t="inlineStr">
        <is>
          <t>Edam Entertainment Corp.</t>
        </is>
      </c>
      <c r="C1911" s="36" t="inlineStr">
        <is>
          <t>인수 후</t>
        </is>
      </c>
      <c r="D1911" s="36" t="inlineStr">
        <is>
          <t>2022</t>
        </is>
      </c>
      <c r="E1911" s="37" t="inlineStr">
        <is>
          <t>실적</t>
        </is>
      </c>
      <c r="F1911" s="37" t="inlineStr">
        <is>
          <t>이담 2022 감사보고서: 영업수익 48,435,989,136원, 영업이익 6,938,986,908원</t>
        </is>
      </c>
      <c r="G1911" s="37" t="inlineStr">
        <is>
          <t>DART 감사보고서</t>
        </is>
      </c>
      <c r="H1911" s="36" t="inlineStr">
        <is>
          <t>2023-03-30</t>
        </is>
      </c>
      <c r="I1911" s="36" t="inlineStr">
        <is>
          <t>20230330000683</t>
        </is>
      </c>
      <c r="J1911" s="39" t="inlineStr">
        <is>
          <t>https://dart.fss.or.kr/dsaf001/main.do?rcpNo=20230330000683</t>
        </is>
      </c>
      <c r="K1911" s="37" t="inlineStr">
        <is>
          <t>target_rev_post,target_op_post</t>
        </is>
      </c>
    </row>
    <row r="1912" ht="45" customHeight="1">
      <c r="A1912" s="36" t="inlineStr">
        <is>
          <t>K069</t>
        </is>
      </c>
      <c r="B1912" s="37" t="inlineStr">
        <is>
          <t>Edam Entertainment Corp.</t>
        </is>
      </c>
      <c r="C1912" s="36" t="inlineStr">
        <is>
          <t>인수 후</t>
        </is>
      </c>
      <c r="D1912" s="36" t="inlineStr">
        <is>
          <t>2024</t>
        </is>
      </c>
      <c r="E1912" s="37" t="inlineStr">
        <is>
          <t>실적</t>
        </is>
      </c>
      <c r="F1912" s="37" t="inlineStr">
        <is>
          <t>이담 2024 감사보고서: 영업수익 74,955,172,538원(2023: 46,244,415,845원), 영업이익 6,192,291,634원(2023: 4,333,785,640원); 대표이사 배종한, 본점 서울 송파구 백제고분로 477</t>
        </is>
      </c>
      <c r="G1912" s="37" t="inlineStr">
        <is>
          <t>DART 감사보고서</t>
        </is>
      </c>
      <c r="H1912" s="36" t="inlineStr">
        <is>
          <t>2025-03-28</t>
        </is>
      </c>
      <c r="I1912" s="36" t="inlineStr">
        <is>
          <t>20250328000760</t>
        </is>
      </c>
      <c r="J1912" s="39" t="inlineStr">
        <is>
          <t>https://dart.fss.or.kr/dsaf001/main.do?rcpNo=20250328000760</t>
        </is>
      </c>
      <c r="K1912" s="37" t="inlineStr">
        <is>
          <t>target_rev_post,target_op_post,post_events_summary</t>
        </is>
      </c>
    </row>
    <row r="1913" ht="45" customHeight="1">
      <c r="A1913" s="36" t="inlineStr">
        <is>
          <t>K069</t>
        </is>
      </c>
      <c r="B1913" s="37" t="inlineStr">
        <is>
          <t>Edam Entertainment Corp.</t>
        </is>
      </c>
      <c r="C1913" s="36" t="inlineStr">
        <is>
          <t>인수 후</t>
        </is>
      </c>
      <c r="D1913" s="36" t="inlineStr">
        <is>
          <t>2023-09-08</t>
        </is>
      </c>
      <c r="E1913" s="37" t="inlineStr">
        <is>
          <t>매각</t>
        </is>
      </c>
      <c r="F1913" s="37" t="inlineStr">
        <is>
          <t>주요주주 이지은 22.50%→19.50%(3,000주 감소, 변동일 2023.09.08)</t>
        </is>
      </c>
      <c r="G1913" s="37" t="inlineStr">
        <is>
          <t>DART 기타공시</t>
        </is>
      </c>
      <c r="H1913" s="36" t="inlineStr">
        <is>
          <t>2023-11-30</t>
        </is>
      </c>
      <c r="I1913" s="36" t="inlineStr">
        <is>
          <t>20231130001689</t>
        </is>
      </c>
      <c r="J1913" s="39" t="inlineStr">
        <is>
          <t>https://dart.fss.or.kr/dsaf001/main.do?rcpNo=20231130001689</t>
        </is>
      </c>
      <c r="K1913" s="37" t="inlineStr">
        <is>
          <t>post_events_summary,notes</t>
        </is>
      </c>
    </row>
    <row r="1914" ht="45" customHeight="1">
      <c r="A1914" s="36" t="inlineStr">
        <is>
          <t>K069</t>
        </is>
      </c>
      <c r="B1914" s="37" t="inlineStr">
        <is>
          <t>Edam Entertainment Corp.</t>
        </is>
      </c>
      <c r="C1914" s="36" t="inlineStr">
        <is>
          <t>인수 후</t>
        </is>
      </c>
      <c r="D1914" s="36" t="inlineStr">
        <is>
          <t>2023-12-31</t>
        </is>
      </c>
      <c r="E1914" s="37" t="inlineStr">
        <is>
          <t>손상차손</t>
        </is>
      </c>
      <c r="F1914" s="37" t="inlineStr">
        <is>
          <t>카카오엔터 2023 연결감사보고서 영업권 현금창출단위 변동표: (주)이담엔터테인먼트 기초 45,063,992 / 손상 (25,086,100) / 기말 19,977,892 (천원)</t>
        </is>
      </c>
      <c r="G1914" s="37" t="inlineStr">
        <is>
          <t>DART 감사보고서</t>
        </is>
      </c>
      <c r="H1914" s="36" t="inlineStr">
        <is>
          <t>2024-03-29</t>
        </is>
      </c>
      <c r="I1914" s="36" t="inlineStr">
        <is>
          <t>20240329003124</t>
        </is>
      </c>
      <c r="J1914" s="39" t="inlineStr">
        <is>
          <t>https://dart.fss.or.kr/dsaf001/main.do?rcpNo=20240329003124</t>
        </is>
      </c>
      <c r="K1914" s="37" t="inlineStr">
        <is>
          <t>impairment,post_events_summary</t>
        </is>
      </c>
    </row>
    <row r="1915" ht="45" customHeight="1">
      <c r="A1915" s="36" t="inlineStr">
        <is>
          <t>K069</t>
        </is>
      </c>
      <c r="B1915" s="37" t="inlineStr">
        <is>
          <t>Edam Entertainment Corp.</t>
        </is>
      </c>
      <c r="C1915" s="36" t="inlineStr">
        <is>
          <t>인수 후</t>
        </is>
      </c>
      <c r="D1915" s="36" t="inlineStr">
        <is>
          <t>2024-12-31</t>
        </is>
      </c>
      <c r="E1915" s="37" t="inlineStr">
        <is>
          <t>손상차손</t>
        </is>
      </c>
      <c r="F1915" s="37" t="inlineStr">
        <is>
          <t>카카오엔터 2024 연결감사보고서: 이담 영업권 기초 19,977,892 / 손상 (11,955,264) / 기말 8,022,628 (천원); 지분율 52.5% 유지</t>
        </is>
      </c>
      <c r="G1915" s="37" t="inlineStr">
        <is>
          <t>DART 감사보고서</t>
        </is>
      </c>
      <c r="H1915" s="36" t="inlineStr">
        <is>
          <t>2025-03-28</t>
        </is>
      </c>
      <c r="I1915" s="36" t="inlineStr">
        <is>
          <t>20250328002113</t>
        </is>
      </c>
      <c r="J1915" s="39" t="inlineStr">
        <is>
          <t>https://dart.fss.or.kr/dsaf001/main.do?rcpNo=20250328002113</t>
        </is>
      </c>
      <c r="K1915" s="37" t="inlineStr">
        <is>
          <t>impairment,post_events_summary</t>
        </is>
      </c>
    </row>
    <row r="1916" ht="45" customHeight="1">
      <c r="A1916" s="36" t="inlineStr">
        <is>
          <t>K069</t>
        </is>
      </c>
      <c r="B1916" s="37" t="inlineStr">
        <is>
          <t>Edam Entertainment Corp.</t>
        </is>
      </c>
      <c r="C1916" s="36" t="inlineStr">
        <is>
          <t>인수 전</t>
        </is>
      </c>
      <c r="D1916" s="36" t="inlineStr">
        <is>
          <t>2021-12-31</t>
        </is>
      </c>
      <c r="E1916" s="37" t="inlineStr">
        <is>
          <t>기타</t>
        </is>
      </c>
      <c r="F1916" s="37" t="inlineStr">
        <is>
          <t>카카오 연결 요약재무정보 자산총계: 2022년 22,963,491,575,614원, 2021년 22,779,558,711,233원</t>
        </is>
      </c>
      <c r="G1916" s="37" t="inlineStr">
        <is>
          <t>DART 사업보고서</t>
        </is>
      </c>
      <c r="H1916" s="36" t="inlineStr">
        <is>
          <t>2023-03-20</t>
        </is>
      </c>
      <c r="I1916" s="36" t="inlineStr">
        <is>
          <t>20230320001096</t>
        </is>
      </c>
      <c r="J1916" s="39" t="inlineStr">
        <is>
          <t>https://dart.fss.or.kr/dsaf001/main.do?rcpNo=20230320001096</t>
        </is>
      </c>
      <c r="K1916" s="37" t="inlineStr">
        <is>
          <t>apex_total_assets</t>
        </is>
      </c>
    </row>
    <row r="1917" ht="45" customHeight="1">
      <c r="A1917" s="36" t="inlineStr">
        <is>
          <t>K069</t>
        </is>
      </c>
      <c r="B1917" s="37" t="inlineStr">
        <is>
          <t>Edam Entertainment Corp.</t>
        </is>
      </c>
      <c r="C1917" s="36" t="inlineStr">
        <is>
          <t>발표</t>
        </is>
      </c>
      <c r="D1917" s="36" t="inlineStr">
        <is>
          <t>2022-03-31</t>
        </is>
      </c>
      <c r="E1917" s="37" t="inlineStr">
        <is>
          <t>기타</t>
        </is>
      </c>
      <c r="F1917" s="37" t="inlineStr">
        <is>
          <t>카카오 발행주식의 총수 보통주 446,270,406주(2022-03-31). 종가 89,300원(2022-04-28)은 Yahoo Finance 035720.KS</t>
        </is>
      </c>
      <c r="G1917" s="37" t="inlineStr">
        <is>
          <t>DART 기타공시</t>
        </is>
      </c>
      <c r="H1917" s="36" t="inlineStr">
        <is>
          <t>2022-05-16</t>
        </is>
      </c>
      <c r="I1917" s="36" t="inlineStr">
        <is>
          <t>20220516002455</t>
        </is>
      </c>
      <c r="J1917" s="39" t="inlineStr">
        <is>
          <t>https://dart.fss.or.kr/dsaf001/main.do?rcpNo=20220516002455</t>
        </is>
      </c>
      <c r="K1917" s="37" t="inlineStr">
        <is>
          <t>acq_mktcap</t>
        </is>
      </c>
    </row>
    <row r="1918" ht="45" customHeight="1">
      <c r="A1918" s="36" t="inlineStr">
        <is>
          <t>K069</t>
        </is>
      </c>
      <c r="B1918" s="37" t="inlineStr">
        <is>
          <t>Edam Entertainment Corp.</t>
        </is>
      </c>
      <c r="C1918" s="36" t="inlineStr">
        <is>
          <t>인수 후</t>
        </is>
      </c>
      <c r="D1918" s="36" t="inlineStr">
        <is>
          <t>2022-11-03</t>
        </is>
      </c>
      <c r="E1918" s="37" t="inlineStr">
        <is>
          <t>실적</t>
        </is>
      </c>
      <c r="F1918" s="37" t="inlineStr">
        <is>
          <t>카카오 2022년 3분기 실적 보도자료: '뮤직 매출은 전 분기 대비 20%, 전년 동기 대비 27% 증가한 2,502억 원'. 이담·아이유 언급 없음</t>
        </is>
      </c>
      <c r="G1918" s="37" t="inlineStr">
        <is>
          <t>회사 보도자료</t>
        </is>
      </c>
      <c r="H1918" s="36" t="inlineStr">
        <is>
          <t>2022-11-03</t>
        </is>
      </c>
      <c r="I1918" s="36" t="n"/>
      <c r="J1918" s="39" t="inlineStr">
        <is>
          <t>https://www.kakaocorp.com/page/detail/9818</t>
        </is>
      </c>
      <c r="K1918" s="37" t="inlineStr">
        <is>
          <t>earnings_call_note</t>
        </is>
      </c>
    </row>
    <row r="1919" ht="45" customHeight="1">
      <c r="A1919" s="36" t="inlineStr">
        <is>
          <t>K070</t>
        </is>
      </c>
      <c r="B1919" s="37" t="inlineStr">
        <is>
          <t>Lionheart Studio Co.,Ltd.</t>
        </is>
      </c>
      <c r="C1919" s="36" t="inlineStr">
        <is>
          <t>인수 전</t>
        </is>
      </c>
      <c r="D1919" s="36" t="inlineStr">
        <is>
          <t>2018</t>
        </is>
      </c>
      <c r="E1919" s="37" t="inlineStr">
        <is>
          <t>투자유치</t>
        </is>
      </c>
      <c r="F1919" s="37" t="inlineStr">
        <is>
          <t>뉴시스: "위메이드는 앞서 지난 2018년 라이온하트스튜디오에 약 50억원 규모의 투자를 실시했다"; 2022년 6월 2.99%를 1,187억원에 매각, 4.23% 잔여</t>
        </is>
      </c>
      <c r="G1919" s="37" t="inlineStr">
        <is>
          <t>언론 보도</t>
        </is>
      </c>
      <c r="H1919" s="36" t="inlineStr">
        <is>
          <t>2022-08-16</t>
        </is>
      </c>
      <c r="I1919" s="36" t="n"/>
      <c r="J1919" s="39" t="inlineStr">
        <is>
          <t>https://www.newsis.com/view/NISX20220816_0001980356</t>
        </is>
      </c>
      <c r="K1919" s="37" t="inlineStr">
        <is>
          <t>pre_events_summary,notes</t>
        </is>
      </c>
    </row>
    <row r="1920" ht="45" customHeight="1">
      <c r="A1920" s="36" t="inlineStr">
        <is>
          <t>K070</t>
        </is>
      </c>
      <c r="B1920" s="37" t="inlineStr">
        <is>
          <t>Lionheart Studio Co.,Ltd.</t>
        </is>
      </c>
      <c r="C1920" s="36" t="inlineStr">
        <is>
          <t>인수 전</t>
        </is>
      </c>
      <c r="D1920" s="36" t="inlineStr">
        <is>
          <t>2020-12-31</t>
        </is>
      </c>
      <c r="E1920" s="37" t="inlineStr">
        <is>
          <t>지분취득</t>
        </is>
      </c>
      <c r="F1920" s="37"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7" t="inlineStr">
        <is>
          <t>DART 사업보고서</t>
        </is>
      </c>
      <c r="H1920" s="36" t="inlineStr">
        <is>
          <t>2021-03-18</t>
        </is>
      </c>
      <c r="I1920" s="36" t="inlineStr">
        <is>
          <t>20210318001118</t>
        </is>
      </c>
      <c r="J1920" s="39" t="inlineStr">
        <is>
          <t>https://dart.fss.or.kr/dsaf001/main.do?rcpNo=20210318001118</t>
        </is>
      </c>
      <c r="K1920" s="37" t="inlineStr">
        <is>
          <t>pre_events_summary,acquirer_core</t>
        </is>
      </c>
    </row>
    <row r="1921" ht="45" customHeight="1">
      <c r="A1921" s="36" t="inlineStr">
        <is>
          <t>K070</t>
        </is>
      </c>
      <c r="B1921" s="37" t="inlineStr">
        <is>
          <t>Lionheart Studio Co.,Ltd.</t>
        </is>
      </c>
      <c r="C1921" s="36" t="inlineStr">
        <is>
          <t>인수 전</t>
        </is>
      </c>
      <c r="D1921" s="36" t="inlineStr">
        <is>
          <t>2021-12-31</t>
        </is>
      </c>
      <c r="E1921" s="37" t="inlineStr">
        <is>
          <t>실적</t>
        </is>
      </c>
      <c r="F1921" s="37"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7" t="inlineStr">
        <is>
          <t>DART 감사보고서</t>
        </is>
      </c>
      <c r="H1921" s="36" t="inlineStr">
        <is>
          <t>2022-03-31</t>
        </is>
      </c>
      <c r="I1921" s="36" t="inlineStr">
        <is>
          <t>20220331003121</t>
        </is>
      </c>
      <c r="J1921" s="39" t="inlineStr">
        <is>
          <t>https://dart.fss.or.kr/dsaf001/main.do?rcpNo=20220331003121</t>
        </is>
      </c>
      <c r="K1921" s="37" t="inlineStr">
        <is>
          <t>target_rev_pre,target_op_pre,pre_events_summary,notes,perf_basis</t>
        </is>
      </c>
    </row>
    <row r="1922" ht="45" customHeight="1">
      <c r="A1922" s="36" t="inlineStr">
        <is>
          <t>K070</t>
        </is>
      </c>
      <c r="B1922" s="37" t="inlineStr">
        <is>
          <t>Lionheart Studio Co.,Ltd.</t>
        </is>
      </c>
      <c r="C1922" s="36" t="inlineStr">
        <is>
          <t>인수 후</t>
        </is>
      </c>
      <c r="D1922" s="36" t="inlineStr">
        <is>
          <t>2021-12-31</t>
        </is>
      </c>
      <c r="E1922" s="37" t="inlineStr">
        <is>
          <t>통합</t>
        </is>
      </c>
      <c r="F1922" s="37"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7" t="inlineStr">
        <is>
          <t>DART 사업보고서</t>
        </is>
      </c>
      <c r="H1922" s="36" t="inlineStr">
        <is>
          <t>2022-03-18</t>
        </is>
      </c>
      <c r="I1922" s="36" t="inlineStr">
        <is>
          <t>20220318000854</t>
        </is>
      </c>
      <c r="J1922" s="39" t="inlineStr">
        <is>
          <t>https://dart.fss.or.kr/dsaf001/main.do?rcpNo=20220318000854</t>
        </is>
      </c>
      <c r="K1922" s="37" t="inlineStr">
        <is>
          <t>status_chk,chk_note,post_events_summary,notes,pre_incorp_chk</t>
        </is>
      </c>
    </row>
    <row r="1923" ht="45" customHeight="1">
      <c r="A1923" s="36" t="inlineStr">
        <is>
          <t>K070</t>
        </is>
      </c>
      <c r="B1923" s="37" t="inlineStr">
        <is>
          <t>Lionheart Studio Co.,Ltd.</t>
        </is>
      </c>
      <c r="C1923" s="36" t="inlineStr">
        <is>
          <t>발표</t>
        </is>
      </c>
      <c r="D1923" s="36" t="inlineStr">
        <is>
          <t>2021-11-01</t>
        </is>
      </c>
      <c r="E1923" s="37" t="inlineStr">
        <is>
          <t>발표</t>
        </is>
      </c>
      <c r="F1923" s="37"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7" t="inlineStr">
        <is>
          <t>언론 보도</t>
        </is>
      </c>
      <c r="H1923" s="36" t="inlineStr">
        <is>
          <t>2021-11-01</t>
        </is>
      </c>
      <c r="I1923" s="36" t="n"/>
      <c r="J1923" s="39" t="inlineStr">
        <is>
          <t>https://www.dailian.co.kr/news/view/1048107/</t>
        </is>
      </c>
      <c r="K1923" s="37" t="inlineStr">
        <is>
          <t>purpose_quote,earnings_call_note,first_filing_date</t>
        </is>
      </c>
    </row>
    <row r="1924" ht="45" customHeight="1">
      <c r="A1924" s="36" t="inlineStr">
        <is>
          <t>K070</t>
        </is>
      </c>
      <c r="B1924" s="37" t="inlineStr">
        <is>
          <t>Lionheart Studio Co.,Ltd.</t>
        </is>
      </c>
      <c r="C1924" s="36" t="inlineStr">
        <is>
          <t>발표</t>
        </is>
      </c>
      <c r="D1924" s="36" t="inlineStr">
        <is>
          <t>2022-04-29</t>
        </is>
      </c>
      <c r="E1924" s="37" t="inlineStr">
        <is>
          <t>발표</t>
        </is>
      </c>
      <c r="F1924" s="37"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7" t="inlineStr">
        <is>
          <t>KIND</t>
        </is>
      </c>
      <c r="H1924" s="36" t="inlineStr">
        <is>
          <t>2022-04-29</t>
        </is>
      </c>
      <c r="I1924" s="36" t="inlineStr">
        <is>
          <t>20220429900838</t>
        </is>
      </c>
      <c r="J1924" s="39" t="inlineStr">
        <is>
          <t>https://dart.fss.or.kr/dsaf001/main.do?rcpNo=20220429900838</t>
        </is>
      </c>
      <c r="K1924" s="37" t="inlineStr">
        <is>
          <t>announce_date_chk,first_filing_date,value_chk_local,purpose_quote,chk_note</t>
        </is>
      </c>
    </row>
    <row r="1925" ht="45" customHeight="1">
      <c r="A1925" s="36" t="inlineStr">
        <is>
          <t>K070</t>
        </is>
      </c>
      <c r="B1925" s="37" t="inlineStr">
        <is>
          <t>Lionheart Studio Co.,Ltd.</t>
        </is>
      </c>
      <c r="C1925" s="36" t="inlineStr">
        <is>
          <t>인수 후</t>
        </is>
      </c>
      <c r="D1925" s="36" t="inlineStr">
        <is>
          <t>2022-06-30</t>
        </is>
      </c>
      <c r="E1925" s="37" t="inlineStr">
        <is>
          <t>완료</t>
        </is>
      </c>
      <c r="F1925" s="37"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7" t="inlineStr">
        <is>
          <t>DART 주요사항보고서</t>
        </is>
      </c>
      <c r="H1925" s="36" t="inlineStr">
        <is>
          <t>2022-07-21</t>
        </is>
      </c>
      <c r="I1925" s="36" t="inlineStr">
        <is>
          <t>20220721000300</t>
        </is>
      </c>
      <c r="J1925" s="39" t="inlineStr">
        <is>
          <t>https://dart.fss.or.kr/dsaf001/main.do?rcpNo=20220721000300</t>
        </is>
      </c>
      <c r="K1925" s="37" t="inlineStr">
        <is>
          <t>acquirer_entity,value_chk_local,status_chk,chk_note,notes</t>
        </is>
      </c>
    </row>
    <row r="1926" ht="45" customHeight="1">
      <c r="A1926" s="36" t="inlineStr">
        <is>
          <t>K070</t>
        </is>
      </c>
      <c r="B1926" s="37" t="inlineStr">
        <is>
          <t>Lionheart Studio Co.,Ltd.</t>
        </is>
      </c>
      <c r="C1926" s="36" t="inlineStr">
        <is>
          <t>인수 후</t>
        </is>
      </c>
      <c r="D1926" s="36" t="inlineStr">
        <is>
          <t>2022-06-30</t>
        </is>
      </c>
      <c r="E1926" s="37" t="inlineStr">
        <is>
          <t>완료</t>
        </is>
      </c>
      <c r="F1926" s="37"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7" t="inlineStr">
        <is>
          <t>DART 기타공시</t>
        </is>
      </c>
      <c r="H1926" s="36" t="inlineStr">
        <is>
          <t>2022-06-30</t>
        </is>
      </c>
      <c r="I1926" s="36" t="inlineStr">
        <is>
          <t>20220630000968</t>
        </is>
      </c>
      <c r="J1926" s="39" t="inlineStr">
        <is>
          <t>https://dart.fss.or.kr/dsaf001/main.do?rcpNo=20220630000968</t>
        </is>
      </c>
      <c r="K1926" s="37" t="inlineStr">
        <is>
          <t>status_chk,value_chk_local,notes</t>
        </is>
      </c>
    </row>
    <row r="1927" ht="45" customHeight="1">
      <c r="A1927" s="36" t="inlineStr">
        <is>
          <t>K070</t>
        </is>
      </c>
      <c r="B1927" s="37" t="inlineStr">
        <is>
          <t>Lionheart Studio Co.,Ltd.</t>
        </is>
      </c>
      <c r="C1927" s="36" t="inlineStr">
        <is>
          <t>인수 후</t>
        </is>
      </c>
      <c r="D1927" s="36" t="inlineStr">
        <is>
          <t>2022-06-30</t>
        </is>
      </c>
      <c r="E1927" s="37" t="inlineStr">
        <is>
          <t>완료</t>
        </is>
      </c>
      <c r="F1927" s="37" t="inlineStr">
        <is>
          <t>KGE 타법인주식 취득결정 정정: "총 취득금액은 12,041억원"(1,204,073,042,340원), 선급금 제외 잔금 7,541억원 2022-06-30 지급, 지배회사 연결자산총액대비 91.92%(2020말)·27.97%(2021말), 카카오게임즈 24.57%와 합산 54.95%</t>
        </is>
      </c>
      <c r="G1927" s="37" t="inlineStr">
        <is>
          <t>KIND</t>
        </is>
      </c>
      <c r="H1927" s="36" t="inlineStr">
        <is>
          <t>2022-06-30</t>
        </is>
      </c>
      <c r="I1927" s="36" t="inlineStr">
        <is>
          <t>20220630900923</t>
        </is>
      </c>
      <c r="J1927" s="39" t="inlineStr">
        <is>
          <t>https://dart.fss.or.kr/dsaf001/main.do?rcpNo=20220630900923</t>
        </is>
      </c>
      <c r="K1927" s="37" t="inlineStr">
        <is>
          <t>value_chk_local,deal_to_assets_pct,status_chk</t>
        </is>
      </c>
    </row>
    <row r="1928" ht="45" customHeight="1">
      <c r="A1928" s="36" t="inlineStr">
        <is>
          <t>K070</t>
        </is>
      </c>
      <c r="B1928" s="37" t="inlineStr">
        <is>
          <t>Lionheart Studio Co.,Ltd.</t>
        </is>
      </c>
      <c r="C1928" s="36" t="inlineStr">
        <is>
          <t>인수 전</t>
        </is>
      </c>
      <c r="D1928" s="36" t="inlineStr">
        <is>
          <t>2021-12-31</t>
        </is>
      </c>
      <c r="E1928" s="37" t="inlineStr">
        <is>
          <t>실적</t>
        </is>
      </c>
      <c r="F1928" s="37"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7" t="inlineStr">
        <is>
          <t>DART 사업보고서</t>
        </is>
      </c>
      <c r="H1928" s="36" t="inlineStr">
        <is>
          <t>2023-03-17</t>
        </is>
      </c>
      <c r="I1928" s="36" t="inlineStr">
        <is>
          <t>20230317001061</t>
        </is>
      </c>
      <c r="J1928" s="39" t="inlineStr">
        <is>
          <t>https://dart.fss.or.kr/dsaf001/main.do?rcpNo=20230317001061</t>
        </is>
      </c>
      <c r="K1928" s="37" t="inlineStr">
        <is>
          <t>acq_total_assets,acquirer_core</t>
        </is>
      </c>
    </row>
    <row r="1929" ht="45" customHeight="1">
      <c r="A1929" s="36" t="inlineStr">
        <is>
          <t>K070</t>
        </is>
      </c>
      <c r="B1929" s="37" t="inlineStr">
        <is>
          <t>Lionheart Studio Co.,Ltd.</t>
        </is>
      </c>
      <c r="C1929" s="36" t="inlineStr">
        <is>
          <t>인수 전</t>
        </is>
      </c>
      <c r="D1929" s="36" t="inlineStr">
        <is>
          <t>2021-12-31</t>
        </is>
      </c>
      <c r="E1929" s="37" t="inlineStr">
        <is>
          <t>실적</t>
        </is>
      </c>
      <c r="F1929" s="37" t="inlineStr">
        <is>
          <t>㈜카카오 2021 사업보고서: 연결 자산총계 22,779,558,711,233원, 매출 6,136,669백만원 중 콘텐츠 부문(게임 포함) 2,895,891백만원(47.2%)</t>
        </is>
      </c>
      <c r="G1929" s="37" t="inlineStr">
        <is>
          <t>DART 사업보고서</t>
        </is>
      </c>
      <c r="H1929" s="36" t="inlineStr">
        <is>
          <t>2022-03-21</t>
        </is>
      </c>
      <c r="I1929" s="36" t="inlineStr">
        <is>
          <t>20220321001331</t>
        </is>
      </c>
      <c r="J1929" s="39" t="inlineStr">
        <is>
          <t>https://dart.fss.or.kr/dsaf001/main.do?rcpNo=20220321001331</t>
        </is>
      </c>
      <c r="K1929" s="37" t="inlineStr">
        <is>
          <t>apex_total_assets,core_basis</t>
        </is>
      </c>
    </row>
    <row r="1930" ht="45" customHeight="1">
      <c r="A1930" s="36" t="inlineStr">
        <is>
          <t>K070</t>
        </is>
      </c>
      <c r="B1930" s="37" t="inlineStr">
        <is>
          <t>Lionheart Studio Co.,Ltd.</t>
        </is>
      </c>
      <c r="C1930" s="36" t="inlineStr">
        <is>
          <t>인수 전</t>
        </is>
      </c>
      <c r="D1930" s="36" t="inlineStr">
        <is>
          <t>2022-03-31</t>
        </is>
      </c>
      <c r="E1930" s="37" t="inlineStr">
        <is>
          <t>기타</t>
        </is>
      </c>
      <c r="F1930" s="37" t="inlineStr">
        <is>
          <t>카카오게임즈 2022 1분기보고서: 발행주식의 총수 78,472,521주(2022-03-31), 자기주식 334,812주</t>
        </is>
      </c>
      <c r="G1930" s="37" t="inlineStr">
        <is>
          <t>DART 사업보고서</t>
        </is>
      </c>
      <c r="H1930" s="36" t="inlineStr">
        <is>
          <t>2022-05-16</t>
        </is>
      </c>
      <c r="I1930" s="36" t="inlineStr">
        <is>
          <t>20220516001053</t>
        </is>
      </c>
      <c r="J1930" s="39" t="inlineStr">
        <is>
          <t>https://dart.fss.or.kr/dsaf001/main.do?rcpNo=20220516001053</t>
        </is>
      </c>
      <c r="K1930" s="37" t="inlineStr">
        <is>
          <t>acq_mktcap</t>
        </is>
      </c>
    </row>
    <row r="1931" ht="45" customHeight="1">
      <c r="A1931" s="36" t="inlineStr">
        <is>
          <t>K070</t>
        </is>
      </c>
      <c r="B1931" s="37" t="inlineStr">
        <is>
          <t>Lionheart Studio Co.,Ltd.</t>
        </is>
      </c>
      <c r="C1931" s="36" t="inlineStr">
        <is>
          <t>발표</t>
        </is>
      </c>
      <c r="D1931" s="36" t="inlineStr">
        <is>
          <t>2022-04-28</t>
        </is>
      </c>
      <c r="E1931" s="37" t="inlineStr">
        <is>
          <t>기타</t>
        </is>
      </c>
      <c r="F1931" s="37" t="inlineStr">
        <is>
          <t>Yahoo Finance 293490.KQ 종가: 2022-04-28 59,900원, 2022-04-29 60,500원</t>
        </is>
      </c>
      <c r="G1931" s="37" t="inlineStr">
        <is>
          <t>기타</t>
        </is>
      </c>
      <c r="H1931" s="36" t="inlineStr">
        <is>
          <t>2026-10-26</t>
        </is>
      </c>
      <c r="I1931" s="36" t="n"/>
      <c r="J1931" s="39" t="inlineStr">
        <is>
          <t>https://query1.finance.yahoo.com/v8/finance/chart/293490.KQ?period1=1650844800&amp;period2=1651536000&amp;interval=1d</t>
        </is>
      </c>
      <c r="K1931" s="37" t="inlineStr">
        <is>
          <t>acq_mktcap</t>
        </is>
      </c>
    </row>
    <row r="1932" ht="45" customHeight="1">
      <c r="A1932" s="36" t="inlineStr">
        <is>
          <t>K070</t>
        </is>
      </c>
      <c r="B1932" s="37" t="inlineStr">
        <is>
          <t>Lionheart Studio Co.,Ltd.</t>
        </is>
      </c>
      <c r="C1932" s="36" t="inlineStr">
        <is>
          <t>발표</t>
        </is>
      </c>
      <c r="D1932" s="36" t="inlineStr">
        <is>
          <t>2022-04-29</t>
        </is>
      </c>
      <c r="E1932" s="37" t="inlineStr">
        <is>
          <t>기타</t>
        </is>
      </c>
      <c r="F1932" s="37" t="inlineStr">
        <is>
          <t>Yahoo Finance KRW=X 종가: 2022-04-29 1,272.29원/달러, 2022-06-30 1,301.72998원/달러(1,301.73)</t>
        </is>
      </c>
      <c r="G1932" s="37" t="inlineStr">
        <is>
          <t>기타</t>
        </is>
      </c>
      <c r="H1932" s="36" t="inlineStr">
        <is>
          <t>2026-10-26</t>
        </is>
      </c>
      <c r="I1932" s="36" t="n"/>
      <c r="J1932" s="39" t="inlineStr">
        <is>
          <t>https://query1.finance.yahoo.com/v8/finance/chart/KRW=X?period1=1651017600&amp;period2=1656720000&amp;interval=1d</t>
        </is>
      </c>
      <c r="K1932" s="37" t="inlineStr">
        <is>
          <t>value_chk_usdmm</t>
        </is>
      </c>
    </row>
    <row r="1933" ht="45" customHeight="1">
      <c r="A1933" s="36" t="inlineStr">
        <is>
          <t>K070</t>
        </is>
      </c>
      <c r="B1933" s="37" t="inlineStr">
        <is>
          <t>Lionheart Studio Co.,Ltd.</t>
        </is>
      </c>
      <c r="C1933" s="36" t="inlineStr">
        <is>
          <t>인수 후</t>
        </is>
      </c>
      <c r="D1933" s="36" t="inlineStr">
        <is>
          <t>2022-06-24</t>
        </is>
      </c>
      <c r="E1933" s="37" t="inlineStr">
        <is>
          <t>기타</t>
        </is>
      </c>
      <c r="F1933" s="37" t="inlineStr">
        <is>
          <t>카카오게임즈 타법인주식취득결정: KGE 신주 127,130,212주(EUR 127,130,212, 174,073,042,781원), 2022-06-27 납입, 최근 사업연도말 자산총액 4,305,011,873,994원, 자기자본 2,464,463,991,814원</t>
        </is>
      </c>
      <c r="G1933" s="37" t="inlineStr">
        <is>
          <t>KIND</t>
        </is>
      </c>
      <c r="H1933" s="36" t="inlineStr">
        <is>
          <t>2022-06-24</t>
        </is>
      </c>
      <c r="I1933" s="36" t="inlineStr">
        <is>
          <t>20220624900548</t>
        </is>
      </c>
      <c r="J1933" s="39" t="inlineStr">
        <is>
          <t>https://dart.fss.or.kr/dsaf001/main.do?rcpNo=20220624900548</t>
        </is>
      </c>
      <c r="K1933" s="37" t="inlineStr">
        <is>
          <t>post_events_summary,value_chk_local</t>
        </is>
      </c>
    </row>
    <row r="1934" ht="45" customHeight="1">
      <c r="A1934" s="36" t="inlineStr">
        <is>
          <t>K070</t>
        </is>
      </c>
      <c r="B1934" s="37" t="inlineStr">
        <is>
          <t>Lionheart Studio Co.,Ltd.</t>
        </is>
      </c>
      <c r="C1934" s="36" t="inlineStr">
        <is>
          <t>인수 후</t>
        </is>
      </c>
      <c r="D1934" s="36" t="inlineStr">
        <is>
          <t>2022-12-31</t>
        </is>
      </c>
      <c r="E1934" s="37" t="inlineStr">
        <is>
          <t>기타</t>
        </is>
      </c>
      <c r="F1934" s="37"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7" t="inlineStr">
        <is>
          <t>DART 사업보고서</t>
        </is>
      </c>
      <c r="H1934" s="36" t="inlineStr">
        <is>
          <t>2023-03-17</t>
        </is>
      </c>
      <c r="I1934" s="36" t="inlineStr">
        <is>
          <t>20230317001061</t>
        </is>
      </c>
      <c r="J1934" s="39" t="inlineStr">
        <is>
          <t>https://dart.fss.or.kr/dsaf001/main.do?rcpNo=20230317001061</t>
        </is>
      </c>
      <c r="K1934" s="37" t="inlineStr">
        <is>
          <t>impairment,notes,post_events_summary</t>
        </is>
      </c>
    </row>
    <row r="1935" ht="45" customHeight="1">
      <c r="A1935" s="36" t="inlineStr">
        <is>
          <t>K070</t>
        </is>
      </c>
      <c r="B1935" s="37" t="inlineStr">
        <is>
          <t>Lionheart Studio Co.,Ltd.</t>
        </is>
      </c>
      <c r="C1935" s="36" t="inlineStr">
        <is>
          <t>인수 후</t>
        </is>
      </c>
      <c r="D1935" s="36" t="inlineStr">
        <is>
          <t>2022-12-31</t>
        </is>
      </c>
      <c r="E1935" s="37" t="inlineStr">
        <is>
          <t>실적</t>
        </is>
      </c>
      <c r="F1935" s="37" t="inlineStr">
        <is>
          <t>라이온하트 2022 감사보고서: 영업수익 201,808,835,603원, 영업이익 165,266,624,092원, 당기순이익 122,504,591,128원, 자산총계 353,297,487,143원</t>
        </is>
      </c>
      <c r="G1935" s="37" t="inlineStr">
        <is>
          <t>DART 감사보고서</t>
        </is>
      </c>
      <c r="H1935" s="36" t="inlineStr">
        <is>
          <t>2023-03-24</t>
        </is>
      </c>
      <c r="I1935" s="36" t="inlineStr">
        <is>
          <t>20230324000430</t>
        </is>
      </c>
      <c r="J1935" s="39" t="inlineStr">
        <is>
          <t>https://dart.fss.or.kr/dsaf001/main.do?rcpNo=20230324000430</t>
        </is>
      </c>
      <c r="K1935" s="37" t="inlineStr">
        <is>
          <t>target_rev_post,target_op_post</t>
        </is>
      </c>
    </row>
    <row r="1936" ht="45" customHeight="1">
      <c r="A1936" s="36" t="inlineStr">
        <is>
          <t>K070</t>
        </is>
      </c>
      <c r="B1936" s="37" t="inlineStr">
        <is>
          <t>Lionheart Studio Co.,Ltd.</t>
        </is>
      </c>
      <c r="C1936" s="36" t="inlineStr">
        <is>
          <t>인수 후</t>
        </is>
      </c>
      <c r="D1936" s="36" t="inlineStr">
        <is>
          <t>2023-12-31</t>
        </is>
      </c>
      <c r="E1936" s="37" t="inlineStr">
        <is>
          <t>실적</t>
        </is>
      </c>
      <c r="F1936" s="37" t="inlineStr">
        <is>
          <t>라이온하트 2023 감사보고서: 영업수익 118,326,085,629원, 영업이익 71,849,174,767원, 당기순이익 66,716,347,249원</t>
        </is>
      </c>
      <c r="G1936" s="37" t="inlineStr">
        <is>
          <t>DART 감사보고서</t>
        </is>
      </c>
      <c r="H1936" s="36" t="inlineStr">
        <is>
          <t>2024-03-29</t>
        </is>
      </c>
      <c r="I1936" s="36" t="inlineStr">
        <is>
          <t>20240329002312</t>
        </is>
      </c>
      <c r="J1936" s="39" t="inlineStr">
        <is>
          <t>https://dart.fss.or.kr/dsaf001/main.do?rcpNo=20240329002312</t>
        </is>
      </c>
      <c r="K1936" s="37" t="inlineStr">
        <is>
          <t>target_rev_post,target_op_post</t>
        </is>
      </c>
    </row>
    <row r="1937" ht="45" customHeight="1">
      <c r="A1937" s="36" t="inlineStr">
        <is>
          <t>K070</t>
        </is>
      </c>
      <c r="B1937" s="37" t="inlineStr">
        <is>
          <t>Lionheart Studio Co.,Ltd.</t>
        </is>
      </c>
      <c r="C1937" s="36" t="inlineStr">
        <is>
          <t>인수 후</t>
        </is>
      </c>
      <c r="D1937" s="36" t="inlineStr">
        <is>
          <t>2023-12-31</t>
        </is>
      </c>
      <c r="E1937" s="37" t="inlineStr">
        <is>
          <t>손상차손</t>
        </is>
      </c>
      <c r="F1937" s="37"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7" t="inlineStr">
        <is>
          <t>DART 사업보고서</t>
        </is>
      </c>
      <c r="H1937" s="36" t="inlineStr">
        <is>
          <t>2024-03-20</t>
        </is>
      </c>
      <c r="I1937" s="36" t="inlineStr">
        <is>
          <t>20240320002052</t>
        </is>
      </c>
      <c r="J1937" s="39" t="inlineStr">
        <is>
          <t>https://dart.fss.or.kr/dsaf001/main.do?rcpNo=20240320002052</t>
        </is>
      </c>
      <c r="K1937" s="37" t="inlineStr">
        <is>
          <t>impairment,post_events_summary,pre_events_summary</t>
        </is>
      </c>
    </row>
    <row r="1938" ht="45" customHeight="1">
      <c r="A1938" s="36" t="inlineStr">
        <is>
          <t>K070</t>
        </is>
      </c>
      <c r="B1938" s="37" t="inlineStr">
        <is>
          <t>Lionheart Studio Co.,Ltd.</t>
        </is>
      </c>
      <c r="C1938" s="36" t="inlineStr">
        <is>
          <t>인수 후</t>
        </is>
      </c>
      <c r="D1938" s="36" t="inlineStr">
        <is>
          <t>2024-12-31</t>
        </is>
      </c>
      <c r="E1938" s="37" t="inlineStr">
        <is>
          <t>손상차손</t>
        </is>
      </c>
      <c r="F1938" s="37" t="inlineStr">
        <is>
          <t>카카오게임즈 2024 사업보고서: 영업권 라이온하트스튜디오 1,115,685,737천원(2024 손상 없음); 별도 KGE 228,308,057 + 유상증자 289,946,660 − 손상 (90,961,102) = 427,293,615천원; 라이온하트 직접 보유 24.6% 140,938,153천원</t>
        </is>
      </c>
      <c r="G1938" s="37" t="inlineStr">
        <is>
          <t>DART 사업보고서</t>
        </is>
      </c>
      <c r="H1938" s="36" t="inlineStr">
        <is>
          <t>2025-03-18</t>
        </is>
      </c>
      <c r="I1938" s="36" t="inlineStr">
        <is>
          <t>20250318001434</t>
        </is>
      </c>
      <c r="J1938" s="39" t="inlineStr">
        <is>
          <t>https://dart.fss.or.kr/dsaf001/main.do?rcpNo=20250318001434</t>
        </is>
      </c>
      <c r="K1938" s="37" t="inlineStr">
        <is>
          <t>impairment</t>
        </is>
      </c>
    </row>
    <row r="1939" ht="45" customHeight="1">
      <c r="A1939" s="36" t="inlineStr">
        <is>
          <t>K070</t>
        </is>
      </c>
      <c r="B1939" s="37" t="inlineStr">
        <is>
          <t>Lionheart Studio Co.,Ltd.</t>
        </is>
      </c>
      <c r="C1939" s="36" t="inlineStr">
        <is>
          <t>인수 후</t>
        </is>
      </c>
      <c r="D1939" s="36" t="inlineStr">
        <is>
          <t>2024-12-31</t>
        </is>
      </c>
      <c r="E1939" s="37" t="inlineStr">
        <is>
          <t>실적</t>
        </is>
      </c>
      <c r="F1939" s="37" t="inlineStr">
        <is>
          <t>라이온하트 2024 감사보고서: 영업수익 91,988,414,483원, 영업이익 38,058,033,871원; 주주 김재영 35.95%, 카카오게임즈 24.57%, KGE 30.37%, 위메이드 4.23%</t>
        </is>
      </c>
      <c r="G1939" s="37" t="inlineStr">
        <is>
          <t>DART 감사보고서</t>
        </is>
      </c>
      <c r="H1939" s="36" t="inlineStr">
        <is>
          <t>2025-03-28</t>
        </is>
      </c>
      <c r="I1939" s="36" t="inlineStr">
        <is>
          <t>20250328002194</t>
        </is>
      </c>
      <c r="J1939" s="39" t="inlineStr">
        <is>
          <t>https://dart.fss.or.kr/dsaf001/main.do?rcpNo=20250328002194</t>
        </is>
      </c>
      <c r="K1939" s="37" t="inlineStr">
        <is>
          <t>target_rev_post,target_op_post</t>
        </is>
      </c>
    </row>
    <row r="1940" ht="45" customHeight="1">
      <c r="A1940" s="36" t="inlineStr">
        <is>
          <t>K070</t>
        </is>
      </c>
      <c r="B1940" s="37" t="inlineStr">
        <is>
          <t>Lionheart Studio Co.,Ltd.</t>
        </is>
      </c>
      <c r="C1940" s="36" t="inlineStr">
        <is>
          <t>인수 후</t>
        </is>
      </c>
      <c r="D1940" s="36" t="inlineStr">
        <is>
          <t>2025-12-31</t>
        </is>
      </c>
      <c r="E1940" s="37" t="inlineStr">
        <is>
          <t>실적</t>
        </is>
      </c>
      <c r="F1940" s="37" t="inlineStr">
        <is>
          <t>라이온하트 2025 감사보고서: 영업수익 85,658,338,998원, 영업이익 17,555,088,725원, 당기순이익 19,779,407,348원; 주주총회 제안 배당 99,993,636천원(주당 1,335원, 배당성향 506%)</t>
        </is>
      </c>
      <c r="G1940" s="37" t="inlineStr">
        <is>
          <t>DART 감사보고서</t>
        </is>
      </c>
      <c r="H1940" s="36" t="inlineStr">
        <is>
          <t>2026-03-27</t>
        </is>
      </c>
      <c r="I1940" s="36" t="inlineStr">
        <is>
          <t>20260327000182</t>
        </is>
      </c>
      <c r="J1940" s="39" t="inlineStr">
        <is>
          <t>https://dart.fss.or.kr/dsaf001/main.do?rcpNo=20260327000182</t>
        </is>
      </c>
      <c r="K1940" s="37" t="inlineStr">
        <is>
          <t>target_rev_post,target_op_post,post_events_summary</t>
        </is>
      </c>
    </row>
    <row r="1941" ht="45" customHeight="1">
      <c r="A1941" s="36" t="inlineStr">
        <is>
          <t>K070</t>
        </is>
      </c>
      <c r="B1941" s="37" t="inlineStr">
        <is>
          <t>Lionheart Studio Co.,Ltd.</t>
        </is>
      </c>
      <c r="C1941" s="36" t="inlineStr">
        <is>
          <t>인수 후</t>
        </is>
      </c>
      <c r="D1941" s="36" t="inlineStr">
        <is>
          <t>2025-12-31</t>
        </is>
      </c>
      <c r="E1941" s="37" t="inlineStr">
        <is>
          <t>손상차손</t>
        </is>
      </c>
      <c r="F1941" s="37"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7" t="inlineStr">
        <is>
          <t>DART 사업보고서</t>
        </is>
      </c>
      <c r="H1941" s="36" t="inlineStr">
        <is>
          <t>2026-03-18</t>
        </is>
      </c>
      <c r="I1941" s="36" t="inlineStr">
        <is>
          <t>20260318001659</t>
        </is>
      </c>
      <c r="J1941" s="39" t="inlineStr">
        <is>
          <t>https://dart.fss.or.kr/dsaf001/main.do?rcpNo=20260318001659</t>
        </is>
      </c>
      <c r="K1941" s="37" t="inlineStr">
        <is>
          <t>impairment,post_events_summary</t>
        </is>
      </c>
    </row>
    <row r="1942" ht="45" customHeight="1">
      <c r="A1942" s="36" t="inlineStr">
        <is>
          <t>K070</t>
        </is>
      </c>
      <c r="B1942" s="37" t="inlineStr">
        <is>
          <t>Lionheart Studio Co.,Ltd.</t>
        </is>
      </c>
      <c r="C1942" s="36" t="inlineStr">
        <is>
          <t>인수 후</t>
        </is>
      </c>
      <c r="D1942" s="36" t="inlineStr">
        <is>
          <t>2026-06-19</t>
        </is>
      </c>
      <c r="E1942" s="37" t="inlineStr">
        <is>
          <t>소유주변경</t>
        </is>
      </c>
      <c r="F1942" s="37"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7" t="inlineStr">
        <is>
          <t>KIND</t>
        </is>
      </c>
      <c r="H1942" s="36" t="inlineStr">
        <is>
          <t>2026-06-19</t>
        </is>
      </c>
      <c r="I1942" s="36" t="inlineStr">
        <is>
          <t>20260619900968</t>
        </is>
      </c>
      <c r="J1942" s="39" t="inlineStr">
        <is>
          <t>https://dart.fss.or.kr/dsaf001/main.do?rcpNo=20260619900968</t>
        </is>
      </c>
      <c r="K1942" s="37" t="inlineStr">
        <is>
          <t>post_events_summary,pre_incorp_chk,notes</t>
        </is>
      </c>
    </row>
    <row r="1943" ht="45" customHeight="1">
      <c r="A1943" s="36" t="inlineStr">
        <is>
          <t>K070</t>
        </is>
      </c>
      <c r="B1943" s="37" t="inlineStr">
        <is>
          <t>Lionheart Studio Co.,Ltd.</t>
        </is>
      </c>
      <c r="C1943" s="36" t="inlineStr">
        <is>
          <t>인수 후</t>
        </is>
      </c>
      <c r="D1943" s="36" t="inlineStr">
        <is>
          <t>2026-06-30</t>
        </is>
      </c>
      <c r="E1943" s="37" t="inlineStr">
        <is>
          <t>매각</t>
        </is>
      </c>
      <c r="F1943" s="37" t="inlineStr">
        <is>
          <t>㈜카카오 2026 반기보고서(정정): ㈜카카오게임즈, Kakao Games Europe B.V., ㈜라이온하트스튜디오 등 "지배력 상실로 인한 연결제외"</t>
        </is>
      </c>
      <c r="G1943" s="37" t="inlineStr">
        <is>
          <t>DART 사업보고서</t>
        </is>
      </c>
      <c r="H1943" s="36" t="inlineStr">
        <is>
          <t>2026-08-19</t>
        </is>
      </c>
      <c r="I1943" s="36" t="inlineStr">
        <is>
          <t>20260819000055</t>
        </is>
      </c>
      <c r="J1943" s="39" t="inlineStr">
        <is>
          <t>https://dart.fss.or.kr/dsaf001/main.do?rcpNo=20260819000055</t>
        </is>
      </c>
      <c r="K1943" s="37" t="inlineStr">
        <is>
          <t>post_events_summary,pre_incorp_chk</t>
        </is>
      </c>
    </row>
    <row r="1944" ht="45" customHeight="1">
      <c r="A1944" s="36" t="inlineStr">
        <is>
          <t>K070</t>
        </is>
      </c>
      <c r="B1944" s="37" t="inlineStr">
        <is>
          <t>Lionheart Studio Co.,Ltd.</t>
        </is>
      </c>
      <c r="C1944" s="36" t="inlineStr">
        <is>
          <t>인수 후</t>
        </is>
      </c>
      <c r="D1944" s="36" t="inlineStr">
        <is>
          <t>2026-06-30</t>
        </is>
      </c>
      <c r="E1944" s="37" t="inlineStr">
        <is>
          <t>기타</t>
        </is>
      </c>
      <c r="F1944" s="37" t="inlineStr">
        <is>
          <t>카카오게임즈 2026 반기보고서: 종속기업 ㈜라이온하트스튜디오 지분율 54.95%; "㈜라이온하트스튜디오의 비지배지분 추가 매수의무와 관련하여 측정된 부채" 59,327,216천원</t>
        </is>
      </c>
      <c r="G1944" s="37" t="inlineStr">
        <is>
          <t>DART 사업보고서</t>
        </is>
      </c>
      <c r="H1944" s="36" t="inlineStr">
        <is>
          <t>2026-08-13</t>
        </is>
      </c>
      <c r="I1944" s="36" t="inlineStr">
        <is>
          <t>20260813001508</t>
        </is>
      </c>
      <c r="J1944" s="39" t="inlineStr">
        <is>
          <t>https://dart.fss.or.kr/dsaf001/main.do?rcpNo=20260813001508</t>
        </is>
      </c>
      <c r="K1944" s="37" t="inlineStr">
        <is>
          <t>post_events_summary</t>
        </is>
      </c>
    </row>
    <row r="1945" ht="45" customHeight="1">
      <c r="A1945" s="36" t="inlineStr">
        <is>
          <t>K071</t>
        </is>
      </c>
      <c r="B1945" s="37" t="inlineStr">
        <is>
          <t>Voithru Co., Ltd.</t>
        </is>
      </c>
      <c r="C1945" s="36" t="inlineStr">
        <is>
          <t>인수 전</t>
        </is>
      </c>
      <c r="D1945" s="36" t="inlineStr">
        <is>
          <t>2018-08</t>
        </is>
      </c>
      <c r="E1945" s="37" t="inlineStr">
        <is>
          <t>설립</t>
        </is>
      </c>
      <c r="F1945" s="37" t="inlineStr">
        <is>
          <t>카카오 2022 사업보고서 연결대상 종속회사 현황: ㈜보이스루 설립일 2018.08, 서울 강남구 강남대로 374, 정보통신업; Voithru Japan 설립 2020.07</t>
        </is>
      </c>
      <c r="G1945" s="37" t="inlineStr">
        <is>
          <t>DART 사업보고서</t>
        </is>
      </c>
      <c r="H1945" s="36" t="inlineStr">
        <is>
          <t>2023-03-20</t>
        </is>
      </c>
      <c r="I1945" s="36" t="inlineStr">
        <is>
          <t>20230320001096</t>
        </is>
      </c>
      <c r="J1945" s="39" t="inlineStr">
        <is>
          <t>https://dart.fss.or.kr/dsaf001/main.do?rcpNo=20230320001096</t>
        </is>
      </c>
      <c r="K1945" s="37" t="inlineStr">
        <is>
          <t>pre_events_summary</t>
        </is>
      </c>
    </row>
    <row r="1946" ht="45" customHeight="1">
      <c r="A1946" s="36" t="inlineStr">
        <is>
          <t>K071</t>
        </is>
      </c>
      <c r="B1946" s="37" t="inlineStr">
        <is>
          <t>Voithru Co., Ltd.</t>
        </is>
      </c>
      <c r="C1946" s="36" t="inlineStr">
        <is>
          <t>인수 후</t>
        </is>
      </c>
      <c r="D1946" s="36" t="inlineStr">
        <is>
          <t>2022-12</t>
        </is>
      </c>
      <c r="E1946" s="37" t="inlineStr">
        <is>
          <t>완료</t>
        </is>
      </c>
      <c r="F1946" s="37"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7" t="inlineStr">
        <is>
          <t>DART 사업보고서</t>
        </is>
      </c>
      <c r="H1946" s="36" t="inlineStr">
        <is>
          <t>2023-03-20</t>
        </is>
      </c>
      <c r="I1946" s="36" t="inlineStr">
        <is>
          <t>20230320001096</t>
        </is>
      </c>
      <c r="J1946" s="39" t="inlineStr">
        <is>
          <t>https://dart.fss.or.kr/dsaf001/main.do?rcpNo=20230320001096</t>
        </is>
      </c>
      <c r="K1946" s="37" t="inlineStr">
        <is>
          <t>value_chk_local,status_chk,subtype_chk,chk_note,pre_incorp_chk,post_events_summary</t>
        </is>
      </c>
    </row>
    <row r="1947" ht="45" customHeight="1">
      <c r="A1947" s="36" t="inlineStr">
        <is>
          <t>K071</t>
        </is>
      </c>
      <c r="B1947" s="37" t="inlineStr">
        <is>
          <t>Voithru Co., Ltd.</t>
        </is>
      </c>
      <c r="C1947" s="36" t="inlineStr">
        <is>
          <t>인수 전</t>
        </is>
      </c>
      <c r="D1947" s="36" t="inlineStr">
        <is>
          <t>2021-12-31</t>
        </is>
      </c>
      <c r="E1947" s="37" t="inlineStr">
        <is>
          <t>기타</t>
        </is>
      </c>
      <c r="F1947" s="37"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7" t="inlineStr">
        <is>
          <t>DART 사업보고서</t>
        </is>
      </c>
      <c r="H1947" s="36" t="inlineStr">
        <is>
          <t>2023-03-20</t>
        </is>
      </c>
      <c r="I1947" s="36" t="inlineStr">
        <is>
          <t>20230320001096</t>
        </is>
      </c>
      <c r="J1947" s="39" t="inlineStr">
        <is>
          <t>https://dart.fss.or.kr/dsaf001/main.do?rcpNo=20230320001096</t>
        </is>
      </c>
      <c r="K1947" s="37" t="inlineStr">
        <is>
          <t>acq_total_assets,deal_to_assets_pct,deal_to_equity_pct,acquirer_core,apex_total_assets,acq_mktcap</t>
        </is>
      </c>
    </row>
    <row r="1948" ht="45" customHeight="1">
      <c r="A1948" s="36" t="inlineStr">
        <is>
          <t>K071</t>
        </is>
      </c>
      <c r="B1948" s="37" t="inlineStr">
        <is>
          <t>Voithru Co., Ltd.</t>
        </is>
      </c>
      <c r="C1948" s="36" t="inlineStr">
        <is>
          <t>발표</t>
        </is>
      </c>
      <c r="D1948" s="36" t="inlineStr">
        <is>
          <t>2023-01-16</t>
        </is>
      </c>
      <c r="E1948" s="37" t="inlineStr">
        <is>
          <t>발표</t>
        </is>
      </c>
      <c r="F1948" s="37"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7" t="inlineStr">
        <is>
          <t>언론 보도</t>
        </is>
      </c>
      <c r="H1948" s="36" t="inlineStr">
        <is>
          <t>2023-01-16</t>
        </is>
      </c>
      <c r="I1948" s="36" t="n"/>
      <c r="J1948" s="39" t="inlineStr">
        <is>
          <t>https://v.daum.net/v/20230116133000268</t>
        </is>
      </c>
      <c r="K1948" s="37" t="inlineStr">
        <is>
          <t>announce_date_chk,first_filing_date,purpose_quote,value_chk_local,pre_events_summary</t>
        </is>
      </c>
    </row>
    <row r="1949" ht="45" customHeight="1">
      <c r="A1949" s="36" t="inlineStr">
        <is>
          <t>K071</t>
        </is>
      </c>
      <c r="B1949" s="37" t="inlineStr">
        <is>
          <t>Voithru Co., Ltd.</t>
        </is>
      </c>
      <c r="C1949" s="36" t="inlineStr">
        <is>
          <t>인수 후</t>
        </is>
      </c>
      <c r="D1949" s="36" t="inlineStr">
        <is>
          <t>2023-12-31</t>
        </is>
      </c>
      <c r="E1949" s="37" t="inlineStr">
        <is>
          <t>추가취득</t>
        </is>
      </c>
      <c r="F1949" s="37" t="inlineStr">
        <is>
          <t>카카오 2023 사업보고서 종속회사 표: ㈜보이스루 자본금 222,422천원, 픽코마 지분율 74.7%; 자산총액 5,928</t>
        </is>
      </c>
      <c r="G1949" s="37" t="inlineStr">
        <is>
          <t>DART 사업보고서</t>
        </is>
      </c>
      <c r="H1949" s="36" t="inlineStr">
        <is>
          <t>2024-03-20</t>
        </is>
      </c>
      <c r="I1949" s="36" t="inlineStr">
        <is>
          <t>20240320002039</t>
        </is>
      </c>
      <c r="J1949" s="39" t="inlineStr">
        <is>
          <t>https://dart.fss.or.kr/dsaf001/main.do?rcpNo=20240320002039</t>
        </is>
      </c>
      <c r="K1949" s="37" t="inlineStr">
        <is>
          <t>post_events_summary,notes</t>
        </is>
      </c>
    </row>
    <row r="1950" ht="45" customHeight="1">
      <c r="A1950" s="36" t="inlineStr">
        <is>
          <t>K071</t>
        </is>
      </c>
      <c r="B1950" s="37" t="inlineStr">
        <is>
          <t>Voithru Co., Ltd.</t>
        </is>
      </c>
      <c r="C1950" s="36" t="inlineStr">
        <is>
          <t>인수 후</t>
        </is>
      </c>
      <c r="D1950" s="36" t="inlineStr">
        <is>
          <t>2024-12-31</t>
        </is>
      </c>
      <c r="E1950" s="37" t="inlineStr">
        <is>
          <t>추가취득</t>
        </is>
      </c>
      <c r="F1950" s="37" t="inlineStr">
        <is>
          <t>카카오 2024 사업보고서 종속회사 표: ㈜보이스루 자본금 1,293,771천원, 픽코마 지분율 95.1%; 자산총액 9,982. 영업권은 영업부문 수준 현금창출단위로 배분돼 보이스루 별도 손상 식별 불가</t>
        </is>
      </c>
      <c r="G1950" s="37" t="inlineStr">
        <is>
          <t>DART 사업보고서</t>
        </is>
      </c>
      <c r="H1950" s="36" t="inlineStr">
        <is>
          <t>2025-03-18</t>
        </is>
      </c>
      <c r="I1950" s="36" t="inlineStr">
        <is>
          <t>20250318001297</t>
        </is>
      </c>
      <c r="J1950" s="39" t="inlineStr">
        <is>
          <t>https://dart.fss.or.kr/dsaf001/main.do?rcpNo=20250318001297</t>
        </is>
      </c>
      <c r="K1950" s="37" t="inlineStr">
        <is>
          <t>post_events_summary,notes,impairment</t>
        </is>
      </c>
    </row>
    <row r="1951" ht="45" customHeight="1">
      <c r="A1951" s="36" t="inlineStr">
        <is>
          <t>K071</t>
        </is>
      </c>
      <c r="B1951" s="37" t="inlineStr">
        <is>
          <t>Voithru Co., Ltd.</t>
        </is>
      </c>
      <c r="C1951" s="36" t="inlineStr">
        <is>
          <t>발표</t>
        </is>
      </c>
      <c r="D1951" s="36" t="inlineStr">
        <is>
          <t>2023-01-13</t>
        </is>
      </c>
      <c r="E1951" s="37" t="inlineStr">
        <is>
          <t>기타</t>
        </is>
      </c>
      <c r="F1951" s="37" t="inlineStr">
        <is>
          <t>Yahoo Finance: 035720.KS 2023-01-13 종가 62,000원; KRW=X 2022-12-30 1,260.3, 2023-01-16 1,236.6</t>
        </is>
      </c>
      <c r="G1951" s="37" t="inlineStr">
        <is>
          <t>기타</t>
        </is>
      </c>
      <c r="H1951" s="36" t="inlineStr">
        <is>
          <t>2023-01-13</t>
        </is>
      </c>
      <c r="I1951" s="36" t="n"/>
      <c r="J1951" s="39" t="inlineStr">
        <is>
          <t>https://query1.finance.yahoo.com/v8/finance/chart/035720.KS</t>
        </is>
      </c>
      <c r="K1951" s="37" t="inlineStr">
        <is>
          <t>acq_mktcap,value_chk_usdmm</t>
        </is>
      </c>
    </row>
    <row r="1952" ht="45" customHeight="1">
      <c r="A1952" s="36" t="inlineStr">
        <is>
          <t>K072</t>
        </is>
      </c>
      <c r="B1952" s="37" t="inlineStr">
        <is>
          <t>YOL Business of Life MMO</t>
        </is>
      </c>
      <c r="C1952" s="36" t="inlineStr">
        <is>
          <t>인수 전</t>
        </is>
      </c>
      <c r="D1952" s="36" t="inlineStr">
        <is>
          <t>2019-03-08</t>
        </is>
      </c>
      <c r="E1952" s="37" t="inlineStr">
        <is>
          <t>설립</t>
        </is>
      </c>
      <c r="F1952" s="37"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7" t="inlineStr">
        <is>
          <t>언론 보도</t>
        </is>
      </c>
      <c r="H1952" s="36" t="inlineStr">
        <is>
          <t>2019-03-08</t>
        </is>
      </c>
      <c r="I1952" s="36" t="n"/>
      <c r="J1952" s="39" t="inlineStr">
        <is>
          <t>https://www.ajunews.com/view/20190308104655374</t>
        </is>
      </c>
      <c r="K1952" s="37" t="inlineStr">
        <is>
          <t>pre_events_summary,acquirer_core,is_core,core_basis,notes</t>
        </is>
      </c>
    </row>
    <row r="1953" ht="45" customHeight="1">
      <c r="A1953" s="36" t="inlineStr">
        <is>
          <t>K072</t>
        </is>
      </c>
      <c r="B1953" s="37" t="inlineStr">
        <is>
          <t>YOL Business of Life MMO</t>
        </is>
      </c>
      <c r="C1953" s="36" t="inlineStr">
        <is>
          <t>인수 전</t>
        </is>
      </c>
      <c r="D1953" s="36" t="inlineStr">
        <is>
          <t>2019-09</t>
        </is>
      </c>
      <c r="E1953" s="37" t="inlineStr">
        <is>
          <t>제휴</t>
        </is>
      </c>
      <c r="F1953" s="37" t="inlineStr">
        <is>
          <t>엑스엘게임즈 2020 사업보고서 주요 연혁: "2019년 09월 | 아키에이지, 라이프엠엠오와 모바일IP 공여 계약 체결"</t>
        </is>
      </c>
      <c r="G1953" s="37" t="inlineStr">
        <is>
          <t>DART 사업보고서</t>
        </is>
      </c>
      <c r="H1953" s="36" t="inlineStr">
        <is>
          <t>2021-03-30</t>
        </is>
      </c>
      <c r="I1953" s="36" t="inlineStr">
        <is>
          <t>20210330000311</t>
        </is>
      </c>
      <c r="J1953" s="39" t="inlineStr">
        <is>
          <t>https://dart.fss.or.kr/dsaf001/main.do?rcpNo=20210330000311</t>
        </is>
      </c>
      <c r="K1953" s="37" t="inlineStr">
        <is>
          <t>pre_events_summary,notes</t>
        </is>
      </c>
    </row>
    <row r="1954" ht="45" customHeight="1">
      <c r="A1954" s="36" t="inlineStr">
        <is>
          <t>K072</t>
        </is>
      </c>
      <c r="B1954" s="37" t="inlineStr">
        <is>
          <t>YOL Business of Life MMO</t>
        </is>
      </c>
      <c r="C1954" s="36" t="inlineStr">
        <is>
          <t>인수 전</t>
        </is>
      </c>
      <c r="D1954" s="36" t="inlineStr">
        <is>
          <t>2020-02-27</t>
        </is>
      </c>
      <c r="E1954" s="37" t="inlineStr">
        <is>
          <t>투자유치</t>
        </is>
      </c>
      <c r="F1954" s="37" t="inlineStr">
        <is>
          <t>라이프엠엠오 유상증자결정: 우선주 37,500주(주당 200,001원, 7,500,037,500원) 제3자배정 — SBV-KB뉴오퍼튜너티제일호사모투자합자회사; 2020-03-23 공시로 우선주 8,226주(1,645,208,226원) 추가</t>
        </is>
      </c>
      <c r="G1954" s="37" t="inlineStr">
        <is>
          <t>DART 기타공시</t>
        </is>
      </c>
      <c r="H1954" s="36" t="inlineStr">
        <is>
          <t>2020-02-27</t>
        </is>
      </c>
      <c r="I1954" s="36" t="inlineStr">
        <is>
          <t>20200227004119</t>
        </is>
      </c>
      <c r="J1954" s="39" t="inlineStr">
        <is>
          <t>https://dart.fss.or.kr/dsaf001/main.do?rcpNo=20200227004119</t>
        </is>
      </c>
      <c r="K1954" s="37" t="inlineStr">
        <is>
          <t>pre_events_summary</t>
        </is>
      </c>
    </row>
    <row r="1955" ht="45" customHeight="1">
      <c r="A1955" s="36" t="inlineStr">
        <is>
          <t>K072</t>
        </is>
      </c>
      <c r="B1955" s="37" t="inlineStr">
        <is>
          <t>YOL Business of Life MMO</t>
        </is>
      </c>
      <c r="C1955" s="36" t="inlineStr">
        <is>
          <t>인수 전</t>
        </is>
      </c>
      <c r="D1955" s="36" t="inlineStr">
        <is>
          <t>2020-03-23</t>
        </is>
      </c>
      <c r="E1955" s="37" t="inlineStr">
        <is>
          <t>투자유치</t>
        </is>
      </c>
      <c r="F1955" s="37" t="inlineStr">
        <is>
          <t>라이프엠엠오 유상증자결정: 우선주 8,226주(주당 200,001원), 증자 전 보통주 199,999주·우선주 37,500주, 대상 SBV-KB뉴오퍼튜너티제일호사모투자합자회사</t>
        </is>
      </c>
      <c r="G1955" s="37" t="inlineStr">
        <is>
          <t>DART 기타공시</t>
        </is>
      </c>
      <c r="H1955" s="36" t="inlineStr">
        <is>
          <t>2020-03-23</t>
        </is>
      </c>
      <c r="I1955" s="36" t="inlineStr">
        <is>
          <t>20200323000884</t>
        </is>
      </c>
      <c r="J1955" s="39" t="inlineStr">
        <is>
          <t>https://dart.fss.or.kr/dsaf001/main.do?rcpNo=20200323000884</t>
        </is>
      </c>
      <c r="K1955" s="37" t="inlineStr">
        <is>
          <t>pre_events_summary</t>
        </is>
      </c>
    </row>
    <row r="1956" ht="45" customHeight="1">
      <c r="A1956" s="36" t="inlineStr">
        <is>
          <t>K072</t>
        </is>
      </c>
      <c r="B1956" s="37" t="inlineStr">
        <is>
          <t>YOL Business of Life MMO</t>
        </is>
      </c>
      <c r="C1956" s="36" t="inlineStr">
        <is>
          <t>인수 전</t>
        </is>
      </c>
      <c r="D1956" s="36" t="inlineStr">
        <is>
          <t>2020-12-31</t>
        </is>
      </c>
      <c r="E1956" s="37" t="inlineStr">
        <is>
          <t>실적</t>
        </is>
      </c>
      <c r="F1956" s="37" t="inlineStr">
        <is>
          <t>카카오게임즈 2020 사업보고서: 종속기업 ㈜라이프엠엠오 지분율 70.00%; 요약재무(천원) 자산 8,216,296, 부채 12,019,937, 자본 (3,803,641), 매출 -, 당기순손실 (4,197,003)</t>
        </is>
      </c>
      <c r="G1956" s="37" t="inlineStr">
        <is>
          <t>DART 사업보고서</t>
        </is>
      </c>
      <c r="H1956" s="36" t="inlineStr">
        <is>
          <t>2021-03-18</t>
        </is>
      </c>
      <c r="I1956" s="36" t="inlineStr">
        <is>
          <t>20210318001118</t>
        </is>
      </c>
      <c r="J1956" s="39" t="inlineStr">
        <is>
          <t>https://dart.fss.or.kr/dsaf001/main.do?rcpNo=20210318001118</t>
        </is>
      </c>
      <c r="K1956" s="37" t="inlineStr">
        <is>
          <t>pre_events_summary,target_rev_pre</t>
        </is>
      </c>
    </row>
    <row r="1957" ht="45" customHeight="1">
      <c r="A1957" s="36" t="inlineStr">
        <is>
          <t>K072</t>
        </is>
      </c>
      <c r="B1957" s="37" t="inlineStr">
        <is>
          <t>YOL Business of Life MMO</t>
        </is>
      </c>
      <c r="C1957" s="36" t="inlineStr">
        <is>
          <t>인수 전</t>
        </is>
      </c>
      <c r="D1957" s="36" t="inlineStr">
        <is>
          <t>2021-12-14</t>
        </is>
      </c>
      <c r="E1957" s="37" t="inlineStr">
        <is>
          <t>추가취득</t>
        </is>
      </c>
      <c r="F1957" s="37"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7" t="inlineStr">
        <is>
          <t>DART 기타공시</t>
        </is>
      </c>
      <c r="H1957" s="36" t="inlineStr">
        <is>
          <t>2021-12-16</t>
        </is>
      </c>
      <c r="I1957" s="36" t="inlineStr">
        <is>
          <t>20211216000345</t>
        </is>
      </c>
      <c r="J1957" s="39" t="inlineStr">
        <is>
          <t>https://dart.fss.or.kr/dsaf001/main.do?rcpNo=20211216000345</t>
        </is>
      </c>
      <c r="K1957" s="37" t="inlineStr">
        <is>
          <t>pre_events_summary</t>
        </is>
      </c>
    </row>
    <row r="1958" ht="45" customHeight="1">
      <c r="A1958" s="36" t="inlineStr">
        <is>
          <t>K072</t>
        </is>
      </c>
      <c r="B1958" s="37" t="inlineStr">
        <is>
          <t>YOL Business of Life MMO</t>
        </is>
      </c>
      <c r="C1958" s="36" t="inlineStr">
        <is>
          <t>인수 전</t>
        </is>
      </c>
      <c r="D1958" s="36" t="inlineStr">
        <is>
          <t>2021-12-31</t>
        </is>
      </c>
      <c r="E1958" s="37" t="inlineStr">
        <is>
          <t>실적</t>
        </is>
      </c>
      <c r="F1958" s="37" t="inlineStr">
        <is>
          <t>카카오게임즈 2021 사업보고서 종속기업 요약재무(천원): ㈜라이프엠엠오 자산 5,459,474, 부채 12,087,996, 자본 (6,628,522), 매출 -, 당기순손실 (3,007,776)</t>
        </is>
      </c>
      <c r="G1958" s="37" t="inlineStr">
        <is>
          <t>DART 사업보고서</t>
        </is>
      </c>
      <c r="H1958" s="36" t="inlineStr">
        <is>
          <t>2022-03-18</t>
        </is>
      </c>
      <c r="I1958" s="36" t="inlineStr">
        <is>
          <t>20220318000854</t>
        </is>
      </c>
      <c r="J1958" s="39" t="inlineStr">
        <is>
          <t>https://dart.fss.or.kr/dsaf001/main.do?rcpNo=20220318000854</t>
        </is>
      </c>
      <c r="K1958" s="37" t="inlineStr">
        <is>
          <t>target_rev_pre,target_op_pre</t>
        </is>
      </c>
    </row>
    <row r="1959" ht="45" customHeight="1">
      <c r="A1959" s="36" t="inlineStr">
        <is>
          <t>K072</t>
        </is>
      </c>
      <c r="B1959" s="37" t="inlineStr">
        <is>
          <t>YOL Business of Life MMO</t>
        </is>
      </c>
      <c r="C1959" s="36" t="inlineStr">
        <is>
          <t>인수 전</t>
        </is>
      </c>
      <c r="D1959" s="36" t="inlineStr">
        <is>
          <t>2022-12-31</t>
        </is>
      </c>
      <c r="E1959" s="37" t="inlineStr">
        <is>
          <t>실적</t>
        </is>
      </c>
      <c r="F1959" s="37"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7" t="inlineStr">
        <is>
          <t>DART 사업보고서</t>
        </is>
      </c>
      <c r="H1959" s="36" t="inlineStr">
        <is>
          <t>2023-03-17</t>
        </is>
      </c>
      <c r="I1959" s="36" t="inlineStr">
        <is>
          <t>20230317001061</t>
        </is>
      </c>
      <c r="J1959" s="39" t="inlineStr">
        <is>
          <t>https://dart.fss.or.kr/dsaf001/main.do?rcpNo=20230317001061</t>
        </is>
      </c>
      <c r="K1959" s="37" t="inlineStr">
        <is>
          <t>target_rev_pre,target_op_pre,acq_total_assets,deal_to_assets_pct,deal_to_equity_pct,acquirer_core,pre_incorp_chk,acq_mktcap</t>
        </is>
      </c>
    </row>
    <row r="1960" ht="45" customHeight="1">
      <c r="A1960" s="36" t="inlineStr">
        <is>
          <t>K072</t>
        </is>
      </c>
      <c r="B1960" s="37" t="inlineStr">
        <is>
          <t>YOL Business of Life MMO</t>
        </is>
      </c>
      <c r="C1960" s="36" t="inlineStr">
        <is>
          <t>발표</t>
        </is>
      </c>
      <c r="D1960" s="36" t="inlineStr">
        <is>
          <t>2023-03-02</t>
        </is>
      </c>
      <c r="E1960" s="37" t="inlineStr">
        <is>
          <t>발표</t>
        </is>
      </c>
      <c r="F1960" s="37"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7" t="inlineStr">
        <is>
          <t>DART 기타공시</t>
        </is>
      </c>
      <c r="H1960" s="36" t="inlineStr">
        <is>
          <t>2023-03-02</t>
        </is>
      </c>
      <c r="I1960" s="36" t="inlineStr">
        <is>
          <t>20230302000415</t>
        </is>
      </c>
      <c r="J1960" s="39" t="inlineStr">
        <is>
          <t>https://dart.fss.or.kr/dsaf001/main.do?rcpNo=20230302000415</t>
        </is>
      </c>
      <c r="K1960" s="37" t="inlineStr">
        <is>
          <t>subtype_chk,value_chk_local,purpose_quote,announce_date_chk,status_chk,first_filing_date,chk_note</t>
        </is>
      </c>
    </row>
    <row r="1961" ht="45" customHeight="1">
      <c r="A1961" s="36" t="inlineStr">
        <is>
          <t>K072</t>
        </is>
      </c>
      <c r="B1961" s="37" t="inlineStr">
        <is>
          <t>YOL Business of Life MMO</t>
        </is>
      </c>
      <c r="C1961" s="36" t="inlineStr">
        <is>
          <t>인수 후</t>
        </is>
      </c>
      <c r="D1961" s="36" t="inlineStr">
        <is>
          <t>2023-12-31</t>
        </is>
      </c>
      <c r="E1961" s="37" t="inlineStr">
        <is>
          <t>통합</t>
        </is>
      </c>
      <c r="F1961" s="37"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7" t="inlineStr">
        <is>
          <t>DART 사업보고서</t>
        </is>
      </c>
      <c r="H1961" s="36" t="inlineStr">
        <is>
          <t>2024-03-20</t>
        </is>
      </c>
      <c r="I1961" s="36" t="inlineStr">
        <is>
          <t>20240320002052</t>
        </is>
      </c>
      <c r="J1961" s="39" t="inlineStr">
        <is>
          <t>https://dart.fss.or.kr/dsaf001/main.do?rcpNo=20240320002052</t>
        </is>
      </c>
      <c r="K1961" s="37" t="inlineStr">
        <is>
          <t>value_chk_local,chk_note,post_events_summary,impairment,target_rev_post,notes</t>
        </is>
      </c>
    </row>
    <row r="1962" ht="45" customHeight="1">
      <c r="A1962" s="36" t="inlineStr">
        <is>
          <t>K072</t>
        </is>
      </c>
      <c r="B1962" s="37" t="inlineStr">
        <is>
          <t>YOL Business of Life MMO</t>
        </is>
      </c>
      <c r="C1962" s="36" t="inlineStr">
        <is>
          <t>인수 전</t>
        </is>
      </c>
      <c r="D1962" s="36" t="inlineStr">
        <is>
          <t>2022-12-31</t>
        </is>
      </c>
      <c r="E1962" s="37" t="inlineStr">
        <is>
          <t>실적</t>
        </is>
      </c>
      <c r="F1962" s="37" t="inlineStr">
        <is>
          <t>㈜카카오 2022 사업보고서: 연결 자산총계 22,963,491,575,614원(2024-03 기재정정 전 원래 값), 콘텐츠 부문 매출 3,336,483백만원(46.9%)</t>
        </is>
      </c>
      <c r="G1962" s="37" t="inlineStr">
        <is>
          <t>DART 사업보고서</t>
        </is>
      </c>
      <c r="H1962" s="36" t="inlineStr">
        <is>
          <t>2023-03-20</t>
        </is>
      </c>
      <c r="I1962" s="36" t="inlineStr">
        <is>
          <t>20230320001096</t>
        </is>
      </c>
      <c r="J1962" s="39" t="inlineStr">
        <is>
          <t>https://dart.fss.or.kr/dsaf001/main.do?rcpNo=20230320001096</t>
        </is>
      </c>
      <c r="K1962" s="37" t="inlineStr">
        <is>
          <t>apex_total_assets</t>
        </is>
      </c>
    </row>
    <row r="1963" ht="45" customHeight="1">
      <c r="A1963" s="36" t="inlineStr">
        <is>
          <t>K072</t>
        </is>
      </c>
      <c r="B1963" s="37" t="inlineStr">
        <is>
          <t>YOL Business of Life MMO</t>
        </is>
      </c>
      <c r="C1963" s="36" t="inlineStr">
        <is>
          <t>발표</t>
        </is>
      </c>
      <c r="D1963" s="36" t="inlineStr">
        <is>
          <t>2023-02-22</t>
        </is>
      </c>
      <c r="E1963" s="37" t="inlineStr">
        <is>
          <t>기타</t>
        </is>
      </c>
      <c r="F1963" s="37" t="inlineStr">
        <is>
          <t>Yahoo Finance 293490.KQ 종가: 2023-02-22 47,700원, 2023-02-23 48,150원, 2023-03-02 47,900원</t>
        </is>
      </c>
      <c r="G1963" s="37" t="inlineStr">
        <is>
          <t>기타</t>
        </is>
      </c>
      <c r="H1963" s="36" t="inlineStr">
        <is>
          <t>2026-10-26</t>
        </is>
      </c>
      <c r="I1963" s="36" t="n"/>
      <c r="J1963" s="39" t="inlineStr">
        <is>
          <t>https://query1.finance.yahoo.com/v8/finance/chart/293490.KQ?period1=1676851200&amp;period2=1677801600&amp;interval=1d</t>
        </is>
      </c>
      <c r="K1963" s="37" t="inlineStr">
        <is>
          <t>acq_mktcap</t>
        </is>
      </c>
    </row>
    <row r="1964" ht="45" customHeight="1">
      <c r="A1964" s="36" t="inlineStr">
        <is>
          <t>K072</t>
        </is>
      </c>
      <c r="B1964" s="37" t="inlineStr">
        <is>
          <t>YOL Business of Life MMO</t>
        </is>
      </c>
      <c r="C1964" s="36" t="inlineStr">
        <is>
          <t>발표</t>
        </is>
      </c>
      <c r="D1964" s="36" t="inlineStr">
        <is>
          <t>2023-02-23</t>
        </is>
      </c>
      <c r="E1964" s="37" t="inlineStr">
        <is>
          <t>기타</t>
        </is>
      </c>
      <c r="F1964" s="37" t="inlineStr">
        <is>
          <t>Yahoo Finance KRW=X 종가: 2023-02-23 1,302.83원/달러, 2023-03-02 1,305.73원/달러</t>
        </is>
      </c>
      <c r="G1964" s="37" t="inlineStr">
        <is>
          <t>기타</t>
        </is>
      </c>
      <c r="H1964" s="36" t="inlineStr">
        <is>
          <t>2026-10-26</t>
        </is>
      </c>
      <c r="I1964" s="36" t="n"/>
      <c r="J1964" s="39" t="inlineStr">
        <is>
          <t>https://query1.finance.yahoo.com/v8/finance/chart/KRW=X?period1=1676937600&amp;period2=1677801600&amp;interval=1d</t>
        </is>
      </c>
      <c r="K1964" s="37" t="inlineStr">
        <is>
          <t>value_chk_usdmm</t>
        </is>
      </c>
    </row>
    <row r="1965" ht="45" customHeight="1">
      <c r="A1965" s="36" t="inlineStr">
        <is>
          <t>K072</t>
        </is>
      </c>
      <c r="B1965" s="37" t="inlineStr">
        <is>
          <t>YOL Business of Life MMO</t>
        </is>
      </c>
      <c r="C1965" s="36" t="inlineStr">
        <is>
          <t>인수 후</t>
        </is>
      </c>
      <c r="D1965" s="36" t="inlineStr">
        <is>
          <t>2026-06-19</t>
        </is>
      </c>
      <c r="E1965" s="37" t="inlineStr">
        <is>
          <t>소유주변경</t>
        </is>
      </c>
      <c r="F1965" s="37" t="inlineStr">
        <is>
          <t>카카오게임즈 최대주주변경: ㈜카카오 외 13인(45.38%) → 엘트리플에이인베스트먼트 유한회사 외 10인(38.95%), 최대출자자 LY주식회사</t>
        </is>
      </c>
      <c r="G1965" s="37" t="inlineStr">
        <is>
          <t>KIND</t>
        </is>
      </c>
      <c r="H1965" s="36" t="inlineStr">
        <is>
          <t>2026-06-19</t>
        </is>
      </c>
      <c r="I1965" s="36" t="inlineStr">
        <is>
          <t>20260619900968</t>
        </is>
      </c>
      <c r="J1965" s="39" t="inlineStr">
        <is>
          <t>https://dart.fss.or.kr/dsaf001/main.do?rcpNo=20260619900968</t>
        </is>
      </c>
      <c r="K1965" s="37" t="inlineStr">
        <is>
          <t>post_events_summary,pre_incorp_chk</t>
        </is>
      </c>
    </row>
    <row r="1966" ht="45" customHeight="1">
      <c r="A1966" s="36" t="inlineStr">
        <is>
          <t>K072</t>
        </is>
      </c>
      <c r="B1966" s="37" t="inlineStr">
        <is>
          <t>YOL Business of Life MMO</t>
        </is>
      </c>
      <c r="C1966" s="36" t="inlineStr">
        <is>
          <t>인수 후</t>
        </is>
      </c>
      <c r="D1966" s="36" t="inlineStr">
        <is>
          <t>2026-06-30</t>
        </is>
      </c>
      <c r="E1966" s="37" t="inlineStr">
        <is>
          <t>매각</t>
        </is>
      </c>
      <c r="F1966" s="37" t="inlineStr">
        <is>
          <t>㈜카카오 2026 반기보고서(정정): ㈜카카오게임즈 "지배력 상실로 인한 연결제외"</t>
        </is>
      </c>
      <c r="G1966" s="37" t="inlineStr">
        <is>
          <t>DART 사업보고서</t>
        </is>
      </c>
      <c r="H1966" s="36" t="inlineStr">
        <is>
          <t>2026-08-19</t>
        </is>
      </c>
      <c r="I1966" s="36" t="inlineStr">
        <is>
          <t>20260819000055</t>
        </is>
      </c>
      <c r="J1966" s="39" t="inlineStr">
        <is>
          <t>https://dart.fss.or.kr/dsaf001/main.do?rcpNo=20260819000055</t>
        </is>
      </c>
      <c r="K1966" s="37" t="inlineStr">
        <is>
          <t>post_events_summary,pre_incorp_chk</t>
        </is>
      </c>
    </row>
    <row r="1967" ht="45" customHeight="1">
      <c r="A1967" s="36" t="inlineStr">
        <is>
          <t>K073</t>
        </is>
      </c>
      <c r="B1967" s="37" t="inlineStr">
        <is>
          <t>Antenna Co. Ltd</t>
        </is>
      </c>
      <c r="C1967" s="36" t="inlineStr">
        <is>
          <t>발표</t>
        </is>
      </c>
      <c r="D1967" s="36" t="inlineStr">
        <is>
          <t>2023-06-02</t>
        </is>
      </c>
      <c r="E1967" s="37" t="inlineStr">
        <is>
          <t>매각</t>
        </is>
      </c>
      <c r="F1967" s="37"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7" t="inlineStr">
        <is>
          <t>DART 기타공시</t>
        </is>
      </c>
      <c r="H1967" s="36" t="inlineStr">
        <is>
          <t>2023-06-09</t>
        </is>
      </c>
      <c r="I1967" s="36" t="inlineStr">
        <is>
          <t>20230609000387</t>
        </is>
      </c>
      <c r="J1967" s="39" t="inlineStr">
        <is>
          <t>https://dart.fss.or.kr/dsaf001/main.do?rcpNo=20230609000387</t>
        </is>
      </c>
      <c r="K1967" s="37" t="inlineStr">
        <is>
          <t>subtype_chk,status_chk,value_chk_local,acquirer_entity,announce_date_chk,first_filing_date,chk_note</t>
        </is>
      </c>
    </row>
    <row r="1968" ht="45" customHeight="1">
      <c r="A1968" s="36" t="inlineStr">
        <is>
          <t>K073</t>
        </is>
      </c>
      <c r="B1968" s="37" t="inlineStr">
        <is>
          <t>Antenna Co. Ltd</t>
        </is>
      </c>
      <c r="C1968" s="36" t="inlineStr">
        <is>
          <t>인수 후</t>
        </is>
      </c>
      <c r="D1968" s="36" t="inlineStr">
        <is>
          <t>2023-08-29</t>
        </is>
      </c>
      <c r="E1968" s="37" t="inlineStr">
        <is>
          <t>기타</t>
        </is>
      </c>
      <c r="F1968" s="37" t="inlineStr">
        <is>
          <t>주요주주의 주식보유 변동: 유재석(기타) 2023.06.02 보통주 +2,699주, 당기말 2,699주(20.70%).</t>
        </is>
      </c>
      <c r="G1968" s="37" t="inlineStr">
        <is>
          <t>DART 기타공시</t>
        </is>
      </c>
      <c r="H1968" s="36" t="inlineStr">
        <is>
          <t>2023-08-29</t>
        </is>
      </c>
      <c r="I1968" s="36" t="inlineStr">
        <is>
          <t>20230829000610</t>
        </is>
      </c>
      <c r="J1968" s="39" t="inlineStr">
        <is>
          <t>https://dart.fss.or.kr/dsaf001/main.do?rcpNo=20230829000610</t>
        </is>
      </c>
      <c r="K1968" s="37" t="inlineStr">
        <is>
          <t>acquirer_entity,chk_note,post_events_summary</t>
        </is>
      </c>
    </row>
    <row r="1969" ht="45" customHeight="1">
      <c r="A1969" s="36" t="inlineStr">
        <is>
          <t>K073</t>
        </is>
      </c>
      <c r="B1969" s="37" t="inlineStr">
        <is>
          <t>Antenna Co. Ltd</t>
        </is>
      </c>
      <c r="C1969" s="36" t="inlineStr">
        <is>
          <t>인수 후</t>
        </is>
      </c>
      <c r="D1969" s="36" t="inlineStr">
        <is>
          <t>2023-07-03</t>
        </is>
      </c>
      <c r="E1969" s="37" t="inlineStr">
        <is>
          <t>기타</t>
        </is>
      </c>
      <c r="F1969" s="37"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7" t="inlineStr">
        <is>
          <t>언론 보도</t>
        </is>
      </c>
      <c r="H1969" s="36" t="inlineStr">
        <is>
          <t>2023-07-05</t>
        </is>
      </c>
      <c r="I1969" s="36" t="n"/>
      <c r="J1969" s="39" t="inlineStr">
        <is>
          <t>https://dealsite.co.kr/articles/106207</t>
        </is>
      </c>
      <c r="K1969" s="37" t="inlineStr">
        <is>
          <t>purpose_quote,notes,pre_events_summary,post_events_summary</t>
        </is>
      </c>
    </row>
    <row r="1970" ht="45" customHeight="1">
      <c r="A1970" s="36" t="inlineStr">
        <is>
          <t>K073</t>
        </is>
      </c>
      <c r="B1970" s="37" t="inlineStr">
        <is>
          <t>Antenna Co. Ltd</t>
        </is>
      </c>
      <c r="C1970" s="36" t="inlineStr">
        <is>
          <t>인수 전</t>
        </is>
      </c>
      <c r="D1970" s="36" t="inlineStr">
        <is>
          <t>2021</t>
        </is>
      </c>
      <c r="E1970" s="37" t="inlineStr">
        <is>
          <t>지분취득</t>
        </is>
      </c>
      <c r="F1970" s="37" t="inlineStr">
        <is>
          <t>사업결합 주석: '연결회사는 당기 중 (주)안테나 등의 지분을 취득하여 종속기업으로 편입'. (주)안테나 취득 지분율 100.0%, 이전대가 13,900,004천원, 영업권 10,521,114천원.</t>
        </is>
      </c>
      <c r="G1970" s="37" t="inlineStr">
        <is>
          <t>DART 감사보고서</t>
        </is>
      </c>
      <c r="H1970" s="36" t="inlineStr">
        <is>
          <t>2022-03-31</t>
        </is>
      </c>
      <c r="I1970" s="36" t="inlineStr">
        <is>
          <t>20220331003217</t>
        </is>
      </c>
      <c r="J1970" s="39" t="inlineStr">
        <is>
          <t>https://dart.fss.or.kr/dsaf001/main.do?rcpNo=20220331003217</t>
        </is>
      </c>
      <c r="K1970" s="37" t="inlineStr">
        <is>
          <t>pre_events_summary,notes,impairment</t>
        </is>
      </c>
    </row>
    <row r="1971" ht="45" customHeight="1">
      <c r="A1971" s="36" t="inlineStr">
        <is>
          <t>K073</t>
        </is>
      </c>
      <c r="B1971" s="37" t="inlineStr">
        <is>
          <t>Antenna Co. Ltd</t>
        </is>
      </c>
      <c r="C1971" s="36" t="inlineStr">
        <is>
          <t>인수 전</t>
        </is>
      </c>
      <c r="D1971" s="36" t="inlineStr">
        <is>
          <t>2021-08-01</t>
        </is>
      </c>
      <c r="E1971" s="37" t="inlineStr">
        <is>
          <t>소유주변경</t>
        </is>
      </c>
      <c r="F1971" s="37" t="inlineStr">
        <is>
          <t>대규모기업집단현황공시(개별회사) 회사개요: (주)안테나 대표자 유희열, 설립일 2015.07.16, 계열편입일 2021.08.01, 업종 오디오물 출판 및 원판 녹음업, 종업원 26명.</t>
        </is>
      </c>
      <c r="G1971" s="37" t="inlineStr">
        <is>
          <t>DART 기타공시</t>
        </is>
      </c>
      <c r="H1971" s="36" t="inlineStr">
        <is>
          <t>2022-05-30</t>
        </is>
      </c>
      <c r="I1971" s="36" t="inlineStr">
        <is>
          <t>20220530000371</t>
        </is>
      </c>
      <c r="J1971" s="39" t="inlineStr">
        <is>
          <t>https://dart.fss.or.kr/dsaf001/main.do?rcpNo=20220530000371</t>
        </is>
      </c>
      <c r="K1971" s="37" t="inlineStr">
        <is>
          <t>pre_events_summary</t>
        </is>
      </c>
    </row>
    <row r="1972" ht="45" customHeight="1">
      <c r="A1972" s="36" t="inlineStr">
        <is>
          <t>K073</t>
        </is>
      </c>
      <c r="B1972" s="37" t="inlineStr">
        <is>
          <t>Antenna Co. Ltd</t>
        </is>
      </c>
      <c r="C1972" s="36" t="inlineStr">
        <is>
          <t>인수 전</t>
        </is>
      </c>
      <c r="D1972" s="36" t="inlineStr">
        <is>
          <t>2022-12-31</t>
        </is>
      </c>
      <c r="E1972" s="37" t="inlineStr">
        <is>
          <t>손상차손</t>
        </is>
      </c>
      <c r="F1972" s="37"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7" t="inlineStr">
        <is>
          <t>DART 감사보고서</t>
        </is>
      </c>
      <c r="H1972" s="36" t="inlineStr">
        <is>
          <t>2023-03-31</t>
        </is>
      </c>
      <c r="I1972" s="36" t="inlineStr">
        <is>
          <t>20230331004024</t>
        </is>
      </c>
      <c r="J1972" s="39" t="inlineStr">
        <is>
          <t>https://dart.fss.or.kr/dsaf001/main.do?rcpNo=20230331004024</t>
        </is>
      </c>
      <c r="K1972" s="37" t="inlineStr">
        <is>
          <t>pre_incorp_chk,impairment,acq_total_assets,deal_to_assets_pct,deal_to_equity_pct</t>
        </is>
      </c>
    </row>
    <row r="1973" ht="45" customHeight="1">
      <c r="A1973" s="36" t="inlineStr">
        <is>
          <t>K073</t>
        </is>
      </c>
      <c r="B1973" s="37" t="inlineStr">
        <is>
          <t>Antenna Co. Ltd</t>
        </is>
      </c>
      <c r="C1973" s="36" t="inlineStr">
        <is>
          <t>인수 후</t>
        </is>
      </c>
      <c r="D1973" s="36" t="inlineStr">
        <is>
          <t>2023-12-31</t>
        </is>
      </c>
      <c r="E1973" s="37" t="inlineStr">
        <is>
          <t>손상차손</t>
        </is>
      </c>
      <c r="F1973" s="37" t="inlineStr">
        <is>
          <t>카카오엔터 2023 연결감사보고서: (주)안테나 지분율 57.9%(7,553주). 영업권 기초 8,477,292, 손상 (4,054,241), 기말 4,423,051(천원). 장부금액 26,522, 회수가능액 19,524(백만원).</t>
        </is>
      </c>
      <c r="G1973" s="37" t="inlineStr">
        <is>
          <t>DART 감사보고서</t>
        </is>
      </c>
      <c r="H1973" s="36" t="inlineStr">
        <is>
          <t>2024-03-29</t>
        </is>
      </c>
      <c r="I1973" s="36" t="inlineStr">
        <is>
          <t>20240329003124</t>
        </is>
      </c>
      <c r="J1973" s="39" t="inlineStr">
        <is>
          <t>https://dart.fss.or.kr/dsaf001/main.do?rcpNo=20240329003124</t>
        </is>
      </c>
      <c r="K1973" s="37" t="inlineStr">
        <is>
          <t>impairment,post_events_summary</t>
        </is>
      </c>
    </row>
    <row r="1974" ht="45" customHeight="1">
      <c r="A1974" s="36" t="inlineStr">
        <is>
          <t>K073</t>
        </is>
      </c>
      <c r="B1974" s="37" t="inlineStr">
        <is>
          <t>Antenna Co. Ltd</t>
        </is>
      </c>
      <c r="C1974" s="36" t="inlineStr">
        <is>
          <t>인수 후</t>
        </is>
      </c>
      <c r="D1974" s="36" t="inlineStr">
        <is>
          <t>2024-12-31</t>
        </is>
      </c>
      <c r="E1974" s="37" t="inlineStr">
        <is>
          <t>기타</t>
        </is>
      </c>
      <c r="F1974" s="37" t="inlineStr">
        <is>
          <t>카카오엔터 2024 연결감사보고서: (주)안테나 57.9%, 영업권 4,423,051천원 변동 없음. 장부금액 11,617, 회수가능액 18,255(백만원).</t>
        </is>
      </c>
      <c r="G1974" s="37" t="inlineStr">
        <is>
          <t>DART 감사보고서</t>
        </is>
      </c>
      <c r="H1974" s="36" t="inlineStr">
        <is>
          <t>2025-03-28</t>
        </is>
      </c>
      <c r="I1974" s="36" t="inlineStr">
        <is>
          <t>20250328002113</t>
        </is>
      </c>
      <c r="J1974" s="39" t="inlineStr">
        <is>
          <t>https://dart.fss.or.kr/dsaf001/main.do?rcpNo=20250328002113</t>
        </is>
      </c>
      <c r="K1974" s="37" t="inlineStr">
        <is>
          <t>impairment</t>
        </is>
      </c>
    </row>
    <row r="1975" ht="45" customHeight="1">
      <c r="A1975" s="36" t="inlineStr">
        <is>
          <t>K073</t>
        </is>
      </c>
      <c r="B1975" s="37" t="inlineStr">
        <is>
          <t>Antenna Co. Ltd</t>
        </is>
      </c>
      <c r="C1975" s="36" t="inlineStr">
        <is>
          <t>인수 후</t>
        </is>
      </c>
      <c r="D1975" s="36" t="inlineStr">
        <is>
          <t>2025-12-31</t>
        </is>
      </c>
      <c r="E1975" s="37" t="inlineStr">
        <is>
          <t>손상차손</t>
        </is>
      </c>
      <c r="F1975" s="37" t="inlineStr">
        <is>
          <t>카카오엔터 2025 연결감사보고서 영업권 표(당기초|손상|기타조정|당기말): (주)안테나 4,423,051 | (3,953,402) | - | 469,649(천원). 장부금액 11,366, 회수가능액 7,413(백만원). 지분율 57.9%.</t>
        </is>
      </c>
      <c r="G1975" s="37" t="inlineStr">
        <is>
          <t>DART 감사보고서</t>
        </is>
      </c>
      <c r="H1975" s="36" t="inlineStr">
        <is>
          <t>2026-03-27</t>
        </is>
      </c>
      <c r="I1975" s="36" t="inlineStr">
        <is>
          <t>20260327001465</t>
        </is>
      </c>
      <c r="J1975" s="39" t="inlineStr">
        <is>
          <t>https://dart.fss.or.kr/dsaf001/main.do?rcpNo=20260327001465</t>
        </is>
      </c>
      <c r="K1975" s="37" t="inlineStr">
        <is>
          <t>impairment,post_events_summary</t>
        </is>
      </c>
    </row>
    <row r="1976" ht="45" customHeight="1">
      <c r="A1976" s="36" t="inlineStr">
        <is>
          <t>K073</t>
        </is>
      </c>
      <c r="B1976" s="37" t="inlineStr">
        <is>
          <t>Antenna Co. Ltd</t>
        </is>
      </c>
      <c r="C1976" s="36" t="inlineStr">
        <is>
          <t>인수 전</t>
        </is>
      </c>
      <c r="D1976" s="36" t="inlineStr">
        <is>
          <t>2022-12-31</t>
        </is>
      </c>
      <c r="E1976" s="37" t="inlineStr">
        <is>
          <t>실적</t>
        </is>
      </c>
      <c r="F1976" s="37" t="inlineStr">
        <is>
          <t>안테나 2022 감사보고서(제8기): 영업수익 20,777,163,147원(전기 9,773,400,448원), 영업손실 (46,101,643)원(전기 (373,720,894)원), 당기순손실 (242,440,930)원(전기 (609,385,423)원), 자산총계 24,518,861,899원.</t>
        </is>
      </c>
      <c r="G1976" s="37" t="inlineStr">
        <is>
          <t>DART 감사보고서</t>
        </is>
      </c>
      <c r="H1976" s="36" t="inlineStr">
        <is>
          <t>2023-03-30</t>
        </is>
      </c>
      <c r="I1976" s="36" t="inlineStr">
        <is>
          <t>20230330000876</t>
        </is>
      </c>
      <c r="J1976" s="39" t="inlineStr">
        <is>
          <t>https://dart.fss.or.kr/dsaf001/main.do?rcpNo=20230330000876</t>
        </is>
      </c>
      <c r="K1976" s="37" t="inlineStr">
        <is>
          <t>target_rev_pre,target_op_pre,acq_total_assets</t>
        </is>
      </c>
    </row>
    <row r="1977" ht="45" customHeight="1">
      <c r="A1977" s="36" t="inlineStr">
        <is>
          <t>K073</t>
        </is>
      </c>
      <c r="B1977" s="37" t="inlineStr">
        <is>
          <t>Antenna Co. Ltd</t>
        </is>
      </c>
      <c r="C1977" s="36" t="inlineStr">
        <is>
          <t>인수 후</t>
        </is>
      </c>
      <c r="D1977" s="36" t="inlineStr">
        <is>
          <t>2023-12-31</t>
        </is>
      </c>
      <c r="E1977" s="37" t="inlineStr">
        <is>
          <t>실적</t>
        </is>
      </c>
      <c r="F1977" s="37" t="inlineStr">
        <is>
          <t>안테나 2023 감사보고서(제9기): 영업수익 21,940,184,184원, 영업손실 (2,015,866,964)원, 당기순손실 (2,596,282,639)원.</t>
        </is>
      </c>
      <c r="G1977" s="37" t="inlineStr">
        <is>
          <t>DART 감사보고서</t>
        </is>
      </c>
      <c r="H1977" s="36" t="inlineStr">
        <is>
          <t>2024-03-29</t>
        </is>
      </c>
      <c r="I1977" s="36" t="inlineStr">
        <is>
          <t>20240329001337</t>
        </is>
      </c>
      <c r="J1977" s="39" t="inlineStr">
        <is>
          <t>https://dart.fss.or.kr/dsaf001/main.do?rcpNo=20240329001337</t>
        </is>
      </c>
      <c r="K1977" s="37" t="inlineStr">
        <is>
          <t>target_rev_post,target_op_post</t>
        </is>
      </c>
    </row>
    <row r="1978" ht="45" customHeight="1">
      <c r="A1978" s="36" t="inlineStr">
        <is>
          <t>K073</t>
        </is>
      </c>
      <c r="B1978" s="37" t="inlineStr">
        <is>
          <t>Antenna Co. Ltd</t>
        </is>
      </c>
      <c r="C1978" s="36" t="inlineStr">
        <is>
          <t>인수 후</t>
        </is>
      </c>
      <c r="D1978" s="36" t="inlineStr">
        <is>
          <t>2025-12-31</t>
        </is>
      </c>
      <c r="E1978" s="37" t="inlineStr">
        <is>
          <t>실적</t>
        </is>
      </c>
      <c r="F1978" s="37" t="inlineStr">
        <is>
          <t>안테나 2025 감사보고서(제11기): 영업수익 33,007,675,572원(전기 38,921,434,354원), 영업이익(손실) (2,081,460,941)원(전기 47,582,244원), 당기순손실 (2,510,588,586)원.</t>
        </is>
      </c>
      <c r="G1978" s="37" t="inlineStr">
        <is>
          <t>DART 감사보고서</t>
        </is>
      </c>
      <c r="H1978" s="36" t="inlineStr">
        <is>
          <t>2026-03-31</t>
        </is>
      </c>
      <c r="I1978" s="36" t="inlineStr">
        <is>
          <t>20260331000743</t>
        </is>
      </c>
      <c r="J1978" s="39" t="inlineStr">
        <is>
          <t>https://dart.fss.or.kr/dsaf001/main.do?rcpNo=20260331000743</t>
        </is>
      </c>
      <c r="K1978" s="37" t="inlineStr">
        <is>
          <t>target_rev_post,target_op_post</t>
        </is>
      </c>
    </row>
    <row r="1979" ht="45" customHeight="1">
      <c r="A1979" s="36" t="inlineStr">
        <is>
          <t>K073</t>
        </is>
      </c>
      <c r="B1979" s="37" t="inlineStr">
        <is>
          <t>Antenna Co. Ltd</t>
        </is>
      </c>
      <c r="C1979" s="36" t="inlineStr">
        <is>
          <t>인수 후</t>
        </is>
      </c>
      <c r="D1979" s="36" t="inlineStr">
        <is>
          <t>2026-04-05</t>
        </is>
      </c>
      <c r="E1979" s="37" t="inlineStr">
        <is>
          <t>기타</t>
        </is>
      </c>
      <c r="F1979" s="37"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7" t="inlineStr">
        <is>
          <t>언론 보도</t>
        </is>
      </c>
      <c r="H1979" s="36" t="inlineStr">
        <is>
          <t>2026-04-05</t>
        </is>
      </c>
      <c r="I1979" s="36" t="n"/>
      <c r="J1979" s="39" t="inlineStr">
        <is>
          <t>https://www.heraldk.com/article/2026040502400044040</t>
        </is>
      </c>
      <c r="K1979" s="37" t="inlineStr">
        <is>
          <t>post_events_summary,acquirer_entity,notes</t>
        </is>
      </c>
    </row>
    <row r="1980" ht="45" customHeight="1">
      <c r="A1980" s="36" t="inlineStr">
        <is>
          <t>K073</t>
        </is>
      </c>
      <c r="B1980" s="37" t="inlineStr">
        <is>
          <t>Antenna Co. Ltd</t>
        </is>
      </c>
      <c r="C1980" s="36" t="inlineStr">
        <is>
          <t>발표</t>
        </is>
      </c>
      <c r="D1980" s="36" t="inlineStr">
        <is>
          <t>2022-12-31</t>
        </is>
      </c>
      <c r="E1980" s="37" t="inlineStr">
        <is>
          <t>기타</t>
        </is>
      </c>
      <c r="F1980" s="37" t="inlineStr">
        <is>
          <t>카카오 2022 사업보고서 요약재무정보: 연결 자산총계 22,963,491,575,614원(2022년말).</t>
        </is>
      </c>
      <c r="G1980" s="37" t="inlineStr">
        <is>
          <t>DART 사업보고서</t>
        </is>
      </c>
      <c r="H1980" s="36" t="inlineStr">
        <is>
          <t>2023-03-20</t>
        </is>
      </c>
      <c r="I1980" s="36" t="inlineStr">
        <is>
          <t>20230320001096</t>
        </is>
      </c>
      <c r="J1980" s="39" t="inlineStr">
        <is>
          <t>https://dart.fss.or.kr/dsaf001/main.do?rcpNo=20230320001096</t>
        </is>
      </c>
      <c r="K1980" s="37" t="inlineStr">
        <is>
          <t>apex_total_assets</t>
        </is>
      </c>
    </row>
    <row r="1981" ht="45" customHeight="1">
      <c r="A1981" s="36" t="inlineStr">
        <is>
          <t>K073</t>
        </is>
      </c>
      <c r="B1981" s="37" t="inlineStr">
        <is>
          <t>Antenna Co. Ltd</t>
        </is>
      </c>
      <c r="C1981" s="36" t="inlineStr">
        <is>
          <t>발표</t>
        </is>
      </c>
      <c r="D1981" s="36" t="inlineStr">
        <is>
          <t>2023-03-31</t>
        </is>
      </c>
      <c r="E1981" s="37" t="inlineStr">
        <is>
          <t>기타</t>
        </is>
      </c>
      <c r="F1981" s="37" t="inlineStr">
        <is>
          <t>카카오 2023 1분기보고서 주식의 총수: '발행주식의 총수는 보통주 445,656,747주'(기준일 2023-03-31).</t>
        </is>
      </c>
      <c r="G1981" s="37" t="inlineStr">
        <is>
          <t>DART 기타공시</t>
        </is>
      </c>
      <c r="H1981" s="36" t="inlineStr">
        <is>
          <t>2023-05-15</t>
        </is>
      </c>
      <c r="I1981" s="36" t="inlineStr">
        <is>
          <t>20230515002409</t>
        </is>
      </c>
      <c r="J1981" s="39" t="inlineStr">
        <is>
          <t>https://dart.fss.or.kr/dsaf001/main.do?rcpNo=20230515002409</t>
        </is>
      </c>
      <c r="K1981" s="37" t="inlineStr">
        <is>
          <t>acq_mktcap</t>
        </is>
      </c>
    </row>
    <row r="1982" ht="45" customHeight="1">
      <c r="A1982" s="36" t="inlineStr">
        <is>
          <t>K073</t>
        </is>
      </c>
      <c r="B1982" s="37" t="inlineStr">
        <is>
          <t>Antenna Co. Ltd</t>
        </is>
      </c>
      <c r="C1982" s="36" t="inlineStr">
        <is>
          <t>발표</t>
        </is>
      </c>
      <c r="D1982" s="36" t="inlineStr">
        <is>
          <t>2023-06-01</t>
        </is>
      </c>
      <c r="E1982" s="37" t="inlineStr">
        <is>
          <t>기타</t>
        </is>
      </c>
      <c r="F1982" s="37" t="inlineStr">
        <is>
          <t>Yahoo Finance 035720.KS 종가: 2023-05-31 56,200원, 2023-06-01 56,100원, 2023-06-02 57,200원.</t>
        </is>
      </c>
      <c r="G1982" s="37" t="inlineStr">
        <is>
          <t>기타</t>
        </is>
      </c>
      <c r="H1982" s="36" t="inlineStr">
        <is>
          <t>2026-10-26</t>
        </is>
      </c>
      <c r="I1982" s="36" t="n"/>
      <c r="J1982" s="39" t="inlineStr">
        <is>
          <t>https://query1.finance.yahoo.com/v8/finance/chart/035720.KS?period1=1685318400&amp;period2=1685923200&amp;interval=1d</t>
        </is>
      </c>
      <c r="K1982" s="37" t="inlineStr">
        <is>
          <t>acq_mktcap</t>
        </is>
      </c>
    </row>
    <row r="1983" ht="45" customHeight="1">
      <c r="A1983" s="36" t="inlineStr">
        <is>
          <t>K074</t>
        </is>
      </c>
      <c r="B1983" s="37" t="inlineStr">
        <is>
          <t>Daon Creative Co., Ltd.</t>
        </is>
      </c>
      <c r="C1983" s="36" t="inlineStr">
        <is>
          <t>발표</t>
        </is>
      </c>
      <c r="D1983" s="36" t="inlineStr">
        <is>
          <t>2024-04-03</t>
        </is>
      </c>
      <c r="E1983" s="37" t="inlineStr">
        <is>
          <t>발표</t>
        </is>
      </c>
      <c r="F1983" s="37"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7" t="inlineStr">
        <is>
          <t>DART 기타공시</t>
        </is>
      </c>
      <c r="H1983" s="36" t="inlineStr">
        <is>
          <t>2024-04-03</t>
        </is>
      </c>
      <c r="I1983" s="36" t="inlineStr">
        <is>
          <t>20240403003131</t>
        </is>
      </c>
      <c r="J1983" s="39" t="inlineStr">
        <is>
          <t>https://dart.fss.or.kr/dsaf001/main.do?rcpNo=20240403003131</t>
        </is>
      </c>
      <c r="K1983" s="37" t="inlineStr">
        <is>
          <t>announce_date_chk,purpose_quote,value_chk_local,status_chk,first_filing_date</t>
        </is>
      </c>
    </row>
    <row r="1984" ht="45" customHeight="1">
      <c r="A1984" s="36" t="inlineStr">
        <is>
          <t>K074</t>
        </is>
      </c>
      <c r="B1984" s="37" t="inlineStr">
        <is>
          <t>Daon Creative Co., Ltd.</t>
        </is>
      </c>
      <c r="C1984" s="36" t="inlineStr">
        <is>
          <t>인수 후</t>
        </is>
      </c>
      <c r="D1984" s="36" t="inlineStr">
        <is>
          <t>2024-04-05</t>
        </is>
      </c>
      <c r="E1984" s="37" t="inlineStr">
        <is>
          <t>완료</t>
        </is>
      </c>
      <c r="F1984" s="37" t="inlineStr">
        <is>
          <t>최대주주등의주식보유변동: 카카오엔터 417,310주(73.67%)→566,480주(100%), 증가 149,170주 23,250,531천원(단가 155,866원). 이용만 -134,170주(23.68%), 기타 -15,000주(2.65%).</t>
        </is>
      </c>
      <c r="G1984" s="37" t="inlineStr">
        <is>
          <t>DART 기타공시</t>
        </is>
      </c>
      <c r="H1984" s="36" t="inlineStr">
        <is>
          <t>2024-04-09</t>
        </is>
      </c>
      <c r="I1984" s="36" t="inlineStr">
        <is>
          <t>20240409003699</t>
        </is>
      </c>
      <c r="J1984" s="39" t="inlineStr">
        <is>
          <t>https://dart.fss.or.kr/dsaf001/main.do?rcpNo=20240409003699</t>
        </is>
      </c>
      <c r="K1984" s="37" t="inlineStr">
        <is>
          <t>status_chk,value_chk_local,subtype_chk,chk_note</t>
        </is>
      </c>
    </row>
    <row r="1985" ht="45" customHeight="1">
      <c r="A1985" s="36" t="inlineStr">
        <is>
          <t>K074</t>
        </is>
      </c>
      <c r="B1985" s="37" t="inlineStr">
        <is>
          <t>Daon Creative Co., Ltd.</t>
        </is>
      </c>
      <c r="C1985" s="36" t="inlineStr">
        <is>
          <t>인수 전</t>
        </is>
      </c>
      <c r="D1985" s="36" t="inlineStr">
        <is>
          <t>2018-11-05</t>
        </is>
      </c>
      <c r="E1985" s="37" t="inlineStr">
        <is>
          <t>지분취득</t>
        </is>
      </c>
      <c r="F1985" s="37" t="inlineStr">
        <is>
          <t>카카오페이지가 다온 33,081주(66.19%)를 9,924,300,000원에 현금 취득 결정, 이사회 2018.10.31. 취득목적 '시장경쟁력 강화 및 기업가치 제고'. 다온 2017 매출 4,018백만원, 순이익 504백만원.</t>
        </is>
      </c>
      <c r="G1985" s="37" t="inlineStr">
        <is>
          <t>DART 기타공시</t>
        </is>
      </c>
      <c r="H1985" s="36" t="inlineStr">
        <is>
          <t>2018-11-05</t>
        </is>
      </c>
      <c r="I1985" s="36" t="inlineStr">
        <is>
          <t>20181105000166</t>
        </is>
      </c>
      <c r="J1985" s="39" t="inlineStr">
        <is>
          <t>https://dart.fss.or.kr/dsaf001/main.do?rcpNo=20181105000166</t>
        </is>
      </c>
      <c r="K1985" s="37" t="inlineStr">
        <is>
          <t>pre_events_summary,notes,purpose_quote</t>
        </is>
      </c>
    </row>
    <row r="1986" ht="45" customHeight="1">
      <c r="A1986" s="36" t="inlineStr">
        <is>
          <t>K074</t>
        </is>
      </c>
      <c r="B1986" s="37" t="inlineStr">
        <is>
          <t>Daon Creative Co., Ltd.</t>
        </is>
      </c>
      <c r="C1986" s="36" t="inlineStr">
        <is>
          <t>인수 전</t>
        </is>
      </c>
      <c r="D1986" s="36" t="inlineStr">
        <is>
          <t>2018-12-31</t>
        </is>
      </c>
      <c r="E1986" s="37" t="inlineStr">
        <is>
          <t>지분취득</t>
        </is>
      </c>
      <c r="F1986" s="37"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7" t="inlineStr">
        <is>
          <t>DART 감사보고서</t>
        </is>
      </c>
      <c r="H1986" s="36" t="inlineStr">
        <is>
          <t>2019-04-11</t>
        </is>
      </c>
      <c r="I1986" s="36" t="inlineStr">
        <is>
          <t>20190411000196</t>
        </is>
      </c>
      <c r="J1986" s="39" t="inlineStr">
        <is>
          <t>https://dart.fss.or.kr/dsaf001/main.do?rcpNo=20190411000196</t>
        </is>
      </c>
      <c r="K1986" s="37" t="inlineStr">
        <is>
          <t>pre_incorp_chk,pre_events_summary,notes</t>
        </is>
      </c>
    </row>
    <row r="1987" ht="45" customHeight="1">
      <c r="A1987" s="36" t="inlineStr">
        <is>
          <t>K074</t>
        </is>
      </c>
      <c r="B1987" s="37" t="inlineStr">
        <is>
          <t>Daon Creative Co., Ltd.</t>
        </is>
      </c>
      <c r="C1987" s="36" t="inlineStr">
        <is>
          <t>인수 전</t>
        </is>
      </c>
      <c r="D1987" s="36" t="inlineStr">
        <is>
          <t>2019-12-03</t>
        </is>
      </c>
      <c r="E1987" s="37" t="inlineStr">
        <is>
          <t>합병</t>
        </is>
      </c>
      <c r="F1987" s="37" t="inlineStr">
        <is>
          <t>다온이 100% 자회사 ㈜제이코믹스 흡수합병 결정(합병기일 2019.12.03). 목적 '경영 효율성 증대 및 사업간 시너지 효과의 극대화를통한 기업가치 제고'.</t>
        </is>
      </c>
      <c r="G1987" s="37" t="inlineStr">
        <is>
          <t>DART 기타공시</t>
        </is>
      </c>
      <c r="H1987" s="36" t="inlineStr">
        <is>
          <t>2019-10-18</t>
        </is>
      </c>
      <c r="I1987" s="36" t="inlineStr">
        <is>
          <t>20191018000291</t>
        </is>
      </c>
      <c r="J1987" s="39" t="inlineStr">
        <is>
          <t>https://dart.fss.or.kr/dsaf001/main.do?rcpNo=20191018000291</t>
        </is>
      </c>
      <c r="K1987" s="37" t="inlineStr">
        <is>
          <t>pre_events_summary</t>
        </is>
      </c>
    </row>
    <row r="1988" ht="45" customHeight="1">
      <c r="A1988" s="36" t="inlineStr">
        <is>
          <t>K074</t>
        </is>
      </c>
      <c r="B1988" s="37" t="inlineStr">
        <is>
          <t>Daon Creative Co., Ltd.</t>
        </is>
      </c>
      <c r="C1988" s="36" t="inlineStr">
        <is>
          <t>인수 전</t>
        </is>
      </c>
      <c r="D1988" s="36" t="inlineStr">
        <is>
          <t>2021-03-04</t>
        </is>
      </c>
      <c r="E1988" s="37" t="inlineStr">
        <is>
          <t>기타</t>
        </is>
      </c>
      <c r="F1988" s="37" t="inlineStr">
        <is>
          <t>다온 주식매수선택권 부여 결정 2,200주(행사가 1,000,000원), 증자전 발행주식총수 56,648주.</t>
        </is>
      </c>
      <c r="G1988" s="37" t="inlineStr">
        <is>
          <t>DART 기타공시</t>
        </is>
      </c>
      <c r="H1988" s="36" t="inlineStr">
        <is>
          <t>2021-03-04</t>
        </is>
      </c>
      <c r="I1988" s="36" t="inlineStr">
        <is>
          <t>20210304000518</t>
        </is>
      </c>
      <c r="J1988" s="39" t="inlineStr">
        <is>
          <t>https://dart.fss.or.kr/dsaf001/main.do?rcpNo=20210304000518</t>
        </is>
      </c>
      <c r="K1988" s="37" t="inlineStr">
        <is>
          <t>pre_events_summary</t>
        </is>
      </c>
    </row>
    <row r="1989" ht="45" customHeight="1">
      <c r="A1989" s="36" t="inlineStr">
        <is>
          <t>K074</t>
        </is>
      </c>
      <c r="B1989" s="37" t="inlineStr">
        <is>
          <t>Daon Creative Co., Ltd.</t>
        </is>
      </c>
      <c r="C1989" s="36" t="inlineStr">
        <is>
          <t>인수 전</t>
        </is>
      </c>
      <c r="D1989" s="36" t="inlineStr">
        <is>
          <t>2022</t>
        </is>
      </c>
      <c r="E1989" s="37" t="inlineStr">
        <is>
          <t>실적</t>
        </is>
      </c>
      <c r="F1989" s="37" t="inlineStr">
        <is>
          <t>다온 FY2022 감사보고서: 영업수익 25,918,384,478원(전기 24,002,651,460원), 영업이익 4,534,818,232원(전기 5,759,982,415원).</t>
        </is>
      </c>
      <c r="G1989" s="37" t="inlineStr">
        <is>
          <t>DART 감사보고서</t>
        </is>
      </c>
      <c r="H1989" s="36" t="inlineStr">
        <is>
          <t>2023-03-28</t>
        </is>
      </c>
      <c r="I1989" s="36" t="inlineStr">
        <is>
          <t>20230328000680</t>
        </is>
      </c>
      <c r="J1989" s="39" t="inlineStr">
        <is>
          <t>https://dart.fss.or.kr/dsaf001/main.do?rcpNo=20230328000680</t>
        </is>
      </c>
      <c r="K1989" s="37" t="inlineStr">
        <is>
          <t>target_rev_pre,target_op_pre,perf_basis</t>
        </is>
      </c>
    </row>
    <row r="1990" ht="45" customHeight="1">
      <c r="A1990" s="36" t="inlineStr">
        <is>
          <t>K074</t>
        </is>
      </c>
      <c r="B1990" s="37" t="inlineStr">
        <is>
          <t>Daon Creative Co., Ltd.</t>
        </is>
      </c>
      <c r="C1990" s="36" t="inlineStr">
        <is>
          <t>인수 전</t>
        </is>
      </c>
      <c r="D1990" s="36" t="inlineStr">
        <is>
          <t>2023</t>
        </is>
      </c>
      <c r="E1990" s="37" t="inlineStr">
        <is>
          <t>실적</t>
        </is>
      </c>
      <c r="F1990" s="37" t="inlineStr">
        <is>
          <t>다온 FY2023 감사보고서: 영업수익 26,138,216,752원, 영업이익 4,014,385,379원, 자산총계 28,209,185,782원. 주주 카카오엔터 417,310주(73.7%), 이용만 134,170주(23.7%, 대표이사), 기타 15,000주(2.6%). 2014년 8월 설립.</t>
        </is>
      </c>
      <c r="G1990" s="37" t="inlineStr">
        <is>
          <t>DART 감사보고서</t>
        </is>
      </c>
      <c r="H1990" s="36" t="inlineStr">
        <is>
          <t>2024-03-27</t>
        </is>
      </c>
      <c r="I1990" s="36" t="inlineStr">
        <is>
          <t>20240327000489</t>
        </is>
      </c>
      <c r="J1990" s="39" t="inlineStr">
        <is>
          <t>https://dart.fss.or.kr/dsaf001/main.do?rcpNo=20240327000489</t>
        </is>
      </c>
      <c r="K1990" s="37" t="inlineStr">
        <is>
          <t>target_rev_pre,target_op_pre,pre_events_summary</t>
        </is>
      </c>
    </row>
    <row r="1991" ht="45" customHeight="1">
      <c r="A1991" s="36" t="inlineStr">
        <is>
          <t>K074</t>
        </is>
      </c>
      <c r="B1991" s="37" t="inlineStr">
        <is>
          <t>Daon Creative Co., Ltd.</t>
        </is>
      </c>
      <c r="C1991" s="36" t="inlineStr">
        <is>
          <t>인수 전</t>
        </is>
      </c>
      <c r="D1991" s="36" t="inlineStr">
        <is>
          <t>2023-12-31</t>
        </is>
      </c>
      <c r="E1991" s="37" t="inlineStr">
        <is>
          <t>기타</t>
        </is>
      </c>
      <c r="F1991" s="37"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7" t="inlineStr">
        <is>
          <t>DART 감사보고서</t>
        </is>
      </c>
      <c r="H1991" s="36" t="inlineStr">
        <is>
          <t>2024-03-29</t>
        </is>
      </c>
      <c r="I1991" s="36" t="inlineStr">
        <is>
          <t>20240329003124</t>
        </is>
      </c>
      <c r="J1991" s="39" t="inlineStr">
        <is>
          <t>https://dart.fss.or.kr/dsaf001/main.do?rcpNo=20240329003124</t>
        </is>
      </c>
      <c r="K1991" s="37" t="inlineStr">
        <is>
          <t>acq_total_assets,deal_to_assets_pct,deal_to_equity_pct,acquirer_core,impairment,chk_note,pre_events_summary</t>
        </is>
      </c>
    </row>
    <row r="1992" ht="45" customHeight="1">
      <c r="A1992" s="36" t="inlineStr">
        <is>
          <t>K074</t>
        </is>
      </c>
      <c r="B1992" s="37" t="inlineStr">
        <is>
          <t>Daon Creative Co., Ltd.</t>
        </is>
      </c>
      <c r="C1992" s="36" t="inlineStr">
        <is>
          <t>인수 전</t>
        </is>
      </c>
      <c r="D1992" s="36" t="inlineStr">
        <is>
          <t>2023-12-31</t>
        </is>
      </c>
      <c r="E1992" s="37" t="inlineStr">
        <is>
          <t>기타</t>
        </is>
      </c>
      <c r="F1992" s="37" t="inlineStr">
        <is>
          <t>카카오엔터 2023 별도: 자산총계 2,778,030,626,653원, 자본총계 1,297,755,529,868원.</t>
        </is>
      </c>
      <c r="G1992" s="37" t="inlineStr">
        <is>
          <t>DART 감사보고서</t>
        </is>
      </c>
      <c r="H1992" s="36" t="inlineStr">
        <is>
          <t>2024-03-29</t>
        </is>
      </c>
      <c r="I1992" s="36" t="inlineStr">
        <is>
          <t>20240329003122</t>
        </is>
      </c>
      <c r="J1992" s="39" t="inlineStr">
        <is>
          <t>https://dart.fss.or.kr/dsaf001/main.do?rcpNo=20240329003122</t>
        </is>
      </c>
      <c r="K1992" s="37" t="inlineStr">
        <is>
          <t>acq_total_assets,deal_to_assets_pct,deal_to_equity_pct</t>
        </is>
      </c>
    </row>
    <row r="1993" ht="45" customHeight="1">
      <c r="A1993" s="36" t="inlineStr">
        <is>
          <t>K074</t>
        </is>
      </c>
      <c r="B1993" s="37" t="inlineStr">
        <is>
          <t>Daon Creative Co., Ltd.</t>
        </is>
      </c>
      <c r="C1993" s="36" t="inlineStr">
        <is>
          <t>인수 전</t>
        </is>
      </c>
      <c r="D1993" s="36" t="inlineStr">
        <is>
          <t>2023-12-31</t>
        </is>
      </c>
      <c r="E1993" s="37" t="inlineStr">
        <is>
          <t>기타</t>
        </is>
      </c>
      <c r="F1993" s="37" t="inlineStr">
        <is>
          <t>㈜카카오 2023 사업보고서: 연결 자산총계 25,179,968,939,321원(2023.12.31). 발행주식의 총수 444,849,878주, 자기주식 6,643,783주.</t>
        </is>
      </c>
      <c r="G1993" s="37" t="inlineStr">
        <is>
          <t>DART 사업보고서</t>
        </is>
      </c>
      <c r="H1993" s="36" t="inlineStr">
        <is>
          <t>2024-03-28</t>
        </is>
      </c>
      <c r="I1993" s="36" t="inlineStr">
        <is>
          <t>20240328001805</t>
        </is>
      </c>
      <c r="J1993" s="39" t="inlineStr">
        <is>
          <t>https://dart.fss.or.kr/dsaf001/main.do?rcpNo=20240328001805</t>
        </is>
      </c>
      <c r="K1993" s="37" t="inlineStr">
        <is>
          <t>apex_total_assets,acq_mktcap</t>
        </is>
      </c>
    </row>
    <row r="1994" ht="45" customHeight="1">
      <c r="A1994" s="36" t="inlineStr">
        <is>
          <t>K074</t>
        </is>
      </c>
      <c r="B1994" s="37" t="inlineStr">
        <is>
          <t>Daon Creative Co., Ltd.</t>
        </is>
      </c>
      <c r="C1994" s="36" t="inlineStr">
        <is>
          <t>발표</t>
        </is>
      </c>
      <c r="D1994" s="36" t="inlineStr">
        <is>
          <t>2024-04-02</t>
        </is>
      </c>
      <c r="E1994" s="37" t="inlineStr">
        <is>
          <t>기타</t>
        </is>
      </c>
      <c r="F1994" s="37" t="inlineStr">
        <is>
          <t>Yahoo Finance 차트 API: 035720.KS 2024-04-02 종가 51,200원; KRW=X 2024-04-03 1,350.73원/달러.</t>
        </is>
      </c>
      <c r="G1994" s="37" t="inlineStr">
        <is>
          <t>기타</t>
        </is>
      </c>
      <c r="H1994" s="36" t="inlineStr">
        <is>
          <t>2024-04-02</t>
        </is>
      </c>
      <c r="I1994" s="36" t="n"/>
      <c r="J1994" s="39" t="inlineStr">
        <is>
          <t>https://query1.finance.yahoo.com/v8/finance/chart/035720.KS?period1=1711929600&amp;period2=1712448000&amp;interval=1d</t>
        </is>
      </c>
      <c r="K1994" s="37" t="inlineStr">
        <is>
          <t>acq_mktcap,value_chk_usdmm,size_basis</t>
        </is>
      </c>
    </row>
    <row r="1995" ht="45" customHeight="1">
      <c r="A1995" s="36" t="inlineStr">
        <is>
          <t>K074</t>
        </is>
      </c>
      <c r="B1995" s="37" t="inlineStr">
        <is>
          <t>Daon Creative Co., Ltd.</t>
        </is>
      </c>
      <c r="C1995" s="36" t="inlineStr">
        <is>
          <t>인수 후</t>
        </is>
      </c>
      <c r="D1995" s="36" t="inlineStr">
        <is>
          <t>2024-05-31</t>
        </is>
      </c>
      <c r="E1995" s="37" t="inlineStr">
        <is>
          <t>경영진변경</t>
        </is>
      </c>
      <c r="F1995" s="37" t="inlineStr">
        <is>
          <t>다온 임원의 변동: 대표이사 이용만 유지, 기타비상무이사 임장렬 해임(퇴임)·이정선 선임(각 2024.03.26, 등기 2024.04.19), 김상민 유지.</t>
        </is>
      </c>
      <c r="G1995" s="37" t="inlineStr">
        <is>
          <t>DART 기타공시</t>
        </is>
      </c>
      <c r="H1995" s="36" t="inlineStr">
        <is>
          <t>2024-05-31</t>
        </is>
      </c>
      <c r="I1995" s="36" t="inlineStr">
        <is>
          <t>20240531001671</t>
        </is>
      </c>
      <c r="J1995" s="39" t="inlineStr">
        <is>
          <t>https://dart.fss.or.kr/dsaf001/main.do?rcpNo=20240531001671</t>
        </is>
      </c>
      <c r="K1995" s="37" t="inlineStr">
        <is>
          <t>post_events_summary,status_chk</t>
        </is>
      </c>
    </row>
    <row r="1996" ht="45" customHeight="1">
      <c r="A1996" s="36" t="inlineStr">
        <is>
          <t>K074</t>
        </is>
      </c>
      <c r="B1996" s="37" t="inlineStr">
        <is>
          <t>Daon Creative Co., Ltd.</t>
        </is>
      </c>
      <c r="C1996" s="36" t="inlineStr">
        <is>
          <t>인수 후</t>
        </is>
      </c>
      <c r="D1996" s="36" t="inlineStr">
        <is>
          <t>2024</t>
        </is>
      </c>
      <c r="E1996" s="37" t="inlineStr">
        <is>
          <t>실적</t>
        </is>
      </c>
      <c r="F1996" s="37" t="inlineStr">
        <is>
          <t>다온 FY2024 감사보고서: 영업수익 23,904,130,753원, 영업이익 2,189,384,821원, 당기순손실 19,805,901원, 무형자산손상차손 2,548,023천원. 주주 카카오엔터 566,480주(100.0%). 대표이사 정종욱.</t>
        </is>
      </c>
      <c r="G1996" s="37" t="inlineStr">
        <is>
          <t>DART 감사보고서</t>
        </is>
      </c>
      <c r="H1996" s="36" t="inlineStr">
        <is>
          <t>2025-03-31</t>
        </is>
      </c>
      <c r="I1996" s="36" t="inlineStr">
        <is>
          <t>20250331002500</t>
        </is>
      </c>
      <c r="J1996" s="39" t="inlineStr">
        <is>
          <t>https://dart.fss.or.kr/dsaf001/main.do?rcpNo=20250331002500</t>
        </is>
      </c>
      <c r="K1996" s="37" t="inlineStr">
        <is>
          <t>target_rev_post,target_op_post,impairment,post_events_summary</t>
        </is>
      </c>
    </row>
    <row r="1997" ht="45" customHeight="1">
      <c r="A1997" s="36" t="inlineStr">
        <is>
          <t>K074</t>
        </is>
      </c>
      <c r="B1997" s="37" t="inlineStr">
        <is>
          <t>Daon Creative Co., Ltd.</t>
        </is>
      </c>
      <c r="C1997" s="36" t="inlineStr">
        <is>
          <t>인수 후</t>
        </is>
      </c>
      <c r="D1997" s="36" t="inlineStr">
        <is>
          <t>2024-12-31</t>
        </is>
      </c>
      <c r="E1997" s="37" t="inlineStr">
        <is>
          <t>추가취득</t>
        </is>
      </c>
      <c r="F1997" s="37"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7" t="inlineStr">
        <is>
          <t>DART 감사보고서</t>
        </is>
      </c>
      <c r="H1997" s="36" t="inlineStr">
        <is>
          <t>2025-03-28</t>
        </is>
      </c>
      <c r="I1997" s="36" t="inlineStr">
        <is>
          <t>20250328002113</t>
        </is>
      </c>
      <c r="J1997" s="39" t="inlineStr">
        <is>
          <t>https://dart.fss.or.kr/dsaf001/main.do?rcpNo=20250328002113</t>
        </is>
      </c>
      <c r="K1997" s="37" t="inlineStr">
        <is>
          <t>status_chk,impairment,post_events_summary</t>
        </is>
      </c>
    </row>
    <row r="1998" ht="45" customHeight="1">
      <c r="A1998" s="36" t="inlineStr">
        <is>
          <t>K074</t>
        </is>
      </c>
      <c r="B1998" s="37" t="inlineStr">
        <is>
          <t>Daon Creative Co., Ltd.</t>
        </is>
      </c>
      <c r="C1998" s="36" t="inlineStr">
        <is>
          <t>인수 후</t>
        </is>
      </c>
      <c r="D1998" s="36" t="inlineStr">
        <is>
          <t>2025</t>
        </is>
      </c>
      <c r="E1998" s="37" t="inlineStr">
        <is>
          <t>실적</t>
        </is>
      </c>
      <c r="F1998" s="37" t="inlineStr">
        <is>
          <t>다온 FY2025 감사보고서: 영업수익 23,600,739,263원, 영업이익 2,065,122,866원, 당기순손실 158,375,810원, 무형자산손상차손 2,483,465천원. 대표이사 정종욱.</t>
        </is>
      </c>
      <c r="G1998" s="37" t="inlineStr">
        <is>
          <t>DART 감사보고서</t>
        </is>
      </c>
      <c r="H1998" s="36" t="inlineStr">
        <is>
          <t>2026-03-26</t>
        </is>
      </c>
      <c r="I1998" s="36" t="inlineStr">
        <is>
          <t>20260326001365</t>
        </is>
      </c>
      <c r="J1998" s="39" t="inlineStr">
        <is>
          <t>https://dart.fss.or.kr/dsaf001/main.do?rcpNo=20260326001365</t>
        </is>
      </c>
      <c r="K1998" s="37" t="inlineStr">
        <is>
          <t>target_rev_post,target_op_post,impairment,post_events_summary</t>
        </is>
      </c>
    </row>
    <row r="1999" ht="45" customHeight="1">
      <c r="A1999" s="36" t="inlineStr">
        <is>
          <t>K074</t>
        </is>
      </c>
      <c r="B1999" s="37" t="inlineStr">
        <is>
          <t>Daon Creative Co., Ltd.</t>
        </is>
      </c>
      <c r="C1999" s="36" t="inlineStr">
        <is>
          <t>인수 후</t>
        </is>
      </c>
      <c r="D1999" s="36" t="inlineStr">
        <is>
          <t>2025-12-31</t>
        </is>
      </c>
      <c r="E1999" s="37" t="inlineStr">
        <is>
          <t>손상차손</t>
        </is>
      </c>
      <c r="F1999" s="37" t="inlineStr">
        <is>
          <t>카카오엔터 2025 연결: 영업권 표 '(주)다온크리에이티브 | 8,384,140 | (8,384,140) | - | -' 전액 손상. 손상검사 장부 21,244 vs 회수가능 8,468백만원.</t>
        </is>
      </c>
      <c r="G1999" s="37" t="inlineStr">
        <is>
          <t>DART 감사보고서</t>
        </is>
      </c>
      <c r="H1999" s="36" t="inlineStr">
        <is>
          <t>2026-03-27</t>
        </is>
      </c>
      <c r="I1999" s="36" t="inlineStr">
        <is>
          <t>20260327001465</t>
        </is>
      </c>
      <c r="J1999" s="39" t="inlineStr">
        <is>
          <t>https://dart.fss.or.kr/dsaf001/main.do?rcpNo=20260327001465</t>
        </is>
      </c>
      <c r="K1999" s="37" t="inlineStr">
        <is>
          <t>impairment,post_events_summary</t>
        </is>
      </c>
    </row>
    <row r="2000" ht="45" customHeight="1">
      <c r="A2000" s="36" t="inlineStr">
        <is>
          <t>K074</t>
        </is>
      </c>
      <c r="B2000" s="37" t="inlineStr">
        <is>
          <t>Daon Creative Co., Ltd.</t>
        </is>
      </c>
      <c r="C2000" s="36" t="inlineStr">
        <is>
          <t>인수 후</t>
        </is>
      </c>
      <c r="D2000" s="36" t="inlineStr">
        <is>
          <t>2026</t>
        </is>
      </c>
      <c r="E2000" s="37" t="inlineStr">
        <is>
          <t>기타</t>
        </is>
      </c>
      <c r="F2000" s="37" t="inlineStr">
        <is>
          <t>KOCCA 기업 디렉터리: 2014년 8월 설립된 웹툰·웹소설 전자출판사, '웹툰과 웹소설 IP를 제작·판매', 카카오엔터 자회사 편입 시점은 'March'로만 기재. DART 기록(2018년 중 연결 편입)과 어긋남.</t>
        </is>
      </c>
      <c r="G2000" s="37" t="inlineStr">
        <is>
          <t>기타</t>
        </is>
      </c>
      <c r="H2000" s="36" t="n"/>
      <c r="I2000" s="36" t="n"/>
      <c r="J2000" s="39" t="inlineStr">
        <is>
          <t>https://welcon.kocca.kr/en/directory/company/daoncreativeltd--51</t>
        </is>
      </c>
      <c r="K2000" s="37" t="inlineStr">
        <is>
          <t>core_basis,notes</t>
        </is>
      </c>
    </row>
    <row r="2001" ht="45" customHeight="1">
      <c r="A2001" s="36" t="inlineStr">
        <is>
          <t>N001</t>
        </is>
      </c>
      <c r="B2001" s="37" t="inlineStr">
        <is>
          <t>ValueCommerce Co., Ltd. (TSE:2491)</t>
        </is>
      </c>
      <c r="C2001" s="36" t="inlineStr">
        <is>
          <t>발표</t>
        </is>
      </c>
      <c r="D2001" s="36" t="inlineStr">
        <is>
          <t>2005-02-28</t>
        </is>
      </c>
      <c r="E2001" s="37" t="inlineStr">
        <is>
          <t>발표</t>
        </is>
      </c>
      <c r="F2001" s="37"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7" t="inlineStr">
        <is>
          <t>회사 보도자료</t>
        </is>
      </c>
      <c r="H2001" s="36" t="inlineStr">
        <is>
          <t>2005-02-28</t>
        </is>
      </c>
      <c r="I2001" s="36" t="inlineStr">
        <is>
          <t>ja20050228_A</t>
        </is>
      </c>
      <c r="J2001" s="39" t="inlineStr">
        <is>
          <t>https://www.lycorp.co.jp/news/archive/Y/ja/ja20050228_A.pdf</t>
        </is>
      </c>
      <c r="K2001" s="37" t="inlineStr">
        <is>
          <t>announce_date_chk,purpose_quote,first_filing_date,value_chk_local,pre_events_summary,core_basis</t>
        </is>
      </c>
    </row>
    <row r="2002" ht="45" customHeight="1">
      <c r="A2002" s="36" t="inlineStr">
        <is>
          <t>N001</t>
        </is>
      </c>
      <c r="B2002" s="37" t="inlineStr">
        <is>
          <t>ValueCommerce Co., Ltd. (TSE:2491)</t>
        </is>
      </c>
      <c r="C2002" s="36" t="inlineStr">
        <is>
          <t>인수 후</t>
        </is>
      </c>
      <c r="D2002" s="36" t="inlineStr">
        <is>
          <t>2005-04-12</t>
        </is>
      </c>
      <c r="E2002" s="37" t="inlineStr">
        <is>
          <t>완료</t>
        </is>
      </c>
      <c r="F2002" s="37"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7" t="inlineStr">
        <is>
          <t>언론 보도</t>
        </is>
      </c>
      <c r="H2002" s="36" t="inlineStr">
        <is>
          <t>2005-04-12</t>
        </is>
      </c>
      <c r="I2002" s="36" t="n"/>
      <c r="J2002" s="39" t="inlineStr">
        <is>
          <t>https://internet.watch.impress.co.jp/cda/news/2005/04/12/7239.html</t>
        </is>
      </c>
      <c r="K2002" s="37" t="inlineStr">
        <is>
          <t>status_chk,value_chk_local,subtype_chk,chk_note,post_events_summary</t>
        </is>
      </c>
    </row>
    <row r="2003" ht="45" customHeight="1">
      <c r="A2003" s="36" t="inlineStr">
        <is>
          <t>N001</t>
        </is>
      </c>
      <c r="B2003" s="37" t="inlineStr">
        <is>
          <t>ValueCommerce Co., Ltd. (TSE:2491)</t>
        </is>
      </c>
      <c r="C2003" s="36" t="inlineStr">
        <is>
          <t>발표</t>
        </is>
      </c>
      <c r="D2003" s="36" t="inlineStr">
        <is>
          <t>2005-03-31</t>
        </is>
      </c>
      <c r="E2003" s="37" t="inlineStr">
        <is>
          <t>실적</t>
        </is>
      </c>
      <c r="F2003" s="37"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7" t="inlineStr">
        <is>
          <t>EDINET</t>
        </is>
      </c>
      <c r="H2003" s="36" t="inlineStr">
        <is>
          <t>2005-06</t>
        </is>
      </c>
      <c r="I2003" s="36" t="inlineStr">
        <is>
          <t>yuho2004-vsreport</t>
        </is>
      </c>
      <c r="J2003" s="39" t="inlineStr">
        <is>
          <t>https://s.yimg.jp/images/docs/ir/archives/vsreport/yuho2004-vsreport.pdf</t>
        </is>
      </c>
      <c r="K2003" s="37" t="inlineStr">
        <is>
          <t>value_chk_local,purpose_quote,status_chk,acq_total_assets,deal_to_assets_pct,deal_to_equity_pct,acq_mktcap,acquirer_core,size_basis</t>
        </is>
      </c>
    </row>
    <row r="2004" ht="45" customHeight="1">
      <c r="A2004" s="36" t="inlineStr">
        <is>
          <t>N001</t>
        </is>
      </c>
      <c r="B2004" s="37" t="inlineStr">
        <is>
          <t>ValueCommerce Co., Ltd. (TSE:2491)</t>
        </is>
      </c>
      <c r="C2004" s="36" t="inlineStr">
        <is>
          <t>인수 후</t>
        </is>
      </c>
      <c r="D2004" s="36" t="inlineStr">
        <is>
          <t>2006-03-31</t>
        </is>
      </c>
      <c r="E2004" s="37" t="inlineStr">
        <is>
          <t>기타</t>
        </is>
      </c>
      <c r="F2004" s="37"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7" t="inlineStr">
        <is>
          <t>EDINET</t>
        </is>
      </c>
      <c r="H2004" s="36" t="inlineStr">
        <is>
          <t>2006-06</t>
        </is>
      </c>
      <c r="I2004" s="36" t="inlineStr">
        <is>
          <t>yuho2005-vsreport</t>
        </is>
      </c>
      <c r="J2004" s="39" t="inlineStr">
        <is>
          <t>https://s.yimg.jp/images/docs/ir/archives/vsreport/yuho2005-vsreport.pdf</t>
        </is>
      </c>
      <c r="K2004" s="37" t="inlineStr">
        <is>
          <t>subtype_chk,chk_note,impairment,earnings_call_note</t>
        </is>
      </c>
    </row>
    <row r="2005" ht="45" customHeight="1">
      <c r="A2005" s="36" t="inlineStr">
        <is>
          <t>N001</t>
        </is>
      </c>
      <c r="B2005" s="37" t="inlineStr">
        <is>
          <t>ValueCommerce Co., Ltd. (TSE:2491)</t>
        </is>
      </c>
      <c r="C2005" s="36" t="inlineStr">
        <is>
          <t>인수 후</t>
        </is>
      </c>
      <c r="D2005" s="36" t="inlineStr">
        <is>
          <t>2005-04-20</t>
        </is>
      </c>
      <c r="E2005" s="37" t="inlineStr">
        <is>
          <t>어닝콜</t>
        </is>
      </c>
      <c r="F2005" s="37"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7" t="inlineStr">
        <is>
          <t>언론 보도</t>
        </is>
      </c>
      <c r="H2005" s="36" t="inlineStr">
        <is>
          <t>2005-04-21</t>
        </is>
      </c>
      <c r="I2005" s="36" t="n"/>
      <c r="J2005" s="39" t="inlineStr">
        <is>
          <t>https://internet.watch.impress.co.jp/cda/news/2005/04/21/7375.html</t>
        </is>
      </c>
      <c r="K2005" s="37" t="inlineStr">
        <is>
          <t>earnings_call_note</t>
        </is>
      </c>
    </row>
    <row r="2006" ht="45" customHeight="1">
      <c r="A2006" s="36" t="inlineStr">
        <is>
          <t>N001</t>
        </is>
      </c>
      <c r="B2006" s="37" t="inlineStr">
        <is>
          <t>ValueCommerce Co., Ltd. (TSE:2491)</t>
        </is>
      </c>
      <c r="C2006" s="36" t="inlineStr">
        <is>
          <t>인수 후</t>
        </is>
      </c>
      <c r="D2006" s="36" t="inlineStr">
        <is>
          <t>2005-07-05</t>
        </is>
      </c>
      <c r="E2006" s="37" t="inlineStr">
        <is>
          <t>통합</t>
        </is>
      </c>
      <c r="F2006" s="37"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7" t="inlineStr">
        <is>
          <t>회사 보도자료</t>
        </is>
      </c>
      <c r="H2006" s="36" t="inlineStr">
        <is>
          <t>2005-07-05</t>
        </is>
      </c>
      <c r="I2006" s="36" t="inlineStr">
        <is>
          <t>ja20050705_A</t>
        </is>
      </c>
      <c r="J2006" s="39" t="inlineStr">
        <is>
          <t>https://www.lycorp.co.jp/news/archive/Y/ja/ja20050705_A.pdf</t>
        </is>
      </c>
      <c r="K2006" s="37" t="inlineStr">
        <is>
          <t>post_events_summary</t>
        </is>
      </c>
    </row>
    <row r="2007" ht="45" customHeight="1">
      <c r="A2007" s="36" t="inlineStr">
        <is>
          <t>N001</t>
        </is>
      </c>
      <c r="B2007" s="37" t="inlineStr">
        <is>
          <t>ValueCommerce Co., Ltd. (TSE:2491)</t>
        </is>
      </c>
      <c r="C2007" s="36" t="inlineStr">
        <is>
          <t>인수 후</t>
        </is>
      </c>
      <c r="D2007" s="36" t="inlineStr">
        <is>
          <t>2005-09-29</t>
        </is>
      </c>
      <c r="E2007" s="37" t="inlineStr">
        <is>
          <t>통합</t>
        </is>
      </c>
      <c r="F2007" s="37" t="inlineStr">
        <is>
          <t>ヤフー·バリューコマース 보도자료: 9-29부터 'Yahoo!ブログ''Yahoo!ジオシティーズ' 이용자용 아필리에이트 프로그램 제공 — "Yahoo! JAPANサイトにおける初めての本格的なアフィリエイトプログラム"</t>
        </is>
      </c>
      <c r="G2007" s="37" t="inlineStr">
        <is>
          <t>회사 보도자료</t>
        </is>
      </c>
      <c r="H2007" s="36" t="inlineStr">
        <is>
          <t>2005-09-29</t>
        </is>
      </c>
      <c r="I2007" s="36" t="inlineStr">
        <is>
          <t>ja20050929_B</t>
        </is>
      </c>
      <c r="J2007" s="39" t="inlineStr">
        <is>
          <t>https://www.lycorp.co.jp/news/archive/Y/ja/ja20050929_B.pdf</t>
        </is>
      </c>
      <c r="K2007" s="37" t="inlineStr">
        <is>
          <t>post_events_summary</t>
        </is>
      </c>
    </row>
    <row r="2008" ht="45" customHeight="1">
      <c r="A2008" s="36" t="inlineStr">
        <is>
          <t>N001</t>
        </is>
      </c>
      <c r="B2008" s="37" t="inlineStr">
        <is>
          <t>ValueCommerce Co., Ltd. (TSE:2491)</t>
        </is>
      </c>
      <c r="C2008" s="36" t="inlineStr">
        <is>
          <t>인수 후</t>
        </is>
      </c>
      <c r="D2008" s="36" t="inlineStr">
        <is>
          <t>2006-12-31</t>
        </is>
      </c>
      <c r="E2008" s="37" t="inlineStr">
        <is>
          <t>실적</t>
        </is>
      </c>
      <c r="F2008" s="37"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7" t="inlineStr">
        <is>
          <t>EDINET</t>
        </is>
      </c>
      <c r="H2008" s="36" t="inlineStr">
        <is>
          <t>2007-03</t>
        </is>
      </c>
      <c r="I2008" s="36" t="inlineStr">
        <is>
          <t>0070FKIF</t>
        </is>
      </c>
      <c r="J2008" s="39" t="inlineStr">
        <is>
          <t>https://ssl4.eir-parts.net/doc/2491/yuho_pdf/0070FKIF/00.pdf</t>
        </is>
      </c>
      <c r="K2008" s="37" t="inlineStr">
        <is>
          <t>target_rev_pre,target_rev_post,target_op_post,target_op_pre,pre_events_summary,post_events_summary,perf_basis</t>
        </is>
      </c>
    </row>
    <row r="2009" ht="45" customHeight="1">
      <c r="A2009" s="36" t="inlineStr">
        <is>
          <t>N001</t>
        </is>
      </c>
      <c r="B2009" s="37" t="inlineStr">
        <is>
          <t>ValueCommerce Co., Ltd. (TSE:2491)</t>
        </is>
      </c>
      <c r="C2009" s="36" t="inlineStr">
        <is>
          <t>인수 후</t>
        </is>
      </c>
      <c r="D2009" s="36" t="inlineStr">
        <is>
          <t>2009-02-16</t>
        </is>
      </c>
      <c r="E2009" s="37" t="inlineStr">
        <is>
          <t>통합</t>
        </is>
      </c>
      <c r="F2009" s="37"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7" t="inlineStr">
        <is>
          <t>회사 보도자료</t>
        </is>
      </c>
      <c r="H2009" s="36" t="inlineStr">
        <is>
          <t>2009-02-16</t>
        </is>
      </c>
      <c r="I2009" s="36" t="inlineStr">
        <is>
          <t>ja20090216_A</t>
        </is>
      </c>
      <c r="J2009" s="39" t="inlineStr">
        <is>
          <t>https://www.lycorp.co.jp/news/archive/Y/ja/ja20090216_A.pdf</t>
        </is>
      </c>
      <c r="K2009" s="37" t="inlineStr">
        <is>
          <t>post_events_summary</t>
        </is>
      </c>
    </row>
    <row r="2010" ht="45" customHeight="1">
      <c r="A2010" s="36" t="inlineStr">
        <is>
          <t>N001</t>
        </is>
      </c>
      <c r="B2010" s="37" t="inlineStr">
        <is>
          <t>ValueCommerce Co., Ltd. (TSE:2491)</t>
        </is>
      </c>
      <c r="C2010" s="36" t="inlineStr">
        <is>
          <t>인수 후</t>
        </is>
      </c>
      <c r="D2010" s="36" t="inlineStr">
        <is>
          <t>2012-10-16</t>
        </is>
      </c>
      <c r="E2010" s="37" t="inlineStr">
        <is>
          <t>추가취득</t>
        </is>
      </c>
      <c r="F2010" s="37"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7" t="inlineStr">
        <is>
          <t>TDnet</t>
        </is>
      </c>
      <c r="H2010" s="36" t="inlineStr">
        <is>
          <t>2012-10-16</t>
        </is>
      </c>
      <c r="I2010" s="36" t="inlineStr">
        <is>
          <t>1008686</t>
        </is>
      </c>
      <c r="J2010" s="39" t="inlineStr">
        <is>
          <t>https://ssl4.eir-parts.net/doc/2491/tdnet/1008686/00.pdf</t>
        </is>
      </c>
      <c r="K2010" s="37" t="inlineStr">
        <is>
          <t>subtype_chk,chk_note,post_events_summary,earnings_call_note</t>
        </is>
      </c>
    </row>
    <row r="2011" ht="45" customHeight="1">
      <c r="A2011" s="36" t="inlineStr">
        <is>
          <t>N001</t>
        </is>
      </c>
      <c r="B2011" s="37" t="inlineStr">
        <is>
          <t>ValueCommerce Co., Ltd. (TSE:2491)</t>
        </is>
      </c>
      <c r="C2011" s="36" t="inlineStr">
        <is>
          <t>인수 후</t>
        </is>
      </c>
      <c r="D2011" s="36" t="inlineStr">
        <is>
          <t>2013-03-31</t>
        </is>
      </c>
      <c r="E2011" s="37" t="inlineStr">
        <is>
          <t>추가취득</t>
        </is>
      </c>
      <c r="F2011" s="37"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7" t="inlineStr">
        <is>
          <t>EDINET</t>
        </is>
      </c>
      <c r="H2011" s="36" t="inlineStr">
        <is>
          <t>2013-06</t>
        </is>
      </c>
      <c r="I2011" s="36" t="inlineStr">
        <is>
          <t>yuho2012-vsreport</t>
        </is>
      </c>
      <c r="J2011" s="39" t="inlineStr">
        <is>
          <t>https://s.yimg.jp/i/docs/ir/archives/vsreport/yuho2012-vsreport.pdf</t>
        </is>
      </c>
      <c r="K2011" s="37" t="inlineStr">
        <is>
          <t>post_events_summary,impairment</t>
        </is>
      </c>
    </row>
    <row r="2012" ht="45" customHeight="1">
      <c r="A2012" s="36" t="inlineStr">
        <is>
          <t>N001</t>
        </is>
      </c>
      <c r="B2012" s="37" t="inlineStr">
        <is>
          <t>ValueCommerce Co., Ltd. (TSE:2491)</t>
        </is>
      </c>
      <c r="C2012" s="36" t="inlineStr">
        <is>
          <t>인수 후</t>
        </is>
      </c>
      <c r="D2012" s="36" t="inlineStr">
        <is>
          <t>2021-03-16</t>
        </is>
      </c>
      <c r="E2012" s="37" t="inlineStr">
        <is>
          <t>기타</t>
        </is>
      </c>
      <c r="F2012" s="37" t="inlineStr">
        <is>
          <t>バリューコマース 공시(2021-03-01): ZHD가 보유 バリューコマース 주식 전부를 2021-03-16부로 완전자회사 Zホールディングス中間合同会社에 현물출자 → 친회사·筆頭株主 변경</t>
        </is>
      </c>
      <c r="G2012" s="37" t="inlineStr">
        <is>
          <t>TDnet</t>
        </is>
      </c>
      <c r="H2012" s="36" t="inlineStr">
        <is>
          <t>2021-03-01</t>
        </is>
      </c>
      <c r="I2012" s="36" t="inlineStr">
        <is>
          <t>1940259</t>
        </is>
      </c>
      <c r="J2012" s="39" t="inlineStr">
        <is>
          <t>https://ssl4.eir-parts.net/doc/2491/tdnet/1940259/00.pdf</t>
        </is>
      </c>
      <c r="K2012" s="37" t="inlineStr">
        <is>
          <t>post_events_summary</t>
        </is>
      </c>
    </row>
    <row r="2013" ht="45" customHeight="1">
      <c r="A2013" s="36" t="inlineStr">
        <is>
          <t>N001</t>
        </is>
      </c>
      <c r="B2013" s="37" t="inlineStr">
        <is>
          <t>ValueCommerce Co., Ltd. (TSE:2491)</t>
        </is>
      </c>
      <c r="C2013" s="36" t="inlineStr">
        <is>
          <t>인수 후</t>
        </is>
      </c>
      <c r="D2013" s="36" t="inlineStr">
        <is>
          <t>2024-04-10</t>
        </is>
      </c>
      <c r="E2013" s="37" t="inlineStr">
        <is>
          <t>매각</t>
        </is>
      </c>
      <c r="F2013" s="37"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7" t="inlineStr">
        <is>
          <t>TDnet</t>
        </is>
      </c>
      <c r="H2013" s="36" t="inlineStr">
        <is>
          <t>2024-04-10</t>
        </is>
      </c>
      <c r="I2013" s="36" t="inlineStr">
        <is>
          <t>2419770</t>
        </is>
      </c>
      <c r="J2013" s="39" t="inlineStr">
        <is>
          <t>https://ssl4.eir-parts.net/doc/2491/tdnet/2419770/00.pdf</t>
        </is>
      </c>
      <c r="K2013" s="37" t="inlineStr">
        <is>
          <t>post_events_summary,pre_incorp_chk</t>
        </is>
      </c>
    </row>
    <row r="2014" ht="45" customHeight="1">
      <c r="A2014" s="36" t="inlineStr">
        <is>
          <t>N001</t>
        </is>
      </c>
      <c r="B2014" s="37" t="inlineStr">
        <is>
          <t>ValueCommerce Co., Ltd. (TSE:2491)</t>
        </is>
      </c>
      <c r="C2014" s="36" t="inlineStr">
        <is>
          <t>인수 후</t>
        </is>
      </c>
      <c r="D2014" s="36" t="inlineStr">
        <is>
          <t>2025-08-13</t>
        </is>
      </c>
      <c r="E2014" s="37" t="inlineStr">
        <is>
          <t>매각</t>
        </is>
      </c>
      <c r="F2014" s="37"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7" t="inlineStr">
        <is>
          <t>TDnet</t>
        </is>
      </c>
      <c r="H2014" s="36" t="inlineStr">
        <is>
          <t>2025-08-13</t>
        </is>
      </c>
      <c r="I2014" s="36" t="inlineStr">
        <is>
          <t>2675547</t>
        </is>
      </c>
      <c r="J2014" s="39" t="inlineStr">
        <is>
          <t>https://ssl4.eir-parts.net/doc/2491/tdnet/2675547/00.pdf</t>
        </is>
      </c>
      <c r="K2014" s="37" t="inlineStr">
        <is>
          <t>post_events_summary,pre_incorp_chk</t>
        </is>
      </c>
    </row>
    <row r="2015" ht="45" customHeight="1">
      <c r="A2015" s="36" t="inlineStr">
        <is>
          <t>N001</t>
        </is>
      </c>
      <c r="B2015" s="37" t="inlineStr">
        <is>
          <t>ValueCommerce Co., Ltd. (TSE:2491)</t>
        </is>
      </c>
      <c r="C2015" s="36" t="inlineStr">
        <is>
          <t>인수 후</t>
        </is>
      </c>
      <c r="D2015" s="36" t="inlineStr">
        <is>
          <t>2026-04</t>
        </is>
      </c>
      <c r="E2015" s="37" t="inlineStr">
        <is>
          <t>기타</t>
        </is>
      </c>
      <c r="F2015" s="37"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7" t="inlineStr">
        <is>
          <t>회사 보도자료</t>
        </is>
      </c>
      <c r="H2015" s="36" t="inlineStr">
        <is>
          <t>2026-10-25 열람</t>
        </is>
      </c>
      <c r="I2015" s="36" t="n"/>
      <c r="J2015" s="39" t="inlineStr">
        <is>
          <t>https://www.valuecommerce.co.jp/company/history/</t>
        </is>
      </c>
      <c r="K2015" s="37" t="inlineStr">
        <is>
          <t>post_events_summary</t>
        </is>
      </c>
    </row>
    <row r="2016" ht="45" customHeight="1">
      <c r="A2016" s="36" t="inlineStr">
        <is>
          <t>N001</t>
        </is>
      </c>
      <c r="B2016" s="37" t="inlineStr">
        <is>
          <t>ValueCommerce Co., Ltd. (TSE:2491)</t>
        </is>
      </c>
      <c r="C2016" s="36" t="inlineStr">
        <is>
          <t>인수 후</t>
        </is>
      </c>
      <c r="D2016" s="36" t="inlineStr">
        <is>
          <t>2025-12-31</t>
        </is>
      </c>
      <c r="E2016" s="37" t="inlineStr">
        <is>
          <t>실적</t>
        </is>
      </c>
      <c r="F2016" s="37" t="inlineStr">
        <is>
          <t>バリューコマース 有価証券報告書 第30期(2025/12): "当連結会計年度の売上高は、24,169百万円（前期比20.5％減）", "営業利益は…1,971百万円（前期比52.6％減）", StoreMatch·STORE's R∞ 2025-07-31 제공 종료</t>
        </is>
      </c>
      <c r="G2016" s="37" t="inlineStr">
        <is>
          <t>EDINET</t>
        </is>
      </c>
      <c r="H2016" s="36" t="inlineStr">
        <is>
          <t>2026-03</t>
        </is>
      </c>
      <c r="I2016" s="36" t="inlineStr">
        <is>
          <t>S100XU5J</t>
        </is>
      </c>
      <c r="J2016" s="39" t="inlineStr">
        <is>
          <t>https://ssl4.eir-parts.net/doc/2491/yuho_pdf/S100XU5J/00.pdf</t>
        </is>
      </c>
      <c r="K2016" s="37" t="inlineStr">
        <is>
          <t>target_rev_post,target_op_post</t>
        </is>
      </c>
    </row>
    <row r="2017" ht="45" customHeight="1">
      <c r="A2017" s="36" t="inlineStr">
        <is>
          <t>N001</t>
        </is>
      </c>
      <c r="B2017" s="37" t="inlineStr">
        <is>
          <t>ValueCommerce Co., Ltd. (TSE:2491)</t>
        </is>
      </c>
      <c r="C2017" s="36" t="inlineStr">
        <is>
          <t>발표</t>
        </is>
      </c>
      <c r="D2017" s="36" t="inlineStr">
        <is>
          <t>2005-02-25</t>
        </is>
      </c>
      <c r="E2017" s="37" t="inlineStr">
        <is>
          <t>기타</t>
        </is>
      </c>
      <c r="F2017" s="37" t="inlineStr">
        <is>
          <t>Yahoo Finance 4689.T 일별: 2005-02-25 분할조정 종가 650.0(이후 분할 2005-03-28·2005-09-27·2006-03-28 각 2:1, 2013-09-26 100:1 → 원주가 520,000円)</t>
        </is>
      </c>
      <c r="G2017" s="37" t="inlineStr">
        <is>
          <t>기타</t>
        </is>
      </c>
      <c r="H2017" s="36" t="inlineStr">
        <is>
          <t>2026-10-25 조회</t>
        </is>
      </c>
      <c r="I2017" s="36" t="n"/>
      <c r="J2017" s="39" t="inlineStr">
        <is>
          <t>https://query1.finance.yahoo.com/v8/finance/chart/4689.T?period1=946684800&amp;period2=1793000000&amp;interval=1d&amp;events=split</t>
        </is>
      </c>
      <c r="K2017" s="37" t="inlineStr">
        <is>
          <t>acq_mktcap,size_basis</t>
        </is>
      </c>
    </row>
    <row r="2018" ht="45" customHeight="1">
      <c r="A2018" s="36" t="inlineStr">
        <is>
          <t>N001</t>
        </is>
      </c>
      <c r="B2018" s="37" t="inlineStr">
        <is>
          <t>ValueCommerce Co., Ltd. (TSE:2491)</t>
        </is>
      </c>
      <c r="C2018" s="36" t="inlineStr">
        <is>
          <t>발표</t>
        </is>
      </c>
      <c r="D2018" s="36" t="inlineStr">
        <is>
          <t>2005-02-28</t>
        </is>
      </c>
      <c r="E2018" s="37" t="inlineStr">
        <is>
          <t>기타</t>
        </is>
      </c>
      <c r="F2018" s="37" t="inlineStr">
        <is>
          <t>Federal Reserve H.10 Historical Rates for the Japanese Yen: 25-FEB-05 105.2100, 28-FEB-05 104.2500 円/USD</t>
        </is>
      </c>
      <c r="G2018" s="37" t="inlineStr">
        <is>
          <t>기타</t>
        </is>
      </c>
      <c r="H2018" s="36" t="inlineStr">
        <is>
          <t>2026-10-25 조회</t>
        </is>
      </c>
      <c r="I2018" s="36" t="n"/>
      <c r="J2018" s="39" t="inlineStr">
        <is>
          <t>https://www.federalreserve.gov/releases/h10/hist/dat00_ja.htm</t>
        </is>
      </c>
      <c r="K2018" s="37" t="inlineStr">
        <is>
          <t>value_chk_usdmm</t>
        </is>
      </c>
    </row>
    <row r="2019" ht="45" customHeight="1">
      <c r="A2019" s="36" t="inlineStr">
        <is>
          <t>N001</t>
        </is>
      </c>
      <c r="B2019" s="37" t="inlineStr">
        <is>
          <t>ValueCommerce Co., Ltd. (TSE:2491)</t>
        </is>
      </c>
      <c r="C2019" s="36" t="inlineStr">
        <is>
          <t>인수 후</t>
        </is>
      </c>
      <c r="D2019" s="36" t="inlineStr">
        <is>
          <t>2021-03</t>
        </is>
      </c>
      <c r="E2019" s="37" t="inlineStr">
        <is>
          <t>통합</t>
        </is>
      </c>
      <c r="F2019"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7" t="inlineStr">
        <is>
          <t>EDINET</t>
        </is>
      </c>
      <c r="H2019" s="36" t="inlineStr">
        <is>
          <t>2026-06</t>
        </is>
      </c>
      <c r="I2019" s="36" t="inlineStr">
        <is>
          <t>S100YBXD</t>
        </is>
      </c>
      <c r="J2019" s="39" t="inlineStr">
        <is>
          <t>https://disclosure2dl.edinet-fsa.go.jp/searchdocument/pdf/S100YBXD.pdf</t>
        </is>
      </c>
      <c r="K2019" s="37" t="inlineStr">
        <is>
          <t>pre_incorp_chk,post_events_summary</t>
        </is>
      </c>
    </row>
    <row r="2020" ht="45" customHeight="1">
      <c r="A2020" s="36" t="inlineStr">
        <is>
          <t>N001</t>
        </is>
      </c>
      <c r="B2020" s="37" t="inlineStr">
        <is>
          <t>ValueCommerce Co., Ltd. (TSE:2491)</t>
        </is>
      </c>
      <c r="C2020" s="36" t="inlineStr">
        <is>
          <t>인수 후</t>
        </is>
      </c>
      <c r="D2020" s="36" t="inlineStr">
        <is>
          <t>2021-03-01</t>
        </is>
      </c>
      <c r="E2020" s="37" t="inlineStr">
        <is>
          <t>통합</t>
        </is>
      </c>
      <c r="F2020" s="37" t="inlineStr">
        <is>
          <t>Z Holdings·LINE 공동 보도자료 'Completion of the Business Integration Between Z Holdings and LINE': "today announce the completion of the business integration between the two companies" (모회사 SoftBank Corp.·NAVER가 일련의 거래 수행)</t>
        </is>
      </c>
      <c r="G2020" s="37" t="inlineStr">
        <is>
          <t>회사 보도자료</t>
        </is>
      </c>
      <c r="H2020" s="36" t="inlineStr">
        <is>
          <t>2021-03-01</t>
        </is>
      </c>
      <c r="I2020" s="36" t="inlineStr">
        <is>
          <t>en20210301_B</t>
        </is>
      </c>
      <c r="J2020" s="39" t="inlineStr">
        <is>
          <t>https://www.lycorp.co.jp/news/archive/Z/en/en20210301_B.pdf</t>
        </is>
      </c>
      <c r="K2020" s="37" t="inlineStr">
        <is>
          <t>pre_incorp_chk,post_events_summary</t>
        </is>
      </c>
    </row>
    <row r="2021" ht="45" customHeight="1">
      <c r="A2021" s="36" t="inlineStr">
        <is>
          <t>N001</t>
        </is>
      </c>
      <c r="B2021" s="37" t="inlineStr">
        <is>
          <t>ValueCommerce Co., Ltd. (TSE:2491)</t>
        </is>
      </c>
      <c r="C2021" s="36" t="inlineStr">
        <is>
          <t>인수 후</t>
        </is>
      </c>
      <c r="D2021" s="36" t="inlineStr">
        <is>
          <t>2021-12-31</t>
        </is>
      </c>
      <c r="E2021" s="37" t="inlineStr">
        <is>
          <t>기타</t>
        </is>
      </c>
      <c r="F2021"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7" t="inlineStr">
        <is>
          <t>DART 사업보고서</t>
        </is>
      </c>
      <c r="H2021" s="36" t="inlineStr">
        <is>
          <t>2022-03-04</t>
        </is>
      </c>
      <c r="I2021" s="36" t="inlineStr">
        <is>
          <t>20220304000687</t>
        </is>
      </c>
      <c r="J2021" s="39" t="inlineStr">
        <is>
          <t>https://dart.fss.or.kr/dsaf001/main.do?rcpNo=20220304000687</t>
        </is>
      </c>
      <c r="K2021" s="37" t="inlineStr">
        <is>
          <t>pre_incorp_chk</t>
        </is>
      </c>
    </row>
    <row r="2022" ht="45" customHeight="1">
      <c r="A2022" s="36" t="inlineStr">
        <is>
          <t>N002</t>
        </is>
      </c>
      <c r="B2022" s="37" t="inlineStr">
        <is>
          <t>Curiocity Corp.</t>
        </is>
      </c>
      <c r="C2022" s="36" t="inlineStr">
        <is>
          <t>발표</t>
        </is>
      </c>
      <c r="D2022" s="36" t="inlineStr">
        <is>
          <t>2005-03-31</t>
        </is>
      </c>
      <c r="E2022" s="37" t="inlineStr">
        <is>
          <t>발표</t>
        </is>
      </c>
      <c r="F2022" s="37"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7" t="inlineStr">
        <is>
          <t>회사 보도자료</t>
        </is>
      </c>
      <c r="H2022" s="36" t="inlineStr">
        <is>
          <t>2005-03-31</t>
        </is>
      </c>
      <c r="I2022" s="36" t="inlineStr">
        <is>
          <t>ja20050331_A</t>
        </is>
      </c>
      <c r="J2022" s="39" t="inlineStr">
        <is>
          <t>https://www.lycorp.co.jp/news/archive/Y/ja/ja20050331_A.pdf</t>
        </is>
      </c>
      <c r="K2022" s="37" t="inlineStr">
        <is>
          <t>announce_date_chk,value_chk_local,purpose_quote,target_rev_pre,target_op_pre,chk_note,first_filing_date</t>
        </is>
      </c>
    </row>
    <row r="2023" ht="45" customHeight="1">
      <c r="A2023" s="36" t="inlineStr">
        <is>
          <t>N002</t>
        </is>
      </c>
      <c r="B2023" s="37" t="inlineStr">
        <is>
          <t>Curiocity Corp.</t>
        </is>
      </c>
      <c r="C2023" s="36" t="inlineStr">
        <is>
          <t>발표</t>
        </is>
      </c>
      <c r="D2023" s="36" t="inlineStr">
        <is>
          <t>2005-03-31</t>
        </is>
      </c>
      <c r="E2023" s="37" t="inlineStr">
        <is>
          <t>발표</t>
        </is>
      </c>
      <c r="F2023" s="37" t="inlineStr">
        <is>
          <t>'ヤフー、キュリオシティを子会社化してYahoo!ショッピングに統合へ' — 출점 약 1,000사, 'キュリオシティの店舗を統合することでYahoo!ショッピングの拡大を図る考えだ'</t>
        </is>
      </c>
      <c r="G2023" s="37" t="inlineStr">
        <is>
          <t>언론 보도</t>
        </is>
      </c>
      <c r="H2023" s="36" t="inlineStr">
        <is>
          <t>2005-03-31</t>
        </is>
      </c>
      <c r="I2023" s="36" t="n"/>
      <c r="J2023" s="39" t="inlineStr">
        <is>
          <t>https://internet.watch.impress.co.jp/cda/news/2005/03/31/7067.html</t>
        </is>
      </c>
      <c r="K2023" s="37" t="inlineStr">
        <is>
          <t>purpose_quote,first_filing_date</t>
        </is>
      </c>
    </row>
    <row r="2024" ht="45" customHeight="1">
      <c r="A2024" s="36" t="inlineStr">
        <is>
          <t>N002</t>
        </is>
      </c>
      <c r="B2024" s="37" t="inlineStr">
        <is>
          <t>Curiocity Corp.</t>
        </is>
      </c>
      <c r="C2024" s="36" t="inlineStr">
        <is>
          <t>인수 전</t>
        </is>
      </c>
      <c r="D2024" s="36" t="inlineStr">
        <is>
          <t>2000-03-16</t>
        </is>
      </c>
      <c r="E2024" s="37" t="inlineStr">
        <is>
          <t>설립</t>
        </is>
      </c>
      <c r="F2024" s="37" t="inlineStr">
        <is>
          <t>三井物産이 1995년 시작한 쇼핑몰 キュリオシティ를 독립 회사로 분사(자본금 4억9천만円, 三井物産·千趣会·さくら銀行 출자, 출점 800사)</t>
        </is>
      </c>
      <c r="G2024" s="37" t="inlineStr">
        <is>
          <t>언론 보도</t>
        </is>
      </c>
      <c r="H2024" s="36" t="inlineStr">
        <is>
          <t>2000-03-16</t>
        </is>
      </c>
      <c r="I2024" s="36" t="n"/>
      <c r="J2024" s="39" t="inlineStr">
        <is>
          <t>https://internet.watch.impress.co.jp/www/article/2000/0316/curio.htm</t>
        </is>
      </c>
      <c r="K2024" s="37" t="inlineStr">
        <is>
          <t>pre_events_summary</t>
        </is>
      </c>
    </row>
    <row r="2025" ht="45" customHeight="1">
      <c r="A2025" s="36" t="inlineStr">
        <is>
          <t>N002</t>
        </is>
      </c>
      <c r="B2025" s="37" t="inlineStr">
        <is>
          <t>Curiocity Corp.</t>
        </is>
      </c>
      <c r="C2025" s="36" t="inlineStr">
        <is>
          <t>인수 후</t>
        </is>
      </c>
      <c r="D2025" s="36" t="inlineStr">
        <is>
          <t>2005-03-31</t>
        </is>
      </c>
      <c r="E2025" s="37" t="inlineStr">
        <is>
          <t>완료</t>
        </is>
      </c>
      <c r="F2025" s="37"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7" t="inlineStr">
        <is>
          <t>EDINET</t>
        </is>
      </c>
      <c r="H2025" s="36" t="inlineStr">
        <is>
          <t>2005-06</t>
        </is>
      </c>
      <c r="I2025" s="36" t="inlineStr">
        <is>
          <t>有価証券報告書 第10期</t>
        </is>
      </c>
      <c r="J2025" s="39" t="inlineStr">
        <is>
          <t>https://s.yimg.jp/images/docs/ir/archives/vsreport/yuho2004-vsreport.pdf</t>
        </is>
      </c>
      <c r="K2025" s="37" t="inlineStr">
        <is>
          <t>acquirer_core,is_core,core_basis,post_events_summary,impairment</t>
        </is>
      </c>
    </row>
    <row r="2026" ht="45" customHeight="1">
      <c r="A2026" s="36" t="inlineStr">
        <is>
          <t>N002</t>
        </is>
      </c>
      <c r="B2026" s="37" t="inlineStr">
        <is>
          <t>Curiocity Corp.</t>
        </is>
      </c>
      <c r="C2026" s="36" t="inlineStr">
        <is>
          <t>인수 후</t>
        </is>
      </c>
      <c r="D2026" s="36" t="inlineStr">
        <is>
          <t>2005-09-30</t>
        </is>
      </c>
      <c r="E2026" s="37" t="inlineStr">
        <is>
          <t>사업철수</t>
        </is>
      </c>
      <c r="F2026" s="37" t="inlineStr">
        <is>
          <t>'ショッピングモールの「キュリオシティ」が9月30日で全サービスを終了する' / 'その後、会社を解散するかどうかなどは未定'</t>
        </is>
      </c>
      <c r="G2026" s="37" t="inlineStr">
        <is>
          <t>언론 보도</t>
        </is>
      </c>
      <c r="H2026" s="36" t="inlineStr">
        <is>
          <t>2005-09-14</t>
        </is>
      </c>
      <c r="I2026" s="36" t="n"/>
      <c r="J2026" s="39" t="inlineStr">
        <is>
          <t>https://internet.watch.impress.co.jp/cda/news/2005/09/14/9136.html</t>
        </is>
      </c>
      <c r="K2026" s="37" t="inlineStr">
        <is>
          <t>post_events_summary</t>
        </is>
      </c>
    </row>
    <row r="2027" ht="45" customHeight="1">
      <c r="A2027" s="36" t="inlineStr">
        <is>
          <t>N002</t>
        </is>
      </c>
      <c r="B2027" s="37" t="inlineStr">
        <is>
          <t>Curiocity Corp.</t>
        </is>
      </c>
      <c r="C2027" s="36" t="inlineStr">
        <is>
          <t>인수 후</t>
        </is>
      </c>
      <c r="D2027" s="36" t="inlineStr">
        <is>
          <t>2006-03-31</t>
        </is>
      </c>
      <c r="E2027" s="37" t="inlineStr">
        <is>
          <t>기타</t>
        </is>
      </c>
      <c r="F2027" s="37" t="inlineStr">
        <is>
          <t>有報 第11期: 主要な経営指標(第9期 총자산 82,410·순자산 59,806百万円), 発行済株式総数の推移(2005-05-20 1:2 분할 효력, 직전 7,550,123.64株), 주요 연결자회사 목록에서 キュリオシティ 빠짐</t>
        </is>
      </c>
      <c r="G2027" s="37" t="inlineStr">
        <is>
          <t>EDINET</t>
        </is>
      </c>
      <c r="H2027" s="36" t="inlineStr">
        <is>
          <t>2006-06</t>
        </is>
      </c>
      <c r="I2027" s="36" t="inlineStr">
        <is>
          <t>有価証券報告書 第11期</t>
        </is>
      </c>
      <c r="J2027" s="39" t="inlineStr">
        <is>
          <t>https://s.yimg.jp/images/docs/ir/archives/vsreport/yuho2005-vsreport.pdf</t>
        </is>
      </c>
      <c r="K2027" s="37" t="inlineStr">
        <is>
          <t>acq_total_assets,deal_to_assets_pct,deal_to_equity_pct,acq_mktcap,size_basis,post_events_summary</t>
        </is>
      </c>
    </row>
    <row r="2028" ht="45" customHeight="1">
      <c r="A2028" s="36" t="inlineStr">
        <is>
          <t>N002</t>
        </is>
      </c>
      <c r="B2028" s="37" t="inlineStr">
        <is>
          <t>Curiocity Corp.</t>
        </is>
      </c>
      <c r="C2028" s="36" t="inlineStr">
        <is>
          <t>발표</t>
        </is>
      </c>
      <c r="D2028" s="36" t="inlineStr">
        <is>
          <t>2005-03-30</t>
        </is>
      </c>
      <c r="E2028" s="37" t="inlineStr">
        <is>
          <t>기타</t>
        </is>
      </c>
      <c r="F2028" s="37" t="inlineStr">
        <is>
          <t>4689.T 분할조정 종가 625円(2005-03-30), 분할 이벤트 2005-03-28·2005-09-27; USD/JPY 107.66(2005-03-31)</t>
        </is>
      </c>
      <c r="G2028" s="37" t="inlineStr">
        <is>
          <t>기타</t>
        </is>
      </c>
      <c r="H2028" s="36" t="inlineStr">
        <is>
          <t>2026-10-26</t>
        </is>
      </c>
      <c r="I2028" s="36" t="n"/>
      <c r="J2028" s="39" t="inlineStr">
        <is>
          <t>https://query1.finance.yahoo.com/v8/finance/chart/4689.T</t>
        </is>
      </c>
      <c r="K2028" s="37" t="inlineStr">
        <is>
          <t>acq_mktcap,value_chk_usdmm</t>
        </is>
      </c>
    </row>
    <row r="2029" ht="45" customHeight="1">
      <c r="A2029" s="36" t="inlineStr">
        <is>
          <t>N003</t>
        </is>
      </c>
      <c r="B2029" s="37" t="inlineStr">
        <is>
          <t>VIPS Corporation</t>
        </is>
      </c>
      <c r="C2029" s="36" t="inlineStr">
        <is>
          <t>발표</t>
        </is>
      </c>
      <c r="D2029" s="36" t="inlineStr">
        <is>
          <t>2005-07-20</t>
        </is>
      </c>
      <c r="E2029" s="37" t="inlineStr">
        <is>
          <t>발표</t>
        </is>
      </c>
      <c r="F2029" s="37" t="inlineStr">
        <is>
          <t>ヤフー, インフォプラント 자회사화 기본합의. 'インターネット調査事業における顧客基盤を拡大し…事業拡大を目指します'. 2003/12期 매출 1,109·영업이익 87, 2004/12期 매출 1,492·영업이익 43百万円</t>
        </is>
      </c>
      <c r="G2029" s="37" t="inlineStr">
        <is>
          <t>회사 보도자료</t>
        </is>
      </c>
      <c r="H2029" s="36" t="inlineStr">
        <is>
          <t>2005-07-20</t>
        </is>
      </c>
      <c r="I2029" s="36" t="inlineStr">
        <is>
          <t>ja20050720_B</t>
        </is>
      </c>
      <c r="J2029" s="39" t="inlineStr">
        <is>
          <t>https://www.lycorp.co.jp/news/archive/Y/ja/ja20050720_B.pdf</t>
        </is>
      </c>
      <c r="K2029" s="37" t="inlineStr">
        <is>
          <t>announce_date_chk,purpose_quote,target_rev_pre,target_op_pre,pre_events_summary,first_filing_date,core_basis</t>
        </is>
      </c>
    </row>
    <row r="2030" ht="45" customHeight="1">
      <c r="A2030" s="36" t="inlineStr">
        <is>
          <t>N003</t>
        </is>
      </c>
      <c r="B2030" s="37" t="inlineStr">
        <is>
          <t>VIPS Corporation</t>
        </is>
      </c>
      <c r="C2030" s="36" t="inlineStr">
        <is>
          <t>발표</t>
        </is>
      </c>
      <c r="D2030" s="36" t="inlineStr">
        <is>
          <t>2005-10-05</t>
        </is>
      </c>
      <c r="E2030" s="37" t="inlineStr">
        <is>
          <t>완료</t>
        </is>
      </c>
      <c r="F2030" s="37" t="inlineStr">
        <is>
          <t>정식 株式譲渡契約 체결: 6,025株(58.2%), 取得価額 3,012百万円, 株券引渡し 2005-10-18. 취득처 大谷真樹·ベルシステム24·ブイ・シー・エヌ·NVCC1号·ジャフコ・エル弐号·YNED</t>
        </is>
      </c>
      <c r="G2030" s="37" t="inlineStr">
        <is>
          <t>회사 보도자료</t>
        </is>
      </c>
      <c r="H2030" s="36" t="inlineStr">
        <is>
          <t>2005-10-05</t>
        </is>
      </c>
      <c r="I2030" s="36" t="inlineStr">
        <is>
          <t>ja20051005_A</t>
        </is>
      </c>
      <c r="J2030" s="39" t="inlineStr">
        <is>
          <t>https://www.lycorp.co.jp/news/archive/Y/ja/ja20051005_A.pdf</t>
        </is>
      </c>
      <c r="K2030" s="37" t="inlineStr">
        <is>
          <t>value_chk_local,status_chk,chk_note</t>
        </is>
      </c>
    </row>
    <row r="2031" ht="45" customHeight="1">
      <c r="A2031" s="36" t="inlineStr">
        <is>
          <t>N003</t>
        </is>
      </c>
      <c r="B2031" s="37" t="inlineStr">
        <is>
          <t>VIPS Corporation</t>
        </is>
      </c>
      <c r="C2031" s="36" t="inlineStr">
        <is>
          <t>인수 후</t>
        </is>
      </c>
      <c r="D2031" s="36" t="inlineStr">
        <is>
          <t>2006-03-31</t>
        </is>
      </c>
      <c r="E2031" s="37" t="inlineStr">
        <is>
          <t>기타</t>
        </is>
      </c>
      <c r="F2031" s="37"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7" t="inlineStr">
        <is>
          <t>EDINET</t>
        </is>
      </c>
      <c r="H2031" s="36" t="inlineStr">
        <is>
          <t>2006-06</t>
        </is>
      </c>
      <c r="I2031" s="36" t="inlineStr">
        <is>
          <t>有価証券報告書 第11期</t>
        </is>
      </c>
      <c r="J2031" s="39" t="inlineStr">
        <is>
          <t>https://s.yimg.jp/images/docs/ir/archives/vsreport/yuho2005-vsreport.pdf</t>
        </is>
      </c>
      <c r="K2031" s="37" t="inlineStr">
        <is>
          <t>acq_total_assets,deal_to_assets_pct,deal_to_equity_pct,acq_mktcap,size_basis,post_events_summary</t>
        </is>
      </c>
    </row>
    <row r="2032" ht="45" customHeight="1">
      <c r="A2032" s="36" t="inlineStr">
        <is>
          <t>N003</t>
        </is>
      </c>
      <c r="B2032" s="37" t="inlineStr">
        <is>
          <t>VIPS Corporation</t>
        </is>
      </c>
      <c r="C2032" s="36" t="inlineStr">
        <is>
          <t>인수 후</t>
        </is>
      </c>
      <c r="D2032" s="36" t="inlineStr">
        <is>
          <t>2007-03-31</t>
        </is>
      </c>
      <c r="E2032" s="37" t="inlineStr">
        <is>
          <t>추가취득</t>
        </is>
      </c>
      <c r="F2032" s="37" t="inlineStr">
        <is>
          <t>有報 第12期: インフォプラント 의결권 72.7%, 단체 関係会社株式 장부가 3,767百万円</t>
        </is>
      </c>
      <c r="G2032" s="37" t="inlineStr">
        <is>
          <t>EDINET</t>
        </is>
      </c>
      <c r="H2032" s="36" t="inlineStr">
        <is>
          <t>2007-06</t>
        </is>
      </c>
      <c r="I2032" s="36" t="inlineStr">
        <is>
          <t>有価証券報告書 第12期</t>
        </is>
      </c>
      <c r="J2032" s="39" t="inlineStr">
        <is>
          <t>https://s.yimg.jp/images/docs/ir/archives/vsreport/yuho200610-vsreport.pdf</t>
        </is>
      </c>
      <c r="K2032" s="37" t="inlineStr">
        <is>
          <t>post_events_summary,impairment,notes</t>
        </is>
      </c>
    </row>
    <row r="2033" ht="45" customHeight="1">
      <c r="A2033" s="36" t="inlineStr">
        <is>
          <t>N003</t>
        </is>
      </c>
      <c r="B2033" s="37" t="inlineStr">
        <is>
          <t>VIPS Corporation</t>
        </is>
      </c>
      <c r="C2033" s="36" t="inlineStr">
        <is>
          <t>인수 후</t>
        </is>
      </c>
      <c r="D2033" s="36" t="inlineStr">
        <is>
          <t>2007-07-01</t>
        </is>
      </c>
      <c r="E2033" s="37" t="inlineStr">
        <is>
          <t>합병</t>
        </is>
      </c>
      <c r="F2033" s="37" t="inlineStr">
        <is>
          <t>インフォプラント와 インタースコープ가 2007-07-01 합병, 사명 'ヤフーバリューインサイト株式会社'로 변경, 모니터 약 150만 명</t>
        </is>
      </c>
      <c r="G2033" s="37" t="inlineStr">
        <is>
          <t>회사 보도자료</t>
        </is>
      </c>
      <c r="H2033" s="36" t="inlineStr">
        <is>
          <t>2007-06-20</t>
        </is>
      </c>
      <c r="I2033" s="36" t="inlineStr">
        <is>
          <t>ja20070620_B</t>
        </is>
      </c>
      <c r="J2033" s="39" t="inlineStr">
        <is>
          <t>https://www.lycorp.co.jp/news/archive/Y/ja/ja20070620_B.pdf</t>
        </is>
      </c>
      <c r="K2033" s="37" t="inlineStr">
        <is>
          <t>post_events_summary,notes</t>
        </is>
      </c>
    </row>
    <row r="2034" ht="45" customHeight="1">
      <c r="A2034" s="36" t="inlineStr">
        <is>
          <t>N003</t>
        </is>
      </c>
      <c r="B2034" s="37" t="inlineStr">
        <is>
          <t>VIPS Corporation</t>
        </is>
      </c>
      <c r="C2034" s="36" t="inlineStr">
        <is>
          <t>인수 후</t>
        </is>
      </c>
      <c r="D2034" s="36" t="inlineStr">
        <is>
          <t>2010-03-31</t>
        </is>
      </c>
      <c r="E2034" s="37" t="inlineStr">
        <is>
          <t>기타</t>
        </is>
      </c>
      <c r="F2034" s="37"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7" t="inlineStr">
        <is>
          <t>EDINET</t>
        </is>
      </c>
      <c r="H2034" s="36" t="inlineStr">
        <is>
          <t>2010-06</t>
        </is>
      </c>
      <c r="I2034" s="36" t="inlineStr">
        <is>
          <t>有価証券報告書 第15期</t>
        </is>
      </c>
      <c r="J2034" s="39" t="inlineStr">
        <is>
          <t>https://s.yimg.jp/images/docs/ir/archives/vsreport/yuho2009-vsreport.pdf</t>
        </is>
      </c>
      <c r="K2034" s="37" t="inlineStr">
        <is>
          <t>impairment</t>
        </is>
      </c>
    </row>
    <row r="2035" ht="45" customHeight="1">
      <c r="A2035" s="36" t="inlineStr">
        <is>
          <t>N003</t>
        </is>
      </c>
      <c r="B2035" s="37" t="inlineStr">
        <is>
          <t>VIPS Corporation</t>
        </is>
      </c>
      <c r="C2035" s="36" t="inlineStr">
        <is>
          <t>인수 후</t>
        </is>
      </c>
      <c r="D2035" s="36" t="inlineStr">
        <is>
          <t>2010-06-11</t>
        </is>
      </c>
      <c r="E2035" s="37" t="inlineStr">
        <is>
          <t>매각</t>
        </is>
      </c>
      <c r="F2035" s="37"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7" t="inlineStr">
        <is>
          <t>IR 자료</t>
        </is>
      </c>
      <c r="H2035" s="36" t="inlineStr">
        <is>
          <t>2010-06-11</t>
        </is>
      </c>
      <c r="I2035" s="36" t="inlineStr">
        <is>
          <t>en20100611</t>
        </is>
      </c>
      <c r="J2035" s="39" t="inlineStr">
        <is>
          <t>https://www.lycorp.co.jp/en/ir/news/news8008776310431548770/main/0/link/en20100611.pdf</t>
        </is>
      </c>
      <c r="K2035" s="37" t="inlineStr">
        <is>
          <t>post_events_summary,target_rev_post,target_op_post,earnings_call_note</t>
        </is>
      </c>
    </row>
    <row r="2036" ht="45" customHeight="1">
      <c r="A2036" s="36" t="inlineStr">
        <is>
          <t>N003</t>
        </is>
      </c>
      <c r="B2036" s="37" t="inlineStr">
        <is>
          <t>VIPS Corporation</t>
        </is>
      </c>
      <c r="C2036" s="36" t="inlineStr">
        <is>
          <t>인수 후</t>
        </is>
      </c>
      <c r="D2036" s="36" t="inlineStr">
        <is>
          <t>2011-03-31</t>
        </is>
      </c>
      <c r="E2036" s="37" t="inlineStr">
        <is>
          <t>사명변경</t>
        </is>
      </c>
      <c r="F2036" s="37"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7" t="inlineStr">
        <is>
          <t>EDINET</t>
        </is>
      </c>
      <c r="H2036" s="36" t="inlineStr">
        <is>
          <t>2011-06</t>
        </is>
      </c>
      <c r="I2036" s="36" t="inlineStr">
        <is>
          <t>有価証券報告書 第16期</t>
        </is>
      </c>
      <c r="J2036" s="39" t="inlineStr">
        <is>
          <t>https://s.yimg.jp/images/docs/ir/archives/vsreport/yuho2010-vsreport.pdf</t>
        </is>
      </c>
      <c r="K2036" s="37" t="inlineStr">
        <is>
          <t>post_events_summary,earnings_call_note</t>
        </is>
      </c>
    </row>
    <row r="2037" ht="45" customHeight="1">
      <c r="A2037" s="36" t="inlineStr">
        <is>
          <t>N003</t>
        </is>
      </c>
      <c r="B2037" s="37" t="inlineStr">
        <is>
          <t>VIPS Corporation</t>
        </is>
      </c>
      <c r="C2037" s="36" t="inlineStr">
        <is>
          <t>인수 후</t>
        </is>
      </c>
      <c r="D2037" s="36" t="inlineStr">
        <is>
          <t>2012-03</t>
        </is>
      </c>
      <c r="E2037" s="37" t="inlineStr">
        <is>
          <t>청산</t>
        </is>
      </c>
      <c r="F2037" s="37" t="inlineStr">
        <is>
          <t>有報 第17期 沿革: 'ヤフーバリューインサイト株式会社(平成24年３月に会社清算)'</t>
        </is>
      </c>
      <c r="G2037" s="37" t="inlineStr">
        <is>
          <t>EDINET</t>
        </is>
      </c>
      <c r="H2037" s="36" t="inlineStr">
        <is>
          <t>2012-06-20</t>
        </is>
      </c>
      <c r="I2037" s="36" t="inlineStr">
        <is>
          <t>有価証券報告書 第17期</t>
        </is>
      </c>
      <c r="J2037" s="39" t="inlineStr">
        <is>
          <t>https://www.lycorp.co.jp/ja/ir/library/securities/main/010/teaserItems2/0/linkList/0/link/yuho2011-vsreport.pdf</t>
        </is>
      </c>
      <c r="K2037" s="37" t="inlineStr">
        <is>
          <t>post_events_summary</t>
        </is>
      </c>
    </row>
    <row r="2038" ht="45" customHeight="1">
      <c r="A2038" s="36" t="inlineStr">
        <is>
          <t>N003</t>
        </is>
      </c>
      <c r="B2038" s="37" t="inlineStr">
        <is>
          <t>VIPS Corporation</t>
        </is>
      </c>
      <c r="C2038" s="36" t="inlineStr">
        <is>
          <t>인수 후</t>
        </is>
      </c>
      <c r="D2038" s="36" t="inlineStr">
        <is>
          <t>2014-03-31</t>
        </is>
      </c>
      <c r="E2038" s="37" t="inlineStr">
        <is>
          <t>매각</t>
        </is>
      </c>
      <c r="F2038" s="37" t="inlineStr">
        <is>
          <t>有報 第19期: 관련회사 감소 중 '株式売却による減少 … (株)マクロミル'</t>
        </is>
      </c>
      <c r="G2038" s="37" t="inlineStr">
        <is>
          <t>EDINET</t>
        </is>
      </c>
      <c r="H2038" s="36" t="inlineStr">
        <is>
          <t>2014-06</t>
        </is>
      </c>
      <c r="I2038" s="36" t="inlineStr">
        <is>
          <t>有価証券報告書 第19期</t>
        </is>
      </c>
      <c r="J2038" s="39" t="inlineStr">
        <is>
          <t>https://s.yimg.jp/i/docs/ir/archives/vsreport/yuho2013-vsreport.pdf</t>
        </is>
      </c>
      <c r="K2038" s="37" t="inlineStr">
        <is>
          <t>post_events_summary</t>
        </is>
      </c>
    </row>
    <row r="2039" ht="45" customHeight="1">
      <c r="A2039" s="36" t="inlineStr">
        <is>
          <t>N003</t>
        </is>
      </c>
      <c r="B2039" s="37" t="inlineStr">
        <is>
          <t>VIPS Corporation</t>
        </is>
      </c>
      <c r="C2039" s="36" t="inlineStr">
        <is>
          <t>인수 후</t>
        </is>
      </c>
      <c r="D2039" s="36" t="inlineStr">
        <is>
          <t>2010-04-20</t>
        </is>
      </c>
      <c r="E2039" s="37" t="inlineStr">
        <is>
          <t>통합</t>
        </is>
      </c>
      <c r="F2039" s="37" t="inlineStr">
        <is>
          <t>'マクロミルとヤフーバリューインサイト、経営統合に向け本格協議' — 통합 후 사명은 マクロミル</t>
        </is>
      </c>
      <c r="G2039" s="37" t="inlineStr">
        <is>
          <t>언론 보도</t>
        </is>
      </c>
      <c r="H2039" s="36" t="inlineStr">
        <is>
          <t>2010-04-20</t>
        </is>
      </c>
      <c r="I2039" s="36" t="n"/>
      <c r="J2039" s="39" t="inlineStr">
        <is>
          <t>https://internet.watch.impress.co.jp/docs/news/362387.html</t>
        </is>
      </c>
      <c r="K2039" s="37" t="inlineStr">
        <is>
          <t>post_events_summary</t>
        </is>
      </c>
    </row>
    <row r="2040" ht="45" customHeight="1">
      <c r="A2040" s="36" t="inlineStr">
        <is>
          <t>N003</t>
        </is>
      </c>
      <c r="B2040" s="37" t="inlineStr">
        <is>
          <t>VIPS Corporation</t>
        </is>
      </c>
      <c r="C2040" s="36" t="inlineStr">
        <is>
          <t>발표</t>
        </is>
      </c>
      <c r="D2040" s="36" t="inlineStr">
        <is>
          <t>2005-07-19</t>
        </is>
      </c>
      <c r="E2040" s="37" t="inlineStr">
        <is>
          <t>기타</t>
        </is>
      </c>
      <c r="F2040" s="37" t="inlineStr">
        <is>
          <t>4689.T 분할조정 종가 582.5円(2005-07-19); USD/JPY 110.43(2005-07-20), 113.34(2005-10-05)</t>
        </is>
      </c>
      <c r="G2040" s="37" t="inlineStr">
        <is>
          <t>기타</t>
        </is>
      </c>
      <c r="H2040" s="36" t="inlineStr">
        <is>
          <t>2026-10-26</t>
        </is>
      </c>
      <c r="I2040" s="36" t="n"/>
      <c r="J2040" s="39" t="inlineStr">
        <is>
          <t>https://query1.finance.yahoo.com/v8/finance/chart/4689.T</t>
        </is>
      </c>
      <c r="K2040" s="37" t="inlineStr">
        <is>
          <t>acq_mktcap,value_chk_usdmm</t>
        </is>
      </c>
    </row>
    <row r="2041" ht="45" customHeight="1">
      <c r="A2041" s="36" t="inlineStr">
        <is>
          <t>N004</t>
        </is>
      </c>
      <c r="B2041" s="37" t="inlineStr">
        <is>
          <t>NewsWatch Inc.</t>
        </is>
      </c>
      <c r="C2041" s="36" t="inlineStr">
        <is>
          <t>발표</t>
        </is>
      </c>
      <c r="D2041" s="36" t="inlineStr">
        <is>
          <t>2006-03-24</t>
        </is>
      </c>
      <c r="E2041" s="37" t="inlineStr">
        <is>
          <t>발표</t>
        </is>
      </c>
      <c r="F2041" s="37"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7" t="inlineStr">
        <is>
          <t>회사 보도자료</t>
        </is>
      </c>
      <c r="H2041" s="36" t="inlineStr">
        <is>
          <t>2006-03-24</t>
        </is>
      </c>
      <c r="I2041" s="36" t="inlineStr">
        <is>
          <t>ja20060324_B</t>
        </is>
      </c>
      <c r="J2041" s="39" t="inlineStr">
        <is>
          <t>https://www.lycorp.co.jp/news/archive/Y/ja/ja20060324_B.pdf</t>
        </is>
      </c>
      <c r="K2041" s="37" t="inlineStr">
        <is>
          <t>status_chk,value_chk_local,announce_date_chk,purpose_quote,target_rev_pre,target_op_pre,pre_events_summary</t>
        </is>
      </c>
    </row>
    <row r="2042" ht="45" customHeight="1">
      <c r="A2042" s="36" t="inlineStr">
        <is>
          <t>N004</t>
        </is>
      </c>
      <c r="B2042" s="37" t="inlineStr">
        <is>
          <t>NewsWatch Inc.</t>
        </is>
      </c>
      <c r="C2042" s="36" t="inlineStr">
        <is>
          <t>인수 전</t>
        </is>
      </c>
      <c r="D2042" s="36" t="inlineStr">
        <is>
          <t>1996-04-26</t>
        </is>
      </c>
      <c r="E2042" s="37" t="inlineStr">
        <is>
          <t>설립</t>
        </is>
      </c>
      <c r="F2042" s="37" t="inlineStr">
        <is>
          <t>보도자료: 東芝가 1996년 정보 필터링 기술을 중핵으로 ニューズウォッチ 설립(設立年月日 平成8年4月26日), 자본금 428백만엔, 종업원 34명.</t>
        </is>
      </c>
      <c r="G2042" s="37" t="inlineStr">
        <is>
          <t>회사 보도자료</t>
        </is>
      </c>
      <c r="H2042" s="36" t="inlineStr">
        <is>
          <t>2006-03-24</t>
        </is>
      </c>
      <c r="I2042" s="36" t="inlineStr">
        <is>
          <t>ja20060324_B</t>
        </is>
      </c>
      <c r="J2042" s="39" t="inlineStr">
        <is>
          <t>https://www.lycorp.co.jp/news/archive/Y/ja/ja20060324_B.pdf</t>
        </is>
      </c>
      <c r="K2042" s="37" t="inlineStr">
        <is>
          <t>pre_events_summary</t>
        </is>
      </c>
    </row>
    <row r="2043" ht="45" customHeight="1">
      <c r="A2043" s="36" t="inlineStr">
        <is>
          <t>N004</t>
        </is>
      </c>
      <c r="B2043" s="37" t="inlineStr">
        <is>
          <t>NewsWatch Inc.</t>
        </is>
      </c>
      <c r="C2043" s="36" t="inlineStr">
        <is>
          <t>인수 전</t>
        </is>
      </c>
      <c r="D2043" s="36" t="inlineStr">
        <is>
          <t>2002-04-01</t>
        </is>
      </c>
      <c r="E2043" s="37" t="inlineStr">
        <is>
          <t>합병</t>
        </is>
      </c>
      <c r="F2043" s="37" t="inlineStr">
        <is>
          <t>NewsWatch가 ㈱フレッシュアイ를 2002-04-01부로 흡수합병(검색 서비스명은 유지) — Internet Watch 2002-03-06 보도(검색 결과 요약으로 확인, 기사 본문 미열람).</t>
        </is>
      </c>
      <c r="G2043" s="37" t="inlineStr">
        <is>
          <t>언론 보도</t>
        </is>
      </c>
      <c r="H2043" s="36" t="inlineStr">
        <is>
          <t>2002-03-06</t>
        </is>
      </c>
      <c r="I2043" s="36" t="n"/>
      <c r="J2043" s="39" t="inlineStr">
        <is>
          <t>https://internet.watch.impress.co.jp/www/article/2002/0306/feye.htm</t>
        </is>
      </c>
      <c r="K2043" s="37" t="inlineStr">
        <is>
          <t>pre_events_summary</t>
        </is>
      </c>
    </row>
    <row r="2044" ht="45" customHeight="1">
      <c r="A2044" s="36" t="inlineStr">
        <is>
          <t>N004</t>
        </is>
      </c>
      <c r="B2044" s="37" t="inlineStr">
        <is>
          <t>NewsWatch Inc.</t>
        </is>
      </c>
      <c r="C2044" s="36" t="inlineStr">
        <is>
          <t>인수 후</t>
        </is>
      </c>
      <c r="D2044" s="36" t="inlineStr">
        <is>
          <t>2006-03-31</t>
        </is>
      </c>
      <c r="E2044" s="37" t="inlineStr">
        <is>
          <t>완료</t>
        </is>
      </c>
      <c r="F2044" s="37"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7" t="inlineStr">
        <is>
          <t>EDINET</t>
        </is>
      </c>
      <c r="H2044" s="36" t="inlineStr">
        <is>
          <t>2006-06-22</t>
        </is>
      </c>
      <c r="I2044" s="36" t="n"/>
      <c r="J2044" s="39" t="inlineStr">
        <is>
          <t>https://web.archive.org/web/2010/http://i.yimg.jp:80/images/docs/ir/archives/vsreport/yuho2005-vsreport.pdf</t>
        </is>
      </c>
      <c r="K2044" s="37" t="inlineStr">
        <is>
          <t>status_chk,post_events_summary,earnings_call_note</t>
        </is>
      </c>
    </row>
    <row r="2045" ht="45" customHeight="1">
      <c r="A2045" s="36" t="inlineStr">
        <is>
          <t>N004</t>
        </is>
      </c>
      <c r="B2045" s="37" t="inlineStr">
        <is>
          <t>NewsWatch Inc.</t>
        </is>
      </c>
      <c r="C2045" s="36" t="inlineStr">
        <is>
          <t>발표</t>
        </is>
      </c>
      <c r="D2045" s="36" t="inlineStr">
        <is>
          <t>2005-12-31</t>
        </is>
      </c>
      <c r="E2045" s="37" t="inlineStr">
        <is>
          <t>실적</t>
        </is>
      </c>
      <c r="F2045" s="37" t="inlineStr">
        <is>
          <t>Yahoo 2006年3月期 第3四半期 財務・業績の概況(연결): 2005-12-31 資産合計 166,230백만엔, 資本合計 127,980백만엔, 期末発行済株式数 30,216,873株.</t>
        </is>
      </c>
      <c r="G2045" s="37" t="inlineStr">
        <is>
          <t>IR 자료</t>
        </is>
      </c>
      <c r="H2045" s="36" t="inlineStr">
        <is>
          <t>2006-01-23</t>
        </is>
      </c>
      <c r="I2045" s="36" t="n"/>
      <c r="J2045" s="39" t="inlineStr">
        <is>
          <t>https://web.archive.org/web/20141012091130id_/http://i.yimg.jp/images/docs/ir/archives/gaikyo/2005/20060123-gaikyo-jp.pdf</t>
        </is>
      </c>
      <c r="K2045" s="37" t="inlineStr">
        <is>
          <t>acq_total_assets,apex_total_assets,deal_to_assets_pct,deal_to_equity_pct,acq_mktcap,size_basis</t>
        </is>
      </c>
    </row>
    <row r="2046" ht="45" customHeight="1">
      <c r="A2046" s="36" t="inlineStr">
        <is>
          <t>N004</t>
        </is>
      </c>
      <c r="B2046" s="37" t="inlineStr">
        <is>
          <t>NewsWatch Inc.</t>
        </is>
      </c>
      <c r="C2046" s="36" t="inlineStr">
        <is>
          <t>발표</t>
        </is>
      </c>
      <c r="D2046" s="36" t="inlineStr">
        <is>
          <t>2006-03-23</t>
        </is>
      </c>
      <c r="E2046" s="37" t="inlineStr">
        <is>
          <t>기타</t>
        </is>
      </c>
      <c r="F2046" s="37" t="inlineStr">
        <is>
          <t>Yahoo Finance 4689.T: 2006-03-23 종가(분할조정) 695.0; 분할 이벤트 2006-03-28 2:1, 2013-09-26 100:1 → 실제 종가 139,000엔.</t>
        </is>
      </c>
      <c r="G2046" s="37" t="inlineStr">
        <is>
          <t>기타</t>
        </is>
      </c>
      <c r="H2046" s="36" t="inlineStr">
        <is>
          <t>2026-10-26</t>
        </is>
      </c>
      <c r="I2046" s="36" t="n"/>
      <c r="J2046" s="39" t="inlineStr">
        <is>
          <t>https://query1.finance.yahoo.com/v8/finance/chart/4689.T?period1=1142812800&amp;period2=1143590400&amp;interval=1d</t>
        </is>
      </c>
      <c r="K2046" s="37" t="inlineStr">
        <is>
          <t>acq_mktcap</t>
        </is>
      </c>
    </row>
    <row r="2047" ht="45" customHeight="1">
      <c r="A2047" s="36" t="inlineStr">
        <is>
          <t>N004</t>
        </is>
      </c>
      <c r="B2047" s="37" t="inlineStr">
        <is>
          <t>NewsWatch Inc.</t>
        </is>
      </c>
      <c r="C2047" s="36" t="inlineStr">
        <is>
          <t>인수 후</t>
        </is>
      </c>
      <c r="D2047" s="36" t="inlineStr">
        <is>
          <t>2008-02-08</t>
        </is>
      </c>
      <c r="E2047" s="37" t="inlineStr">
        <is>
          <t>제휴</t>
        </is>
      </c>
      <c r="F2047" s="37" t="inlineStr">
        <is>
          <t>Yahoo 보도자료 목록: 'Yahoo! JAPANとニューズウォッチが「サイトサーチ」の提供を開始'.</t>
        </is>
      </c>
      <c r="G2047" s="37" t="inlineStr">
        <is>
          <t>회사 보도자료</t>
        </is>
      </c>
      <c r="H2047" s="36" t="inlineStr">
        <is>
          <t>2008-02-08</t>
        </is>
      </c>
      <c r="I2047" s="36" t="inlineStr">
        <is>
          <t>ja20080208_A</t>
        </is>
      </c>
      <c r="J2047" s="39" t="inlineStr">
        <is>
          <t>https://www.lycorp.co.jp/news/archive/Y/ja/ja20080208_A.pdf</t>
        </is>
      </c>
      <c r="K2047" s="37" t="inlineStr">
        <is>
          <t>post_events_summary</t>
        </is>
      </c>
    </row>
    <row r="2048" ht="45" customHeight="1">
      <c r="A2048" s="36" t="inlineStr">
        <is>
          <t>N004</t>
        </is>
      </c>
      <c r="B2048" s="37" t="inlineStr">
        <is>
          <t>NewsWatch Inc.</t>
        </is>
      </c>
      <c r="C2048" s="36" t="inlineStr">
        <is>
          <t>인수 후</t>
        </is>
      </c>
      <c r="D2048" s="36" t="inlineStr">
        <is>
          <t>2009-03-31</t>
        </is>
      </c>
      <c r="E2048" s="37" t="inlineStr">
        <is>
          <t>손상차손</t>
        </is>
      </c>
      <c r="F2048" s="37"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7" t="inlineStr">
        <is>
          <t>TDnet</t>
        </is>
      </c>
      <c r="H2048" s="36" t="inlineStr">
        <is>
          <t>2009-04-28</t>
        </is>
      </c>
      <c r="I2048" s="36" t="n"/>
      <c r="J2048" s="39" t="inlineStr">
        <is>
          <t>https://web.archive.org/web/2010/http://i.yimg.jp/images/docs/ir/archives/tanshin/2009/jp0428tanshin.pdf</t>
        </is>
      </c>
      <c r="K2048" s="37" t="inlineStr">
        <is>
          <t>impairment,post_events_summary,earnings_call_note</t>
        </is>
      </c>
    </row>
    <row r="2049" ht="45" customHeight="1">
      <c r="A2049" s="36" t="inlineStr">
        <is>
          <t>N004</t>
        </is>
      </c>
      <c r="B2049" s="37" t="inlineStr">
        <is>
          <t>NewsWatch Inc.</t>
        </is>
      </c>
      <c r="C2049" s="36" t="inlineStr">
        <is>
          <t>인수 후</t>
        </is>
      </c>
      <c r="D2049" s="36" t="inlineStr">
        <is>
          <t>2010-11-15</t>
        </is>
      </c>
      <c r="E2049" s="37" t="inlineStr">
        <is>
          <t>매각</t>
        </is>
      </c>
      <c r="F2049" s="37"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7" t="inlineStr">
        <is>
          <t>언론 보도</t>
        </is>
      </c>
      <c r="H2049" s="36" t="inlineStr">
        <is>
          <t>2010-11-15</t>
        </is>
      </c>
      <c r="I2049" s="36" t="n"/>
      <c r="J2049" s="39" t="inlineStr">
        <is>
          <t>https://maonline.jp/news/20101115a</t>
        </is>
      </c>
      <c r="K2049" s="37" t="inlineStr">
        <is>
          <t>post_events_summary,target_rev_post,target_op_post</t>
        </is>
      </c>
    </row>
    <row r="2050" ht="45" customHeight="1">
      <c r="A2050" s="36" t="inlineStr">
        <is>
          <t>N004</t>
        </is>
      </c>
      <c r="B2050" s="37" t="inlineStr">
        <is>
          <t>NewsWatch Inc.</t>
        </is>
      </c>
      <c r="C2050" s="36" t="inlineStr">
        <is>
          <t>인수 후</t>
        </is>
      </c>
      <c r="D2050" s="36" t="inlineStr">
        <is>
          <t>2010-11-15</t>
        </is>
      </c>
      <c r="E2050" s="37" t="inlineStr">
        <is>
          <t>매각</t>
        </is>
      </c>
      <c r="F2050" s="37"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7" t="inlineStr">
        <is>
          <t>언론 보도</t>
        </is>
      </c>
      <c r="H2050" s="36" t="inlineStr">
        <is>
          <t>2010-11-15</t>
        </is>
      </c>
      <c r="I2050" s="36" t="n"/>
      <c r="J2050" s="39" t="inlineStr">
        <is>
          <t>https://www.ma-cp.com/news/2890/</t>
        </is>
      </c>
      <c r="K2050" s="37" t="inlineStr">
        <is>
          <t>post_events_summary</t>
        </is>
      </c>
    </row>
    <row r="2051" ht="45" customHeight="1">
      <c r="A2051" s="36" t="inlineStr">
        <is>
          <t>N005</t>
        </is>
      </c>
      <c r="B2051" s="37" t="inlineStr">
        <is>
          <t>1Noon. Ltd.</t>
        </is>
      </c>
      <c r="C2051" s="36" t="inlineStr">
        <is>
          <t>발표</t>
        </is>
      </c>
      <c r="D2051" s="36" t="inlineStr">
        <is>
          <t>2006-06-29</t>
        </is>
      </c>
      <c r="E2051" s="37" t="inlineStr">
        <is>
          <t>발표</t>
        </is>
      </c>
      <c r="F2051" s="37" t="inlineStr">
        <is>
          <t>타법인 주식 취득결정: ㈜첫눈 2,000,000주 100%, 취득금액 35,000,000,000원, 자기자본대비 15.1%, 취득가액/자산총액 9.4%, 취득목적 '검색 기술 역량 강화'; 2005말 첫눈 자산 4,356 순손실 -696(백만원)</t>
        </is>
      </c>
      <c r="G2051" s="37" t="inlineStr">
        <is>
          <t>DART 기타공시</t>
        </is>
      </c>
      <c r="H2051" s="36" t="inlineStr">
        <is>
          <t>2006-06-29</t>
        </is>
      </c>
      <c r="I2051" s="36" t="inlineStr">
        <is>
          <t>20060629000003</t>
        </is>
      </c>
      <c r="J2051" s="39" t="inlineStr">
        <is>
          <t>https://dart.fss.or.kr/dsaf001/main.do?rcpNo=20060629000003</t>
        </is>
      </c>
      <c r="K2051" s="37" t="inlineStr">
        <is>
          <t>purpose_quote,deal_to_assets_pct,deal_to_equity_pct,acq_total_assets,value_chk_local,announce_date_chk</t>
        </is>
      </c>
    </row>
    <row r="2052" ht="45" customHeight="1">
      <c r="A2052" s="36" t="inlineStr">
        <is>
          <t>N005</t>
        </is>
      </c>
      <c r="B2052" s="37" t="inlineStr">
        <is>
          <t>1Noon. Ltd.</t>
        </is>
      </c>
      <c r="C2052" s="36" t="inlineStr">
        <is>
          <t>발표</t>
        </is>
      </c>
      <c r="D2052" s="36" t="inlineStr">
        <is>
          <t>2006-06-28</t>
        </is>
      </c>
      <c r="E2052" s="37" t="inlineStr">
        <is>
          <t>지분취득</t>
        </is>
      </c>
      <c r="F2052" s="37" t="inlineStr">
        <is>
          <t>네오위즈 처분결정: 첫눈 200,000주 3,500,000,000원(주당 17,500원) 처분, 처분후 0%, 처분목적 '핵심사업에의 집중 및 투자자금 회수', 이사회 2006-06-28</t>
        </is>
      </c>
      <c r="G2052" s="37" t="inlineStr">
        <is>
          <t>DART 기타공시</t>
        </is>
      </c>
      <c r="H2052" s="36" t="inlineStr">
        <is>
          <t>2006-06-29</t>
        </is>
      </c>
      <c r="I2052" s="36" t="inlineStr">
        <is>
          <t>20060629900005</t>
        </is>
      </c>
      <c r="J2052" s="39" t="inlineStr">
        <is>
          <t>https://dart.fss.or.kr/dsaf001/main.do?rcpNo=20060629900005</t>
        </is>
      </c>
      <c r="K2052" s="37" t="inlineStr">
        <is>
          <t>value_chk_local,chk_note</t>
        </is>
      </c>
    </row>
    <row r="2053" ht="45" customHeight="1">
      <c r="A2053" s="36" t="inlineStr">
        <is>
          <t>N005</t>
        </is>
      </c>
      <c r="B2053" s="37" t="inlineStr">
        <is>
          <t>1Noon. Ltd.</t>
        </is>
      </c>
      <c r="C2053" s="36" t="inlineStr">
        <is>
          <t>발표</t>
        </is>
      </c>
      <c r="D2053" s="36" t="inlineStr">
        <is>
          <t>2006-06-29</t>
        </is>
      </c>
      <c r="E2053" s="37" t="inlineStr">
        <is>
          <t>발표</t>
        </is>
      </c>
      <c r="F2053" s="37" t="inlineStr">
        <is>
          <t>보도자료 'NHN, 해외검색시장 진출 위해 첫눈 지분 100% 인수': '네오위즈 검색TF로 시작해 네오위즈로부터 분사, 2005년 6월 설립된 검색 전문 회사'</t>
        </is>
      </c>
      <c r="G2053" s="37" t="inlineStr">
        <is>
          <t>회사 보도자료</t>
        </is>
      </c>
      <c r="H2053" s="36" t="inlineStr">
        <is>
          <t>2006-06-29</t>
        </is>
      </c>
      <c r="I2053" s="36" t="n"/>
      <c r="J2053" s="39" t="inlineStr">
        <is>
          <t>https://navercorp.com/media/pressReleasesDetail?seq=27526</t>
        </is>
      </c>
      <c r="K2053" s="37" t="inlineStr">
        <is>
          <t>purpose_quote,pre_events_summary</t>
        </is>
      </c>
    </row>
    <row r="2054" ht="45" customHeight="1">
      <c r="A2054" s="36" t="inlineStr">
        <is>
          <t>N005</t>
        </is>
      </c>
      <c r="B2054" s="37" t="inlineStr">
        <is>
          <t>1Noon. Ltd.</t>
        </is>
      </c>
      <c r="C2054" s="36" t="inlineStr">
        <is>
          <t>발표</t>
        </is>
      </c>
      <c r="D2054" s="36" t="inlineStr">
        <is>
          <t>2006-06-29</t>
        </is>
      </c>
      <c r="E2054" s="37" t="inlineStr">
        <is>
          <t>어닝콜</t>
        </is>
      </c>
      <c r="F2054" s="37" t="inlineStr">
        <is>
          <t>인수 컨퍼런스콜 전문: 장병규 '이번 계약은 NHN의 이름으로 해외 시장에 진출하기 위한 것이 가장 중요한 목표이다'; 일본 시장 우선</t>
        </is>
      </c>
      <c r="G2054" s="37" t="inlineStr">
        <is>
          <t>언론 보도</t>
        </is>
      </c>
      <c r="H2054" s="36" t="inlineStr">
        <is>
          <t>2006-06-30</t>
        </is>
      </c>
      <c r="I2054" s="36" t="n"/>
      <c r="J2054" s="39" t="inlineStr">
        <is>
          <t>https://www.etnews.com/200606290067</t>
        </is>
      </c>
      <c r="K2054" s="37" t="inlineStr">
        <is>
          <t>earnings_call_note,first_filing_date</t>
        </is>
      </c>
    </row>
    <row r="2055" ht="45" customHeight="1">
      <c r="A2055" s="36" t="inlineStr">
        <is>
          <t>N005</t>
        </is>
      </c>
      <c r="B2055" s="37" t="inlineStr">
        <is>
          <t>1Noon. Ltd.</t>
        </is>
      </c>
      <c r="C2055" s="36" t="inlineStr">
        <is>
          <t>인수 전</t>
        </is>
      </c>
      <c r="D2055" s="36" t="inlineStr">
        <is>
          <t>2006-06</t>
        </is>
      </c>
      <c r="E2055" s="37" t="inlineStr">
        <is>
          <t>기타</t>
        </is>
      </c>
      <c r="F2055" s="37" t="inlineStr">
        <is>
          <t>이투데이: 본격 서비스 전 신생업체 인수 이유를 해외검색 진출과 구글 사전 견제로 풀이(검색 결과 요약으로만 확인, 원문 미열람)</t>
        </is>
      </c>
      <c r="G2055" s="37" t="inlineStr">
        <is>
          <t>언론 보도</t>
        </is>
      </c>
      <c r="H2055" s="36" t="inlineStr">
        <is>
          <t>2006-06</t>
        </is>
      </c>
      <c r="I2055" s="36" t="n"/>
      <c r="J2055" s="39" t="inlineStr">
        <is>
          <t>https://www.etoday.co.kr/news/view/92725</t>
        </is>
      </c>
      <c r="K2055" s="37" t="inlineStr">
        <is>
          <t>pre_events_summary</t>
        </is>
      </c>
    </row>
    <row r="2056" ht="45" customHeight="1">
      <c r="A2056" s="36" t="inlineStr">
        <is>
          <t>N005</t>
        </is>
      </c>
      <c r="B2056" s="37" t="inlineStr">
        <is>
          <t>1Noon. Ltd.</t>
        </is>
      </c>
      <c r="C2056" s="36" t="inlineStr">
        <is>
          <t>발표</t>
        </is>
      </c>
      <c r="D2056" s="36" t="inlineStr">
        <is>
          <t>2006-06-29</t>
        </is>
      </c>
      <c r="E2056" s="37" t="inlineStr">
        <is>
          <t>기타</t>
        </is>
      </c>
      <c r="F2056" s="37" t="inlineStr">
        <is>
          <t>무상증자결정: 증자전 발행주식총수 보통주 15,500,796주, 1주당 신주 2주</t>
        </is>
      </c>
      <c r="G2056" s="37" t="inlineStr">
        <is>
          <t>DART 기타공시</t>
        </is>
      </c>
      <c r="H2056" s="36" t="inlineStr">
        <is>
          <t>2006-06-29</t>
        </is>
      </c>
      <c r="I2056" s="36" t="inlineStr">
        <is>
          <t>20060629000004</t>
        </is>
      </c>
      <c r="J2056" s="39" t="inlineStr">
        <is>
          <t>https://dart.fss.or.kr/dsaf001/main.do?rcpNo=20060629000004</t>
        </is>
      </c>
      <c r="K2056" s="37" t="inlineStr">
        <is>
          <t>acq_mktcap,size_basis</t>
        </is>
      </c>
    </row>
    <row r="2057" ht="45" customHeight="1">
      <c r="A2057" s="36" t="inlineStr">
        <is>
          <t>N005</t>
        </is>
      </c>
      <c r="B2057" s="37" t="inlineStr">
        <is>
          <t>1Noon. Ltd.</t>
        </is>
      </c>
      <c r="C2057" s="36" t="inlineStr">
        <is>
          <t>인수 후</t>
        </is>
      </c>
      <c r="D2057" s="36" t="inlineStr">
        <is>
          <t>2006-07-14</t>
        </is>
      </c>
      <c r="E2057" s="37" t="inlineStr">
        <is>
          <t>기타</t>
        </is>
      </c>
      <c r="F2057" s="37" t="inlineStr">
        <is>
          <t>권리락 기준가 106,400원(2006-07-14 실시), Yahoo 조정종가 보정에 사용</t>
        </is>
      </c>
      <c r="G2057" s="37" t="inlineStr">
        <is>
          <t>KIND</t>
        </is>
      </c>
      <c r="H2057" s="36" t="inlineStr">
        <is>
          <t>2006-07-13</t>
        </is>
      </c>
      <c r="I2057" s="36" t="inlineStr">
        <is>
          <t>20060713900043</t>
        </is>
      </c>
      <c r="J2057" s="39" t="inlineStr">
        <is>
          <t>https://dart.fss.or.kr/dsaf001/main.do?rcpNo=20060713900043</t>
        </is>
      </c>
      <c r="K2057" s="37" t="inlineStr">
        <is>
          <t>acq_mktcap</t>
        </is>
      </c>
    </row>
    <row r="2058" ht="45" customHeight="1">
      <c r="A2058" s="36" t="inlineStr">
        <is>
          <t>N005</t>
        </is>
      </c>
      <c r="B2058" s="37" t="inlineStr">
        <is>
          <t>1Noon. Ltd.</t>
        </is>
      </c>
      <c r="C2058" s="36" t="inlineStr">
        <is>
          <t>인수 후</t>
        </is>
      </c>
      <c r="D2058" s="36" t="inlineStr">
        <is>
          <t>2006-07-26</t>
        </is>
      </c>
      <c r="E2058" s="37" t="inlineStr">
        <is>
          <t>완료</t>
        </is>
      </c>
      <c r="F2058" s="37" t="inlineStr">
        <is>
          <t>계열회사변경: ㈜첫눈 '지분출자 후 계열회사', 변경일자 2006-07-26</t>
        </is>
      </c>
      <c r="G2058" s="37" t="inlineStr">
        <is>
          <t>DART 기타공시</t>
        </is>
      </c>
      <c r="H2058" s="36" t="inlineStr">
        <is>
          <t>2006-07-26</t>
        </is>
      </c>
      <c r="I2058" s="36" t="inlineStr">
        <is>
          <t>20060726000198</t>
        </is>
      </c>
      <c r="J2058" s="39" t="inlineStr">
        <is>
          <t>https://dart.fss.or.kr/dsaf001/main.do?rcpNo=20060726000198</t>
        </is>
      </c>
      <c r="K2058" s="37" t="inlineStr">
        <is>
          <t>status_chk,post_events_summary</t>
        </is>
      </c>
    </row>
    <row r="2059" ht="45" customHeight="1">
      <c r="A2059" s="36" t="inlineStr">
        <is>
          <t>N005</t>
        </is>
      </c>
      <c r="B2059" s="37" t="inlineStr">
        <is>
          <t>1Noon. Ltd.</t>
        </is>
      </c>
      <c r="C2059" s="36" t="inlineStr">
        <is>
          <t>인수 후</t>
        </is>
      </c>
      <c r="D2059" s="36" t="inlineStr">
        <is>
          <t>2006-07-06</t>
        </is>
      </c>
      <c r="E2059" s="37" t="inlineStr">
        <is>
          <t>완료</t>
        </is>
      </c>
      <c r="F2059" s="37"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7" t="inlineStr">
        <is>
          <t>DART 감사보고서</t>
        </is>
      </c>
      <c r="H2059" s="36" t="inlineStr">
        <is>
          <t>2007-03-30</t>
        </is>
      </c>
      <c r="I2059" s="36" t="inlineStr">
        <is>
          <t>20070330002177</t>
        </is>
      </c>
      <c r="J2059" s="39" t="inlineStr">
        <is>
          <t>https://dart.fss.or.kr/dsaf001/main.do?rcpNo=20070330002177</t>
        </is>
      </c>
      <c r="K2059" s="37" t="inlineStr">
        <is>
          <t>status_chk,target_rev_post,target_op_post,notes</t>
        </is>
      </c>
    </row>
    <row r="2060" ht="45" customHeight="1">
      <c r="A2060" s="36" t="inlineStr">
        <is>
          <t>N005</t>
        </is>
      </c>
      <c r="B2060" s="37" t="inlineStr">
        <is>
          <t>1Noon. Ltd.</t>
        </is>
      </c>
      <c r="C2060" s="36" t="inlineStr">
        <is>
          <t>인수 후</t>
        </is>
      </c>
      <c r="D2060" s="36" t="inlineStr">
        <is>
          <t>2007-03-30</t>
        </is>
      </c>
      <c r="E2060" s="37" t="inlineStr">
        <is>
          <t>실적</t>
        </is>
      </c>
      <c r="F2060" s="37" t="inlineStr">
        <is>
          <t>2006 사업보고서: 주요계약 '장병규 외 2006.06.28 현금 350억원 ㈜첫눈 대주주인 장병규 등으로부터 첫눈 발행 보통주식 100%를 양수'; 매출 구성 2005 검색광고 173,240/계 357,494백만원</t>
        </is>
      </c>
      <c r="G2060" s="37" t="inlineStr">
        <is>
          <t>DART 사업보고서</t>
        </is>
      </c>
      <c r="H2060" s="36" t="inlineStr">
        <is>
          <t>2007-03-30</t>
        </is>
      </c>
      <c r="I2060" s="36" t="inlineStr">
        <is>
          <t>20070330002177</t>
        </is>
      </c>
      <c r="J2060" s="39" t="inlineStr">
        <is>
          <t>https://dart.fss.or.kr/dsaf001/main.do?rcpNo=20070330002177</t>
        </is>
      </c>
      <c r="K2060" s="37" t="inlineStr">
        <is>
          <t>chk_note,acquirer_core</t>
        </is>
      </c>
    </row>
    <row r="2061" ht="45" customHeight="1">
      <c r="A2061" s="36" t="inlineStr">
        <is>
          <t>N005</t>
        </is>
      </c>
      <c r="B2061" s="37" t="inlineStr">
        <is>
          <t>1Noon. Ltd.</t>
        </is>
      </c>
      <c r="C2061" s="36" t="inlineStr">
        <is>
          <t>인수 후</t>
        </is>
      </c>
      <c r="D2061" s="36" t="inlineStr">
        <is>
          <t>2007-12-31</t>
        </is>
      </c>
      <c r="E2061" s="37" t="inlineStr">
        <is>
          <t>실적</t>
        </is>
      </c>
      <c r="F2061" s="37" t="inlineStr">
        <is>
          <t>2007 감사보고서: ㈜첫눈 자산 6,435,995 부채 792,953 자본 5,643,042 매출 6,694,402 순이익 2,609,359(천원); NHN의 첫눈 매입 6,295,700천원</t>
        </is>
      </c>
      <c r="G2061" s="37" t="inlineStr">
        <is>
          <t>DART 감사보고서</t>
        </is>
      </c>
      <c r="H2061" s="36" t="inlineStr">
        <is>
          <t>2008-04-11</t>
        </is>
      </c>
      <c r="I2061" s="36" t="inlineStr">
        <is>
          <t>20080411002089</t>
        </is>
      </c>
      <c r="J2061" s="39" t="inlineStr">
        <is>
          <t>https://dart.fss.or.kr/dsaf001/main.do?rcpNo=20080411002089</t>
        </is>
      </c>
      <c r="K2061" s="37" t="inlineStr">
        <is>
          <t>target_rev_post,target_op_post</t>
        </is>
      </c>
    </row>
    <row r="2062" ht="45" customHeight="1">
      <c r="A2062" s="36" t="inlineStr">
        <is>
          <t>N005</t>
        </is>
      </c>
      <c r="B2062" s="37" t="inlineStr">
        <is>
          <t>1Noon. Ltd.</t>
        </is>
      </c>
      <c r="C2062" s="36" t="inlineStr">
        <is>
          <t>인수 후</t>
        </is>
      </c>
      <c r="D2062" s="36" t="inlineStr">
        <is>
          <t>2008-06</t>
        </is>
      </c>
      <c r="E2062" s="37" t="inlineStr">
        <is>
          <t>경영진변경</t>
        </is>
      </c>
      <c r="F2062" s="37" t="inlineStr">
        <is>
          <t>아주경제: '2006년에 그가 창업한 검색 사이트 첫눈(1NooN)이 네이버에 인수되면서' 합류, 2008년 6월 네이버 검색사업 수장으로 일본행, 이후 라인 개발</t>
        </is>
      </c>
      <c r="G2062" s="37" t="inlineStr">
        <is>
          <t>언론 보도</t>
        </is>
      </c>
      <c r="H2062" s="36" t="inlineStr">
        <is>
          <t>2016-07-13</t>
        </is>
      </c>
      <c r="I2062" s="36" t="n"/>
      <c r="J2062" s="39" t="inlineStr">
        <is>
          <t>https://www.ajunews.com/view/20160713111338354</t>
        </is>
      </c>
      <c r="K2062" s="37" t="inlineStr">
        <is>
          <t>post_events_summary</t>
        </is>
      </c>
    </row>
    <row r="2063" ht="45" customHeight="1">
      <c r="A2063" s="36" t="inlineStr">
        <is>
          <t>N005</t>
        </is>
      </c>
      <c r="B2063" s="37" t="inlineStr">
        <is>
          <t>1Noon. Ltd.</t>
        </is>
      </c>
      <c r="C2063" s="36" t="inlineStr">
        <is>
          <t>인수 후</t>
        </is>
      </c>
      <c r="D2063" s="36" t="inlineStr">
        <is>
          <t>2008-12-13</t>
        </is>
      </c>
      <c r="E2063" s="37" t="inlineStr">
        <is>
          <t>손상차손</t>
        </is>
      </c>
      <c r="F2063" s="37"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7" t="inlineStr">
        <is>
          <t>DART 감사보고서</t>
        </is>
      </c>
      <c r="H2063" s="36" t="inlineStr">
        <is>
          <t>2009-03-30</t>
        </is>
      </c>
      <c r="I2063" s="36" t="inlineStr">
        <is>
          <t>20090330001200</t>
        </is>
      </c>
      <c r="J2063" s="39" t="inlineStr">
        <is>
          <t>https://dart.fss.or.kr/dsaf001/main.do?rcpNo=20090330001200</t>
        </is>
      </c>
      <c r="K2063" s="37" t="inlineStr">
        <is>
          <t>impairment,post_events_summary</t>
        </is>
      </c>
    </row>
    <row r="2064" ht="45" customHeight="1">
      <c r="A2064" s="36" t="inlineStr">
        <is>
          <t>N005</t>
        </is>
      </c>
      <c r="B2064" s="37" t="inlineStr">
        <is>
          <t>1Noon. Ltd.</t>
        </is>
      </c>
      <c r="C2064" s="36" t="inlineStr">
        <is>
          <t>인수 후</t>
        </is>
      </c>
      <c r="D2064" s="36" t="inlineStr">
        <is>
          <t>2008-12-24</t>
        </is>
      </c>
      <c r="E2064" s="37" t="inlineStr">
        <is>
          <t>합병</t>
        </is>
      </c>
      <c r="F2064" s="37" t="inlineStr">
        <is>
          <t>계열회사변경: 첫눈과 서치솔루션㈜ 합병등기 2008-12-24 최종 완료, NHN 출자총액 35,000,000,000원</t>
        </is>
      </c>
      <c r="G2064" s="37" t="inlineStr">
        <is>
          <t>DART 기타공시</t>
        </is>
      </c>
      <c r="H2064" s="36" t="inlineStr">
        <is>
          <t>2008-12-26</t>
        </is>
      </c>
      <c r="I2064" s="36" t="inlineStr">
        <is>
          <t>20081226000312</t>
        </is>
      </c>
      <c r="J2064" s="39" t="inlineStr">
        <is>
          <t>https://dart.fss.or.kr/dsaf001/main.do?rcpNo=20081226000312</t>
        </is>
      </c>
      <c r="K2064" s="37" t="inlineStr">
        <is>
          <t>post_events_summary</t>
        </is>
      </c>
    </row>
    <row r="2065" ht="45" customHeight="1">
      <c r="A2065" s="36" t="inlineStr">
        <is>
          <t>N005</t>
        </is>
      </c>
      <c r="B2065" s="37" t="inlineStr">
        <is>
          <t>1Noon. Ltd.</t>
        </is>
      </c>
      <c r="C2065" s="36" t="inlineStr">
        <is>
          <t>인수 후</t>
        </is>
      </c>
      <c r="D2065" s="36" t="inlineStr">
        <is>
          <t>2011-12-31</t>
        </is>
      </c>
      <c r="E2065" s="37" t="inlineStr">
        <is>
          <t>기타</t>
        </is>
      </c>
      <c r="F2065" s="37" t="inlineStr">
        <is>
          <t>2011 사업보고서: 서치솔루션㈜ 종속회사로 존속, 검색엔진 개발 담당</t>
        </is>
      </c>
      <c r="G2065" s="37" t="inlineStr">
        <is>
          <t>DART 사업보고서</t>
        </is>
      </c>
      <c r="H2065" s="36" t="inlineStr">
        <is>
          <t>2012-03-29</t>
        </is>
      </c>
      <c r="I2065" s="36" t="inlineStr">
        <is>
          <t>20120329001010</t>
        </is>
      </c>
      <c r="J2065" s="39" t="inlineStr">
        <is>
          <t>https://dart.fss.or.kr/dsaf001/main.do?rcpNo=20120329001010</t>
        </is>
      </c>
      <c r="K2065" s="37" t="inlineStr">
        <is>
          <t>post_events_summary</t>
        </is>
      </c>
    </row>
    <row r="2066" ht="45" customHeight="1">
      <c r="A2066" s="36" t="inlineStr">
        <is>
          <t>N006</t>
        </is>
      </c>
      <c r="B2066" s="37" t="inlineStr">
        <is>
          <t>Interscope, Inc.</t>
        </is>
      </c>
      <c r="C2066" s="36" t="inlineStr">
        <is>
          <t>발표</t>
        </is>
      </c>
      <c r="D2066" s="36" t="inlineStr">
        <is>
          <t>2007-01-24</t>
        </is>
      </c>
      <c r="E2066" s="37" t="inlineStr">
        <is>
          <t>발표</t>
        </is>
      </c>
      <c r="F2066" s="37"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7" t="inlineStr">
        <is>
          <t>회사 보도자료</t>
        </is>
      </c>
      <c r="H2066" s="36" t="inlineStr">
        <is>
          <t>2007-01-24</t>
        </is>
      </c>
      <c r="I2066" s="36" t="inlineStr">
        <is>
          <t>ja20070124_B</t>
        </is>
      </c>
      <c r="J2066" s="39" t="inlineStr">
        <is>
          <t>https://www.lycorp.co.jp/news/archive/Y/ja/ja20070124_B.pdf</t>
        </is>
      </c>
      <c r="K2066" s="37" t="inlineStr">
        <is>
          <t>announce_date_chk,purpose_quote,first_filing_date,target_rev_pre,target_op_pre,pre_events_summary</t>
        </is>
      </c>
    </row>
    <row r="2067" ht="45" customHeight="1">
      <c r="A2067" s="36" t="inlineStr">
        <is>
          <t>N006</t>
        </is>
      </c>
      <c r="B2067" s="37" t="inlineStr">
        <is>
          <t>Interscope, Inc.</t>
        </is>
      </c>
      <c r="C2067" s="36" t="inlineStr">
        <is>
          <t>발표</t>
        </is>
      </c>
      <c r="D2067" s="36" t="inlineStr">
        <is>
          <t>2007-02-21</t>
        </is>
      </c>
      <c r="E2067" s="37" t="inlineStr">
        <is>
          <t>발표</t>
        </is>
      </c>
      <c r="F2067" s="37"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7" t="inlineStr">
        <is>
          <t>TDnet</t>
        </is>
      </c>
      <c r="H2067" s="36" t="inlineStr">
        <is>
          <t>2007-02-21</t>
        </is>
      </c>
      <c r="I2067" s="36" t="inlineStr">
        <is>
          <t>jp20070221</t>
        </is>
      </c>
      <c r="J2067" s="39" t="inlineStr">
        <is>
          <t>https://web.archive.org/web/20141013103938id_/http://i.yimg.jp/images/docs/ir/release/2006/jp20070221.pdf</t>
        </is>
      </c>
      <c r="K2067" s="37" t="inlineStr">
        <is>
          <t>status_chk,value_chk_local,chk_note,post_events_summary</t>
        </is>
      </c>
    </row>
    <row r="2068" ht="45" customHeight="1">
      <c r="A2068" s="36" t="inlineStr">
        <is>
          <t>N006</t>
        </is>
      </c>
      <c r="B2068" s="37" t="inlineStr">
        <is>
          <t>Interscope, Inc.</t>
        </is>
      </c>
      <c r="C2068" s="36" t="inlineStr">
        <is>
          <t>발표</t>
        </is>
      </c>
      <c r="D2068" s="36" t="inlineStr">
        <is>
          <t>2006-12-31</t>
        </is>
      </c>
      <c r="E2068" s="37" t="inlineStr">
        <is>
          <t>실적</t>
        </is>
      </c>
      <c r="F2068" s="37"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(N007 수집 시 열람한 같은 문서).</t>
        </is>
      </c>
      <c r="G2068" s="37" t="inlineStr">
        <is>
          <t>IR 자료</t>
        </is>
      </c>
      <c r="H2068" s="36" t="inlineStr">
        <is>
          <t>2007-01-24</t>
        </is>
      </c>
      <c r="I2068" s="36" t="n"/>
      <c r="J2068" s="39" t="inlineStr">
        <is>
          <t>https://web.archive.org/web/20070223100608/http://ir.yahoo.co.jp:80/jp/bizres/gaikyo/20070124/20070124-gaikyo-jp.pdf</t>
        </is>
      </c>
      <c r="K2068" s="37" t="inlineStr">
        <is>
          <t>acq_total_assets,apex_total_assets,deal_to_assets_pct,deal_to_equity_pct,acquirer_core,size_basis</t>
        </is>
      </c>
    </row>
    <row r="2069" ht="45" customHeight="1">
      <c r="A2069" s="36" t="inlineStr">
        <is>
          <t>N006</t>
        </is>
      </c>
      <c r="B2069" s="37" t="inlineStr">
        <is>
          <t>Interscope, Inc.</t>
        </is>
      </c>
      <c r="C2069" s="36" t="inlineStr">
        <is>
          <t>발표</t>
        </is>
      </c>
      <c r="D2069" s="36" t="inlineStr">
        <is>
          <t>2007-01-23</t>
        </is>
      </c>
      <c r="E2069" s="37" t="inlineStr">
        <is>
          <t>기타</t>
        </is>
      </c>
      <c r="F2069" s="37" t="inlineStr">
        <is>
          <t>Yahoo Finance 4689.T: 2007-01-23 종가(분할조정) 475.5, 2007-01-24 477.5; 이후 분할 2013-09-26 100:1 → 실제 종가 47,550엔.</t>
        </is>
      </c>
      <c r="G2069" s="37" t="inlineStr">
        <is>
          <t>기타</t>
        </is>
      </c>
      <c r="H2069" s="36" t="inlineStr">
        <is>
          <t>2026-10-26</t>
        </is>
      </c>
      <c r="I2069" s="36" t="n"/>
      <c r="J2069" s="39" t="inlineStr">
        <is>
          <t>https://query1.finance.yahoo.com/v8/finance/chart/4689.T?period1=1169164800&amp;period2=1169856000&amp;interval=1d</t>
        </is>
      </c>
      <c r="K2069" s="37" t="inlineStr">
        <is>
          <t>acq_mktcap</t>
        </is>
      </c>
    </row>
    <row r="2070" ht="45" customHeight="1">
      <c r="A2070" s="36" t="inlineStr">
        <is>
          <t>N006</t>
        </is>
      </c>
      <c r="B2070" s="37" t="inlineStr">
        <is>
          <t>Interscope, Inc.</t>
        </is>
      </c>
      <c r="C2070" s="36" t="inlineStr">
        <is>
          <t>인수 후</t>
        </is>
      </c>
      <c r="D2070" s="36" t="inlineStr">
        <is>
          <t>2007-03-31</t>
        </is>
      </c>
      <c r="E2070" s="37" t="inlineStr">
        <is>
          <t>완료</t>
        </is>
      </c>
      <c r="F2070" s="37"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7" t="inlineStr">
        <is>
          <t>EDINET</t>
        </is>
      </c>
      <c r="H2070" s="36" t="inlineStr">
        <is>
          <t>2007-06-21</t>
        </is>
      </c>
      <c r="I2070" s="36" t="n"/>
      <c r="J2070" s="39" t="inlineStr">
        <is>
          <t>https://web.archive.org/web/2010/http://i.yimg.jp:80/images/docs/ir/archives/vsreport/yuho200610-vsreport.pdf</t>
        </is>
      </c>
      <c r="K2070" s="37" t="inlineStr">
        <is>
          <t>status_chk,impairment,earnings_call_note,apex_total_assets</t>
        </is>
      </c>
    </row>
    <row r="2071" ht="45" customHeight="1">
      <c r="A2071" s="36" t="inlineStr">
        <is>
          <t>N006</t>
        </is>
      </c>
      <c r="B2071" s="37" t="inlineStr">
        <is>
          <t>Interscope, Inc.</t>
        </is>
      </c>
      <c r="C2071" s="36" t="inlineStr">
        <is>
          <t>인수 후</t>
        </is>
      </c>
      <c r="D2071" s="36" t="inlineStr">
        <is>
          <t>2007-07-01</t>
        </is>
      </c>
      <c r="E2071" s="37" t="inlineStr">
        <is>
          <t>합병</t>
        </is>
      </c>
      <c r="F2071" s="37"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7" t="inlineStr">
        <is>
          <t>회사 보도자료</t>
        </is>
      </c>
      <c r="H2071" s="36" t="inlineStr">
        <is>
          <t>2007-06-20</t>
        </is>
      </c>
      <c r="I2071" s="36" t="inlineStr">
        <is>
          <t>ja20070620_B</t>
        </is>
      </c>
      <c r="J2071" s="39" t="inlineStr">
        <is>
          <t>https://www.lycorp.co.jp/news/archive/Y/ja/ja20070620_B.pdf</t>
        </is>
      </c>
      <c r="K2071" s="37" t="inlineStr">
        <is>
          <t>post_events_summary</t>
        </is>
      </c>
    </row>
    <row r="2072" ht="45" customHeight="1">
      <c r="A2072" s="36" t="inlineStr">
        <is>
          <t>N006</t>
        </is>
      </c>
      <c r="B2072" s="37" t="inlineStr">
        <is>
          <t>Interscope, Inc.</t>
        </is>
      </c>
      <c r="C2072" s="36" t="inlineStr">
        <is>
          <t>인수 후</t>
        </is>
      </c>
      <c r="D2072" s="36" t="inlineStr">
        <is>
          <t>2008-03-31</t>
        </is>
      </c>
      <c r="E2072" s="37" t="inlineStr">
        <is>
          <t>손상차손</t>
        </is>
      </c>
      <c r="F2072" s="37" t="inlineStr">
        <is>
          <t>Yahoo 2009年3月期 決算短信: 특별손실 のれん償却額 2008-03기 1,826백만엔 — '子会社株式（ヤフーバリューインサイト㈱）の減損処理を行ったことにより、同社に係るのれんを償却したもの'.</t>
        </is>
      </c>
      <c r="G2072" s="37" t="inlineStr">
        <is>
          <t>TDnet</t>
        </is>
      </c>
      <c r="H2072" s="36" t="inlineStr">
        <is>
          <t>2009-04-28</t>
        </is>
      </c>
      <c r="I2072" s="36" t="n"/>
      <c r="J2072" s="39" t="inlineStr">
        <is>
          <t>https://web.archive.org/web/2010/http://i.yimg.jp/images/docs/ir/archives/tanshin/2009/jp0428tanshin.pdf</t>
        </is>
      </c>
      <c r="K2072" s="37" t="inlineStr">
        <is>
          <t>impairment,post_events_summary,earnings_call_note</t>
        </is>
      </c>
    </row>
    <row r="2073" ht="45" customHeight="1">
      <c r="A2073" s="36" t="inlineStr">
        <is>
          <t>N006</t>
        </is>
      </c>
      <c r="B2073" s="37" t="inlineStr">
        <is>
          <t>Interscope, Inc.</t>
        </is>
      </c>
      <c r="C2073" s="36" t="inlineStr">
        <is>
          <t>인수 후</t>
        </is>
      </c>
      <c r="D2073" s="36" t="inlineStr">
        <is>
          <t>2010-04-19</t>
        </is>
      </c>
      <c r="E2073" s="37" t="inlineStr">
        <is>
          <t>기타</t>
        </is>
      </c>
      <c r="F2073" s="37" t="inlineStr">
        <is>
          <t>Yahoo 적시공시(2010-04-19): 연결자회사 YVI와 マクロミル의 경영통합 본격 협의 개시 기본합의(Internet Watch 2010-04-20 보도: 통합 후 사명 マクロミル, 대표 杉本哲哉).</t>
        </is>
      </c>
      <c r="G2073" s="37" t="inlineStr">
        <is>
          <t>TDnet</t>
        </is>
      </c>
      <c r="H2073" s="36" t="inlineStr">
        <is>
          <t>2010-04-19</t>
        </is>
      </c>
      <c r="I2073" s="36" t="inlineStr">
        <is>
          <t>jp20100419</t>
        </is>
      </c>
      <c r="J2073" s="39" t="inlineStr">
        <is>
          <t>https://web.archive.org/web/2010id_/http://i.yimg.jp/images/docs/ir/release/2010/jp20100419.pdf</t>
        </is>
      </c>
      <c r="K2073" s="37" t="inlineStr">
        <is>
          <t>post_events_summary</t>
        </is>
      </c>
    </row>
    <row r="2074" ht="45" customHeight="1">
      <c r="A2074" s="36" t="inlineStr">
        <is>
          <t>N006</t>
        </is>
      </c>
      <c r="B2074" s="37" t="inlineStr">
        <is>
          <t>Interscope, Inc.</t>
        </is>
      </c>
      <c r="C2074" s="36" t="inlineStr">
        <is>
          <t>인수 후</t>
        </is>
      </c>
      <c r="D2074" s="36" t="inlineStr">
        <is>
          <t>2010-08-01</t>
        </is>
      </c>
      <c r="E2074" s="37" t="inlineStr">
        <is>
          <t>매각</t>
        </is>
      </c>
      <c r="F2074" s="37"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7" t="inlineStr">
        <is>
          <t>TDnet</t>
        </is>
      </c>
      <c r="H2074" s="36" t="inlineStr">
        <is>
          <t>2010-06-11</t>
        </is>
      </c>
      <c r="I2074" s="36" t="inlineStr">
        <is>
          <t>jp20100611</t>
        </is>
      </c>
      <c r="J2074" s="39" t="inlineStr">
        <is>
          <t>https://web.archive.org/web/2010id_/http://i.yimg.jp/images/docs/ir/release/2010/jp20100611.pdf</t>
        </is>
      </c>
      <c r="K2074" s="37" t="inlineStr">
        <is>
          <t>post_events_summary,target_rev_post,target_op_post,perf_basis,earnings_call_note</t>
        </is>
      </c>
    </row>
    <row r="2075" ht="45" customHeight="1">
      <c r="A2075" s="36" t="inlineStr">
        <is>
          <t>N006</t>
        </is>
      </c>
      <c r="B2075" s="37" t="inlineStr">
        <is>
          <t>Interscope, Inc.</t>
        </is>
      </c>
      <c r="C2075" s="36" t="inlineStr">
        <is>
          <t>인수 후</t>
        </is>
      </c>
      <c r="D2075" s="36" t="inlineStr">
        <is>
          <t>2012-03</t>
        </is>
      </c>
      <c r="E2075" s="37" t="inlineStr">
        <is>
          <t>청산</t>
        </is>
      </c>
      <c r="F2075" s="37"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7" t="inlineStr">
        <is>
          <t>EDINET</t>
        </is>
      </c>
      <c r="H2075" s="36" t="inlineStr">
        <is>
          <t>2013-06</t>
        </is>
      </c>
      <c r="I2075" s="36" t="n"/>
      <c r="J2075" s="39" t="inlineStr">
        <is>
          <t>https://web.archive.org/web/2014/http://i.yimg.jp/images/docs/ir/archives/vsreport/yuho2012-vsreport.pdf</t>
        </is>
      </c>
      <c r="K2075" s="37" t="inlineStr">
        <is>
          <t>post_events_summary</t>
        </is>
      </c>
    </row>
    <row r="2076" ht="45" customHeight="1">
      <c r="A2076" s="36" t="inlineStr">
        <is>
          <t>N006</t>
        </is>
      </c>
      <c r="B2076" s="37" t="inlineStr">
        <is>
          <t>Interscope, Inc.</t>
        </is>
      </c>
      <c r="C2076" s="36" t="inlineStr">
        <is>
          <t>인수 후</t>
        </is>
      </c>
      <c r="D2076" s="36" t="inlineStr">
        <is>
          <t>2014-03-31</t>
        </is>
      </c>
      <c r="E2076" s="37" t="inlineStr">
        <is>
          <t>매각</t>
        </is>
      </c>
      <c r="F2076" s="37" t="inlineStr">
        <is>
          <t>Yahoo 유가증권보고서 第19期(2013-04~2014-03): 관련회사 감소 중 '株式売却による減少 … (株)マクロミル'.</t>
        </is>
      </c>
      <c r="G2076" s="37" t="inlineStr">
        <is>
          <t>EDINET</t>
        </is>
      </c>
      <c r="H2076" s="36" t="inlineStr">
        <is>
          <t>2014-06</t>
        </is>
      </c>
      <c r="I2076" s="36" t="n"/>
      <c r="J2076" s="39" t="inlineStr">
        <is>
          <t>https://web.archive.org/web/2015/http://i.yimg.jp/images/docs/ir/archives/vsreport/yuho2013-vsreport.pdf</t>
        </is>
      </c>
      <c r="K2076" s="37" t="inlineStr">
        <is>
          <t>post_events_summary</t>
        </is>
      </c>
    </row>
    <row r="2077" ht="45" customHeight="1">
      <c r="A2077" s="36" t="inlineStr">
        <is>
          <t>N007</t>
        </is>
      </c>
      <c r="B2077" s="37" t="inlineStr">
        <is>
          <t>Demae-Can Co.,Ltd (TSE:2484)</t>
        </is>
      </c>
      <c r="C2077" s="36" t="inlineStr">
        <is>
          <t>발표</t>
        </is>
      </c>
      <c r="D2077" s="36" t="inlineStr">
        <is>
          <t>2007-02-21</t>
        </is>
      </c>
      <c r="E2077" s="37" t="inlineStr">
        <is>
          <t>발표</t>
        </is>
      </c>
      <c r="F2077" s="37"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7" t="inlineStr">
        <is>
          <t>회사 보도자료</t>
        </is>
      </c>
      <c r="H2077" s="36" t="inlineStr">
        <is>
          <t>2007-02-21</t>
        </is>
      </c>
      <c r="I2077" s="36" t="n"/>
      <c r="J2077" s="39" t="inlineStr">
        <is>
          <t>https://web.archive.org/web/20070311233548/http://i.yimg.jp:80/images/docs/investor/release/2007/jp20070221_2.pdf</t>
        </is>
      </c>
      <c r="K2077" s="37" t="inlineStr">
        <is>
          <t>announce_date_chk,purpose_quote,acquirer_entity,chk_note,core_basis,first_filing_date,pre_events_summary,notes</t>
        </is>
      </c>
    </row>
    <row r="2078" ht="45" customHeight="1">
      <c r="A2078" s="36" t="inlineStr">
        <is>
          <t>N007</t>
        </is>
      </c>
      <c r="B2078" s="37" t="inlineStr">
        <is>
          <t>Demae-Can Co.,Ltd (TSE:2484)</t>
        </is>
      </c>
      <c r="C2078" s="36" t="inlineStr">
        <is>
          <t>발표</t>
        </is>
      </c>
      <c r="D2078" s="36" t="inlineStr">
        <is>
          <t>2007-04-03</t>
        </is>
      </c>
      <c r="E2078" s="37" t="inlineStr">
        <is>
          <t>완료</t>
        </is>
      </c>
      <c r="F2078" s="37" t="inlineStr">
        <is>
          <t>Yahoo 공개매수 결과 공시: 응모 4,487주(42명), 안분비례로 3,200주 매입·1,287주 반환, 매수 후 의결권 7,200개(株券等所有割合 37.54%), 결제 개시 2007-04-10, 業績への影響は軽微.</t>
        </is>
      </c>
      <c r="G2078" s="37" t="inlineStr">
        <is>
          <t>회사 보도자료</t>
        </is>
      </c>
      <c r="H2078" s="36" t="inlineStr">
        <is>
          <t>2007-04-03</t>
        </is>
      </c>
      <c r="I2078" s="36" t="n"/>
      <c r="J2078" s="39" t="inlineStr">
        <is>
          <t>https://i.yimg.jp/images/docs/investor/release/2007/jp20070403.pdf</t>
        </is>
      </c>
      <c r="K2078" s="37" t="inlineStr">
        <is>
          <t>status_chk,value_chk_local,chk_note,post_events_summary,earnings_call_note</t>
        </is>
      </c>
    </row>
    <row r="2079" ht="45" customHeight="1">
      <c r="A2079" s="36" t="inlineStr">
        <is>
          <t>N007</t>
        </is>
      </c>
      <c r="B2079" s="37" t="inlineStr">
        <is>
          <t>Demae-Can Co.,Ltd (TSE:2484)</t>
        </is>
      </c>
      <c r="C2079" s="36" t="inlineStr">
        <is>
          <t>발표</t>
        </is>
      </c>
      <c r="D2079" s="36" t="inlineStr">
        <is>
          <t>2007-02-21</t>
        </is>
      </c>
      <c r="E2079" s="37" t="inlineStr">
        <is>
          <t>발표</t>
        </is>
      </c>
      <c r="F2079" s="37" t="inlineStr">
        <is>
          <t>夢の街 '当社株式に対する公開買付けに関する意見表明のお知らせ': 이사회 賛同 결의; 공개매수자 ヤフー 대주주 ソフトバンク 41.1%·ヤフーインク 33.4%(2006-09-30).</t>
        </is>
      </c>
      <c r="G2079" s="37" t="inlineStr">
        <is>
          <t>TDnet</t>
        </is>
      </c>
      <c r="H2079" s="36" t="inlineStr">
        <is>
          <t>2007-02-21</t>
        </is>
      </c>
      <c r="I2079" s="36" t="n"/>
      <c r="J2079" s="39" t="inlineStr">
        <is>
          <t>https://web.archive.org/web/20070302082312/http://www.yumenomachi.co.jp:80/news_release/press/070221_1.pdf</t>
        </is>
      </c>
      <c r="K2079" s="37" t="inlineStr">
        <is>
          <t>acquirer_entity,first_filing_date</t>
        </is>
      </c>
    </row>
    <row r="2080" ht="45" customHeight="1">
      <c r="A2080" s="36" t="inlineStr">
        <is>
          <t>N007</t>
        </is>
      </c>
      <c r="B2080" s="37" t="inlineStr">
        <is>
          <t>Demae-Can Co.,Ltd (TSE:2484)</t>
        </is>
      </c>
      <c r="C2080" s="36" t="inlineStr">
        <is>
          <t>발표</t>
        </is>
      </c>
      <c r="D2080" s="36" t="inlineStr">
        <is>
          <t>2007-02-21</t>
        </is>
      </c>
      <c r="E2080" s="37" t="inlineStr">
        <is>
          <t>기타</t>
        </is>
      </c>
      <c r="F2080" s="37"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7" t="inlineStr">
        <is>
          <t>TDnet</t>
        </is>
      </c>
      <c r="H2080" s="36" t="inlineStr">
        <is>
          <t>2007-02-21</t>
        </is>
      </c>
      <c r="I2080" s="36" t="n"/>
      <c r="J2080" s="39" t="inlineStr">
        <is>
          <t>https://web.archive.org/web/20070302091919/http://www.yumenomachi.co.jp:80/news_release/press/070221_2.pdf</t>
        </is>
      </c>
      <c r="K2080" s="37" t="inlineStr">
        <is>
          <t>pre_events_summary</t>
        </is>
      </c>
    </row>
    <row r="2081" ht="45" customHeight="1">
      <c r="A2081" s="36" t="inlineStr">
        <is>
          <t>N007</t>
        </is>
      </c>
      <c r="B2081" s="37" t="inlineStr">
        <is>
          <t>Demae-Can Co.,Ltd (TSE:2484)</t>
        </is>
      </c>
      <c r="C2081" s="36" t="inlineStr">
        <is>
          <t>인수 후</t>
        </is>
      </c>
      <c r="D2081" s="36" t="inlineStr">
        <is>
          <t>2007-04-10</t>
        </is>
      </c>
      <c r="E2081" s="37" t="inlineStr">
        <is>
          <t>소유주변경</t>
        </is>
      </c>
      <c r="F2081" s="37" t="inlineStr">
        <is>
          <t>夢の街 '主要株主の異動に関するお知らせ'(2007-04-03): インデックス・ホールディングス 3,420주(19.87%)→1,138주(6.61%), 2007-04-10 주요주주에서 빠짐.</t>
        </is>
      </c>
      <c r="G2081" s="37" t="inlineStr">
        <is>
          <t>TDnet</t>
        </is>
      </c>
      <c r="H2081" s="36" t="inlineStr">
        <is>
          <t>2007-04-03</t>
        </is>
      </c>
      <c r="I2081" s="36" t="n"/>
      <c r="J2081" s="39" t="inlineStr">
        <is>
          <t>https://web.archive.org/web/20070727215928/http://www.yumenomachi.co.jp/news_release/press/070403.pdf</t>
        </is>
      </c>
      <c r="K2081" s="37" t="inlineStr">
        <is>
          <t>value_chk_local,chk_note,post_events_summary</t>
        </is>
      </c>
    </row>
    <row r="2082" ht="45" customHeight="1">
      <c r="A2082" s="36" t="inlineStr">
        <is>
          <t>N007</t>
        </is>
      </c>
      <c r="B2082" s="37" t="inlineStr">
        <is>
          <t>Demae-Can Co.,Ltd (TSE:2484)</t>
        </is>
      </c>
      <c r="C2082" s="36" t="inlineStr">
        <is>
          <t>발표</t>
        </is>
      </c>
      <c r="D2082" s="36" t="inlineStr">
        <is>
          <t>2007-02-21</t>
        </is>
      </c>
      <c r="E2082" s="37" t="inlineStr">
        <is>
          <t>발표</t>
        </is>
      </c>
      <c r="F2082" s="37" t="inlineStr">
        <is>
          <t>INTERNET Watch(2007-02-21): ヤフー가 出前館 운영사 夢の街創造委員会 주식 3,200주를 공개매수로 취득한다고 발표, 1주 401,190円, 필요자금 12억8,380만円.</t>
        </is>
      </c>
      <c r="G2082" s="37" t="inlineStr">
        <is>
          <t>언론 보도</t>
        </is>
      </c>
      <c r="H2082" s="36" t="inlineStr">
        <is>
          <t>2007-02-21</t>
        </is>
      </c>
      <c r="I2082" s="36" t="n"/>
      <c r="J2082" s="39" t="inlineStr">
        <is>
          <t>https://internet.watch.impress.co.jp/cda/news/2007/02/21/14849.html</t>
        </is>
      </c>
      <c r="K2082" s="37" t="inlineStr">
        <is>
          <t>first_filing_date</t>
        </is>
      </c>
    </row>
    <row r="2083" ht="45" customHeight="1">
      <c r="A2083" s="36" t="inlineStr">
        <is>
          <t>N007</t>
        </is>
      </c>
      <c r="B2083" s="37" t="inlineStr">
        <is>
          <t>Demae-Can Co.,Ltd (TSE:2484)</t>
        </is>
      </c>
      <c r="C2083" s="36" t="inlineStr">
        <is>
          <t>인수 전</t>
        </is>
      </c>
      <c r="D2083" s="36" t="inlineStr">
        <is>
          <t>2004-09-16</t>
        </is>
      </c>
      <c r="E2083" s="37" t="inlineStr">
        <is>
          <t>지분취득</t>
        </is>
      </c>
      <c r="F2083" s="37" t="inlineStr">
        <is>
          <t>Yahoo·夢の街 보도자료: Yahoo가 제3자배정 증자를 인수해 4,000주(23.3%)로 インデックス와 함께 筆頭株主, 임원 1명 파견 예정; 出前館 대주주 株式会社インデックス 43.2%(2004-08).</t>
        </is>
      </c>
      <c r="G2083" s="37" t="inlineStr">
        <is>
          <t>회사 보도자료</t>
        </is>
      </c>
      <c r="H2083" s="36" t="inlineStr">
        <is>
          <t>2004-09-16</t>
        </is>
      </c>
      <c r="I2083" s="36" t="n"/>
      <c r="J2083" s="39" t="inlineStr">
        <is>
          <t>https://www.lycorp.co.jp/news/archive/Y/ja/ja20040916_A.pdf</t>
        </is>
      </c>
      <c r="K2083" s="37" t="inlineStr">
        <is>
          <t>pre_events_summary</t>
        </is>
      </c>
    </row>
    <row r="2084" ht="45" customHeight="1">
      <c r="A2084" s="36" t="inlineStr">
        <is>
          <t>N007</t>
        </is>
      </c>
      <c r="B2084" s="37" t="inlineStr">
        <is>
          <t>Demae-Can Co.,Ltd (TSE:2484)</t>
        </is>
      </c>
      <c r="C2084" s="36" t="inlineStr">
        <is>
          <t>인수 전</t>
        </is>
      </c>
      <c r="D2084" s="36" t="inlineStr">
        <is>
          <t>2006-12-31</t>
        </is>
      </c>
      <c r="E2084" s="37" t="inlineStr">
        <is>
          <t>실적</t>
        </is>
      </c>
      <c r="F2084" s="37"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7" t="inlineStr">
        <is>
          <t>IR 자료</t>
        </is>
      </c>
      <c r="H2084" s="36" t="inlineStr">
        <is>
          <t>2007-01-24</t>
        </is>
      </c>
      <c r="I2084" s="36" t="n"/>
      <c r="J2084" s="39" t="inlineStr">
        <is>
          <t>https://web.archive.org/web/20070223100608/http://ir.yahoo.co.jp:80/jp/bizres/gaikyo/20070124/20070124-gaikyo-jp.pdf</t>
        </is>
      </c>
      <c r="K2084" s="37" t="inlineStr">
        <is>
          <t>acq_total_assets,apex_total_assets,deal_to_assets_pct,deal_to_equity_pct,acq_mktcap,acquirer_core,size_basis</t>
        </is>
      </c>
    </row>
    <row r="2085" ht="45" customHeight="1">
      <c r="A2085" s="36" t="inlineStr">
        <is>
          <t>N007</t>
        </is>
      </c>
      <c r="B2085" s="37" t="inlineStr">
        <is>
          <t>Demae-Can Co.,Ltd (TSE:2484)</t>
        </is>
      </c>
      <c r="C2085" s="36" t="inlineStr">
        <is>
          <t>발표</t>
        </is>
      </c>
      <c r="D2085" s="36" t="inlineStr">
        <is>
          <t>2007-02-20</t>
        </is>
      </c>
      <c r="E2085" s="37" t="inlineStr">
        <is>
          <t>기타</t>
        </is>
      </c>
      <c r="F2085" s="37" t="inlineStr">
        <is>
          <t>Yahoo Finance: 4689.T 2007-02-20 종가(분할조정) 453.0(×100=45,300円); 2484.T 2007-02-20 175.83·02-21 189.17(×2,400=422,000·454,000円).</t>
        </is>
      </c>
      <c r="G2085" s="37" t="inlineStr">
        <is>
          <t>기타</t>
        </is>
      </c>
      <c r="H2085" s="36" t="inlineStr">
        <is>
          <t>2026-10-26</t>
        </is>
      </c>
      <c r="I2085" s="36" t="n"/>
      <c r="J2085" s="39" t="inlineStr">
        <is>
          <t>https://query1.finance.yahoo.com/v8/finance/chart/4689.T?period1=1171411200&amp;period2=1172275200&amp;interval=1d</t>
        </is>
      </c>
      <c r="K2085" s="37" t="inlineStr">
        <is>
          <t>acq_mktcap,event_ticker_basis</t>
        </is>
      </c>
    </row>
    <row r="2086" ht="45" customHeight="1">
      <c r="A2086" s="36" t="inlineStr">
        <is>
          <t>N007</t>
        </is>
      </c>
      <c r="B2086" s="37" t="inlineStr">
        <is>
          <t>Demae-Can Co.,Ltd (TSE:2484)</t>
        </is>
      </c>
      <c r="C2086" s="36" t="inlineStr">
        <is>
          <t>발표</t>
        </is>
      </c>
      <c r="D2086" s="36" t="inlineStr">
        <is>
          <t>2007-02-21</t>
        </is>
      </c>
      <c r="E2086" s="37" t="inlineStr">
        <is>
          <t>기타</t>
        </is>
      </c>
      <c r="F2086" s="37" t="inlineStr">
        <is>
          <t>FRB H.10 엔/달러 DEXJPUS: 2007-02-21 120.99.</t>
        </is>
      </c>
      <c r="G2086" s="37" t="inlineStr">
        <is>
          <t>기타</t>
        </is>
      </c>
      <c r="H2086" s="36" t="inlineStr">
        <is>
          <t>2026-10-26</t>
        </is>
      </c>
      <c r="I2086" s="36" t="n"/>
      <c r="J2086" s="39" t="inlineStr">
        <is>
          <t>https://fred.stlouisfed.org/graph/fredgraph.csv?id=DEXJPUS</t>
        </is>
      </c>
      <c r="K2086" s="37" t="inlineStr">
        <is>
          <t>value_chk_usdmm</t>
        </is>
      </c>
    </row>
    <row r="2087" ht="45" customHeight="1">
      <c r="A2087" s="36" t="inlineStr">
        <is>
          <t>N007</t>
        </is>
      </c>
      <c r="B2087" s="37" t="inlineStr">
        <is>
          <t>Demae-Can Co.,Ltd (TSE:2484)</t>
        </is>
      </c>
      <c r="C2087" s="36" t="inlineStr">
        <is>
          <t>인수 전</t>
        </is>
      </c>
      <c r="D2087" s="36" t="inlineStr">
        <is>
          <t>2006-08-31</t>
        </is>
      </c>
      <c r="E2087" s="37" t="inlineStr">
        <is>
          <t>실적</t>
        </is>
      </c>
      <c r="F2087" s="37" t="inlineStr">
        <is>
          <t>夢の街 平成18年8月期 決算短信(非連結): 매출 FY2006/8 649,446·FY2005/8 360,987천円, 영업이익 170,164·31,956천円, 총자산 1,899,592천円, 발행주식 17,210주.</t>
        </is>
      </c>
      <c r="G2087" s="37" t="inlineStr">
        <is>
          <t>TDnet</t>
        </is>
      </c>
      <c r="H2087" s="36" t="inlineStr">
        <is>
          <t>2006-10-13</t>
        </is>
      </c>
      <c r="I2087" s="36" t="n"/>
      <c r="J2087" s="39" t="inlineStr">
        <is>
          <t>https://web.archive.org/web/20061102153323/http://www.yumenomachi.co.jp:80/news_release/press/061013.pdf</t>
        </is>
      </c>
      <c r="K2087" s="37" t="inlineStr">
        <is>
          <t>target_rev_pre,target_op_pre</t>
        </is>
      </c>
    </row>
    <row r="2088" ht="45" customHeight="1">
      <c r="A2088" s="36" t="inlineStr">
        <is>
          <t>N007</t>
        </is>
      </c>
      <c r="B2088" s="37" t="inlineStr">
        <is>
          <t>Demae-Can Co.,Ltd (TSE:2484)</t>
        </is>
      </c>
      <c r="C2088" s="36" t="inlineStr">
        <is>
          <t>인수 후</t>
        </is>
      </c>
      <c r="D2088" s="36" t="inlineStr">
        <is>
          <t>2008-08-31</t>
        </is>
      </c>
      <c r="E2088" s="37" t="inlineStr">
        <is>
          <t>실적</t>
        </is>
      </c>
      <c r="F2088" s="37" t="inlineStr">
        <is>
          <t>CCC 2009-03-26 공시의 夢の街 업적: FY2007/8 매출 762,103·영업이익 229,030천円, FY2008/8 940,528·262,369천円; 2007-09-01 1:3 분할; 2009-02-28 ヤフー 21,600주(39.6%).</t>
        </is>
      </c>
      <c r="G2088" s="37" t="inlineStr">
        <is>
          <t>회사 보도자료</t>
        </is>
      </c>
      <c r="H2088" s="36" t="inlineStr">
        <is>
          <t>2009-03-26</t>
        </is>
      </c>
      <c r="I2088" s="36" t="n"/>
      <c r="J2088" s="39" t="inlineStr">
        <is>
          <t>https://web.archive.org/web/20101227045545/http://www.ccc.co.jp/fileupload/pdf/news/090326yumenomachi_houmu.pdf</t>
        </is>
      </c>
      <c r="K2088" s="37" t="inlineStr">
        <is>
          <t>target_rev_post,target_op_post,post_events_summary</t>
        </is>
      </c>
    </row>
    <row r="2089" ht="45" customHeight="1">
      <c r="A2089" s="36" t="inlineStr">
        <is>
          <t>N007</t>
        </is>
      </c>
      <c r="B2089" s="37" t="inlineStr">
        <is>
          <t>Demae-Can Co.,Ltd (TSE:2484)</t>
        </is>
      </c>
      <c r="C2089" s="36" t="inlineStr">
        <is>
          <t>인수 후</t>
        </is>
      </c>
      <c r="D2089" s="36" t="inlineStr">
        <is>
          <t>2008-08-31</t>
        </is>
      </c>
      <c r="E2089" s="37" t="inlineStr">
        <is>
          <t>기타</t>
        </is>
      </c>
      <c r="F2089" s="37" t="inlineStr">
        <is>
          <t>夢の街 제9기 사업보고: ヤフー株式会社 21,600주(39.67%), 이사 志立正嗣(ヤフー検索事業部長) 겸임, '当社はヤフー株式会社の持分法適用会社'.</t>
        </is>
      </c>
      <c r="G2089" s="37" t="inlineStr">
        <is>
          <t>회사 보도자료</t>
        </is>
      </c>
      <c r="H2089" s="36" t="inlineStr">
        <is>
          <t>2008-11-11</t>
        </is>
      </c>
      <c r="I2089" s="36" t="n"/>
      <c r="J2089" s="39" t="inlineStr">
        <is>
          <t>https://web.archive.org/web/20111018014635/http://www.yumenomachi.co.jp/news_release/press/20081111.pdf</t>
        </is>
      </c>
      <c r="K2089" s="37" t="inlineStr">
        <is>
          <t>post_events_summary</t>
        </is>
      </c>
    </row>
    <row r="2090" ht="45" customHeight="1">
      <c r="A2090" s="36" t="inlineStr">
        <is>
          <t>N007</t>
        </is>
      </c>
      <c r="B2090" s="37" t="inlineStr">
        <is>
          <t>Demae-Can Co.,Ltd (TSE:2484)</t>
        </is>
      </c>
      <c r="C2090" s="36" t="inlineStr">
        <is>
          <t>인수 후</t>
        </is>
      </c>
      <c r="D2090" s="36" t="inlineStr">
        <is>
          <t>2009-03-31</t>
        </is>
      </c>
      <c r="E2090" s="37" t="inlineStr">
        <is>
          <t>매각</t>
        </is>
      </c>
      <c r="F2090" s="37" t="inlineStr">
        <is>
          <t>Yahoo 2009年3月期 決算短信: 지분법 관련회사 '株式売却による減少 …夢の街創造委員会㈱'; 単体 投資有価証券売却損 2,665백만円(개별 내역 없음).</t>
        </is>
      </c>
      <c r="G2090" s="37" t="inlineStr">
        <is>
          <t>IR 자료</t>
        </is>
      </c>
      <c r="H2090" s="36" t="inlineStr">
        <is>
          <t>2009-04-28</t>
        </is>
      </c>
      <c r="I2090" s="36" t="n"/>
      <c r="J2090" s="39" t="inlineStr">
        <is>
          <t>https://i.yimg.jp/images/docs/ir/archives/tanshin/2009/jp0428tanshin.pdf</t>
        </is>
      </c>
      <c r="K2090" s="37" t="inlineStr">
        <is>
          <t>post_events_summary,impairment</t>
        </is>
      </c>
    </row>
    <row r="2091" ht="45" customHeight="1">
      <c r="A2091" s="36" t="inlineStr">
        <is>
          <t>N007</t>
        </is>
      </c>
      <c r="B2091" s="37" t="inlineStr">
        <is>
          <t>Demae-Can Co.,Ltd (TSE:2484)</t>
        </is>
      </c>
      <c r="C2091" s="36" t="inlineStr">
        <is>
          <t>인수 후</t>
        </is>
      </c>
      <c r="D2091" s="36" t="inlineStr">
        <is>
          <t>2013-08-31</t>
        </is>
      </c>
      <c r="E2091" s="37" t="inlineStr">
        <is>
          <t>기타</t>
        </is>
      </c>
      <c r="F2091" s="37"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7" t="inlineStr">
        <is>
          <t>EDINET</t>
        </is>
      </c>
      <c r="H2091" s="36" t="inlineStr">
        <is>
          <t>2013-11-29</t>
        </is>
      </c>
      <c r="I2091" s="36" t="inlineStr">
        <is>
          <t>S1000ML9</t>
        </is>
      </c>
      <c r="J2091" s="39" t="inlineStr">
        <is>
          <t>https://disclosure2dl.edinet-fsa.go.jp/searchdocument/pdf/S1000ML9.pdf</t>
        </is>
      </c>
      <c r="K2091" s="37" t="inlineStr">
        <is>
          <t>pre_events_summary,post_events_summary</t>
        </is>
      </c>
    </row>
    <row r="2092" ht="45" customHeight="1">
      <c r="A2092" s="36" t="inlineStr">
        <is>
          <t>N007</t>
        </is>
      </c>
      <c r="B2092" s="37" t="inlineStr">
        <is>
          <t>Demae-Can Co.,Ltd (TSE:2484)</t>
        </is>
      </c>
      <c r="C2092" s="36" t="inlineStr">
        <is>
          <t>인수 후</t>
        </is>
      </c>
      <c r="D2092" s="36" t="inlineStr">
        <is>
          <t>2012-08-31</t>
        </is>
      </c>
      <c r="E2092" s="37" t="inlineStr">
        <is>
          <t>기타</t>
        </is>
      </c>
      <c r="F2092" s="37" t="inlineStr">
        <is>
          <t>夢の街 제13기 정기주총 소집통지: ヤフー 1,700주(3.27%), CCC 16,500주(31.74%).</t>
        </is>
      </c>
      <c r="G2092" s="37" t="inlineStr">
        <is>
          <t>회사 보도자료</t>
        </is>
      </c>
      <c r="H2092" s="36" t="inlineStr">
        <is>
          <t>2012-11-09</t>
        </is>
      </c>
      <c r="I2092" s="36" t="n"/>
      <c r="J2092" s="39" t="inlineStr">
        <is>
          <t>https://web.archive.org/web/20130203025901/http://yumenomachi.co.jp/ir_information/pdf/20121109-2.pdf</t>
        </is>
      </c>
      <c r="K2092" s="37" t="inlineStr">
        <is>
          <t>post_events_summary</t>
        </is>
      </c>
    </row>
    <row r="2093" ht="45" customHeight="1">
      <c r="A2093" s="36" t="inlineStr">
        <is>
          <t>N007</t>
        </is>
      </c>
      <c r="B2093" s="37" t="inlineStr">
        <is>
          <t>Demae-Can Co.,Ltd (TSE:2484)</t>
        </is>
      </c>
      <c r="C2093" s="36" t="inlineStr">
        <is>
          <t>인수 후</t>
        </is>
      </c>
      <c r="D2093" s="36" t="inlineStr">
        <is>
          <t>2026-08-31</t>
        </is>
      </c>
      <c r="E2093" s="37" t="inlineStr">
        <is>
          <t>실적</t>
        </is>
      </c>
      <c r="F2093" s="37" t="inlineStr">
        <is>
          <t>出前館 2026年8月期 決算短信(연결): 매출 39,057백만円, 영업손실 △8,288백만円.</t>
        </is>
      </c>
      <c r="G2093" s="37" t="inlineStr">
        <is>
          <t>TDnet</t>
        </is>
      </c>
      <c r="H2093" s="36" t="inlineStr">
        <is>
          <t>2026-10-15</t>
        </is>
      </c>
      <c r="I2093" s="36" t="n"/>
      <c r="J2093" s="39" t="inlineStr">
        <is>
          <t>https://www2.jpx.co.jp/disc/24840/140120261013550031.pdf</t>
        </is>
      </c>
      <c r="K2093" s="37" t="inlineStr">
        <is>
          <t>target_rev_post,target_op_post,post_events_summary</t>
        </is>
      </c>
    </row>
    <row r="2094" ht="45" customHeight="1">
      <c r="A2094" s="36" t="inlineStr">
        <is>
          <t>N007</t>
        </is>
      </c>
      <c r="B2094" s="37" t="inlineStr">
        <is>
          <t>Demae-Can Co.,Ltd (TSE:2484)</t>
        </is>
      </c>
      <c r="C2094" s="36" t="inlineStr">
        <is>
          <t>인수 후</t>
        </is>
      </c>
      <c r="D2094" s="36" t="inlineStr">
        <is>
          <t>2025-08-31</t>
        </is>
      </c>
      <c r="E2094" s="37" t="inlineStr">
        <is>
          <t>기타</t>
        </is>
      </c>
      <c r="F2094" s="37" t="inlineStr">
        <is>
          <t>出前館 FY2025/8 有価証券報告書 関係会社: LINEヤフー 35.3%, NAVER Corporation 27.7%(간접 18.4%); 2021-09-30 Zホールディングス 19,158,900주 인수(FY2022/8 有報).</t>
        </is>
      </c>
      <c r="G2094" s="37" t="inlineStr">
        <is>
          <t>EDINET</t>
        </is>
      </c>
      <c r="H2094" s="36" t="inlineStr">
        <is>
          <t>2025-11-26</t>
        </is>
      </c>
      <c r="I2094" s="36" t="inlineStr">
        <is>
          <t>S100X153</t>
        </is>
      </c>
      <c r="J2094" s="39" t="inlineStr">
        <is>
          <t>https://disclosure2dl.edinet-fsa.go.jp/searchdocument/pdf/S100X153.pdf</t>
        </is>
      </c>
      <c r="K2094" s="37" t="inlineStr">
        <is>
          <t>post_events_summary</t>
        </is>
      </c>
    </row>
    <row r="2095" ht="45" customHeight="1">
      <c r="A2095" s="36" t="inlineStr">
        <is>
          <t>N008</t>
        </is>
      </c>
      <c r="B2095" s="37" t="inlineStr">
        <is>
          <t>Overture K.K.</t>
        </is>
      </c>
      <c r="C2095" s="36" t="inlineStr">
        <is>
          <t>발표</t>
        </is>
      </c>
      <c r="D2095" s="36" t="inlineStr">
        <is>
          <t>2007-04-24</t>
        </is>
      </c>
      <c r="E2095" s="37" t="inlineStr">
        <is>
          <t>발표</t>
        </is>
      </c>
      <c r="F2095" s="37"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7" t="inlineStr">
        <is>
          <t>회사 보도자료</t>
        </is>
      </c>
      <c r="H2095" s="36" t="inlineStr">
        <is>
          <t>2007-04-24</t>
        </is>
      </c>
      <c r="I2095" s="36" t="inlineStr">
        <is>
          <t>ja20070424_A</t>
        </is>
      </c>
      <c r="J2095" s="39" t="inlineStr">
        <is>
          <t>https://www.lycorp.co.jp/news/archive/Y/ja/ja20070424_A.pdf</t>
        </is>
      </c>
      <c r="K2095" s="37" t="inlineStr">
        <is>
          <t>announce_date_chk,purpose_quote,pre_events_summary</t>
        </is>
      </c>
    </row>
    <row r="2096" ht="45" customHeight="1">
      <c r="A2096" s="36" t="inlineStr">
        <is>
          <t>N008</t>
        </is>
      </c>
      <c r="B2096" s="37" t="inlineStr">
        <is>
          <t>Overture K.K.</t>
        </is>
      </c>
      <c r="C2096" s="36" t="inlineStr">
        <is>
          <t>발표</t>
        </is>
      </c>
      <c r="D2096" s="36" t="inlineStr">
        <is>
          <t>2007-08-31</t>
        </is>
      </c>
      <c r="E2096" s="37" t="inlineStr">
        <is>
          <t>완료</t>
        </is>
      </c>
      <c r="F2096" s="37" t="inlineStr">
        <is>
          <t>Overture Search Services (Asia) Ltd.로부터 200주(100%) 취득, 잠정 취득가액 13,426,000미국달러(약 1,557백만円), 같은 날 계약·인도. 2005/2006 12월기 매출 28,990/45,767백만円, 영업이익 1,303/1,135백만円, 종업원 192명</t>
        </is>
      </c>
      <c r="G2096" s="37" t="inlineStr">
        <is>
          <t>회사 보도자료</t>
        </is>
      </c>
      <c r="H2096" s="36" t="inlineStr">
        <is>
          <t>2007-08-31</t>
        </is>
      </c>
      <c r="I2096" s="36" t="inlineStr">
        <is>
          <t>ja20070831_A</t>
        </is>
      </c>
      <c r="J2096" s="39" t="inlineStr">
        <is>
          <t>https://www.lycorp.co.jp/news/archive/Y/ja/ja20070831_A.pdf</t>
        </is>
      </c>
      <c r="K2096" s="37" t="inlineStr">
        <is>
          <t>status_chk,value_chk_local,target_rev_pre,target_op_pre,chk_note</t>
        </is>
      </c>
    </row>
    <row r="2097" ht="45" customHeight="1">
      <c r="A2097" s="36" t="inlineStr">
        <is>
          <t>N008</t>
        </is>
      </c>
      <c r="B2097" s="37" t="inlineStr">
        <is>
          <t>Overture K.K.</t>
        </is>
      </c>
      <c r="C2097" s="36" t="inlineStr">
        <is>
          <t>인수 후</t>
        </is>
      </c>
      <c r="D2097" s="36" t="inlineStr">
        <is>
          <t>2008-04-25</t>
        </is>
      </c>
      <c r="E2097" s="37" t="inlineStr">
        <is>
          <t>실적</t>
        </is>
      </c>
      <c r="F2097" s="37"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7" t="inlineStr">
        <is>
          <t>TDnet</t>
        </is>
      </c>
      <c r="H2097" s="36" t="inlineStr">
        <is>
          <t>2008-04-25</t>
        </is>
      </c>
      <c r="I2097" s="36" t="inlineStr">
        <is>
          <t>jp0425tanshin</t>
        </is>
      </c>
      <c r="J2097" s="39" t="inlineStr">
        <is>
          <t>http://i.yimg.jp/images/docs/ir/archives/tanshin/2008/jp0425tanshin.pdf</t>
        </is>
      </c>
      <c r="K2097" s="37" t="inlineStr">
        <is>
          <t>value_chk_local,value_chk_usdmm,impairment,acq_total_assets,deal_to_assets_pct,deal_to_equity_pct,acq_mktcap,target_rev_post,target_op_post,earnings_call_note,acquirer_core</t>
        </is>
      </c>
    </row>
    <row r="2098" ht="45" customHeight="1">
      <c r="A2098" s="36" t="inlineStr">
        <is>
          <t>N008</t>
        </is>
      </c>
      <c r="B2098" s="37" t="inlineStr">
        <is>
          <t>Overture K.K.</t>
        </is>
      </c>
      <c r="C2098" s="36" t="inlineStr">
        <is>
          <t>인수 후</t>
        </is>
      </c>
      <c r="D2098" s="36" t="inlineStr">
        <is>
          <t>2009-04-28</t>
        </is>
      </c>
      <c r="E2098" s="37" t="inlineStr">
        <is>
          <t>어닝콜</t>
        </is>
      </c>
      <c r="F2098" s="37"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7" t="inlineStr">
        <is>
          <t>TDnet</t>
        </is>
      </c>
      <c r="H2098" s="36" t="inlineStr">
        <is>
          <t>2009-04-28</t>
        </is>
      </c>
      <c r="I2098" s="36" t="inlineStr">
        <is>
          <t>jp0428tanshin</t>
        </is>
      </c>
      <c r="J2098" s="39" t="inlineStr">
        <is>
          <t>http://i.yimg.jp/images/docs/ir/archives/tanshin/2009/jp0428tanshin.pdf</t>
        </is>
      </c>
      <c r="K2098" s="37" t="inlineStr">
        <is>
          <t>post_events_summary,target_rev_post,target_op_post,earnings_call_note</t>
        </is>
      </c>
    </row>
    <row r="2099" ht="45" customHeight="1">
      <c r="A2099" s="36" t="inlineStr">
        <is>
          <t>N008</t>
        </is>
      </c>
      <c r="B2099" s="37" t="inlineStr">
        <is>
          <t>Overture K.K.</t>
        </is>
      </c>
      <c r="C2099" s="36" t="inlineStr">
        <is>
          <t>인수 후</t>
        </is>
      </c>
      <c r="D2099" s="36" t="inlineStr">
        <is>
          <t>2007-09-03</t>
        </is>
      </c>
      <c r="E2099" s="37" t="inlineStr">
        <is>
          <t>경영진변경</t>
        </is>
      </c>
      <c r="F2099" s="37" t="inlineStr">
        <is>
          <t>Yahoo Japan 井上雅博 사장이 2007-08-31부로 オーバーチュア 사장 취임(겸임)</t>
        </is>
      </c>
      <c r="G2099" s="37" t="inlineStr">
        <is>
          <t>언론 보도</t>
        </is>
      </c>
      <c r="H2099" s="36" t="inlineStr">
        <is>
          <t>2007-09-03</t>
        </is>
      </c>
      <c r="I2099" s="36" t="n"/>
      <c r="J2099" s="39" t="inlineStr">
        <is>
          <t>https://www.itmedia.co.jp/news/articles/0709/03/news069.html</t>
        </is>
      </c>
      <c r="K2099" s="37" t="inlineStr">
        <is>
          <t>post_events_summary</t>
        </is>
      </c>
    </row>
    <row r="2100" ht="45" customHeight="1">
      <c r="A2100" s="36" t="inlineStr">
        <is>
          <t>N008</t>
        </is>
      </c>
      <c r="B2100" s="37" t="inlineStr">
        <is>
          <t>Overture K.K.</t>
        </is>
      </c>
      <c r="C2100" s="36" t="inlineStr">
        <is>
          <t>인수 후</t>
        </is>
      </c>
      <c r="D2100" s="36" t="inlineStr">
        <is>
          <t>2008-01-30</t>
        </is>
      </c>
      <c r="E2100" s="37" t="inlineStr">
        <is>
          <t>실적</t>
        </is>
      </c>
      <c r="F2100" s="37" t="inlineStr">
        <is>
          <t>2007年10~12月期 매출 700억6,700만円(+28.5%), '9月から連結子会社化したオーバーチュアが寄与'</t>
        </is>
      </c>
      <c r="G2100" s="37" t="inlineStr">
        <is>
          <t>언론 보도</t>
        </is>
      </c>
      <c r="H2100" s="36" t="inlineStr">
        <is>
          <t>2008-01-30</t>
        </is>
      </c>
      <c r="I2100" s="36" t="n"/>
      <c r="J2100" s="39" t="inlineStr">
        <is>
          <t>https://www.itmedia.co.jp/news/articles/0801/30/news126.html</t>
        </is>
      </c>
      <c r="K2100" s="37" t="inlineStr">
        <is>
          <t>earnings_call_note</t>
        </is>
      </c>
    </row>
    <row r="2101" ht="45" customHeight="1">
      <c r="A2101" s="36" t="inlineStr">
        <is>
          <t>N008</t>
        </is>
      </c>
      <c r="B2101" s="37" t="inlineStr">
        <is>
          <t>Overture K.K.</t>
        </is>
      </c>
      <c r="C2101" s="36" t="inlineStr">
        <is>
          <t>인수 후</t>
        </is>
      </c>
      <c r="D2101" s="36" t="inlineStr">
        <is>
          <t>2009-10-01</t>
        </is>
      </c>
      <c r="E2101" s="37" t="inlineStr">
        <is>
          <t>합병</t>
        </is>
      </c>
      <c r="F2101" s="37" t="inlineStr">
        <is>
          <t>2009-08-28 Yahoo Japan이 100% 자회사 オーバーチュア를 10월 1일부 흡수합병 발표, 'オーバーチュアは解散する'. 2008-09 공동개발 インタレストマッチ 출시 언급</t>
        </is>
      </c>
      <c r="G2101" s="37" t="inlineStr">
        <is>
          <t>언론 보도</t>
        </is>
      </c>
      <c r="H2101" s="36" t="inlineStr">
        <is>
          <t>2009-08-28</t>
        </is>
      </c>
      <c r="I2101" s="36" t="n"/>
      <c r="J2101" s="39" t="inlineStr">
        <is>
          <t>https://www.itmedia.co.jp/news/articles/0908/28/news071.html</t>
        </is>
      </c>
      <c r="K2101" s="37" t="inlineStr">
        <is>
          <t>post_events_summary</t>
        </is>
      </c>
    </row>
    <row r="2102" ht="45" customHeight="1">
      <c r="A2102" s="36" t="inlineStr">
        <is>
          <t>N008</t>
        </is>
      </c>
      <c r="B2102" s="37" t="inlineStr">
        <is>
          <t>Overture K.K.</t>
        </is>
      </c>
      <c r="C2102" s="36" t="inlineStr">
        <is>
          <t>인수 후</t>
        </is>
      </c>
      <c r="D2102" s="36" t="inlineStr">
        <is>
          <t>2010-07-27</t>
        </is>
      </c>
      <c r="E2102" s="37" t="inlineStr">
        <is>
          <t>사업철수</t>
        </is>
      </c>
      <c r="F2102" s="37" t="inlineStr">
        <is>
          <t>Yahoo! JAPAN 검색 서비스의 검색엔진과 검색연동형광고 배신시스템을 Google 것으로 전환 결정</t>
        </is>
      </c>
      <c r="G2102" s="37" t="inlineStr">
        <is>
          <t>회사 보도자료</t>
        </is>
      </c>
      <c r="H2102" s="36" t="inlineStr">
        <is>
          <t>2010-07-27</t>
        </is>
      </c>
      <c r="I2102" s="36" t="inlineStr">
        <is>
          <t>ja20100727_A</t>
        </is>
      </c>
      <c r="J2102" s="39" t="inlineStr">
        <is>
          <t>https://www.lycorp.co.jp/news/archive/Y/ja/ja20100727_A.pdf</t>
        </is>
      </c>
      <c r="K2102" s="37" t="inlineStr">
        <is>
          <t>post_events_summary</t>
        </is>
      </c>
    </row>
    <row r="2103" ht="45" customHeight="1">
      <c r="A2103" s="36" t="inlineStr">
        <is>
          <t>N008</t>
        </is>
      </c>
      <c r="B2103" s="37" t="inlineStr">
        <is>
          <t>Overture K.K.</t>
        </is>
      </c>
      <c r="C2103" s="36" t="inlineStr">
        <is>
          <t>발표</t>
        </is>
      </c>
      <c r="D2103" s="36" t="inlineStr">
        <is>
          <t>2007-04-23</t>
        </is>
      </c>
      <c r="E2103" s="37" t="inlineStr">
        <is>
          <t>기타</t>
        </is>
      </c>
      <c r="F2103" s="37" t="inlineStr">
        <is>
          <t>4689.T 조정 종가 2007-04-23 360.5, 04-24 367.5, 04-25 407.5, 08-30 433.0, 08-31 429.0 (2013 1:100 분할 조정치)</t>
        </is>
      </c>
      <c r="G2103" s="37" t="inlineStr">
        <is>
          <t>기타</t>
        </is>
      </c>
      <c r="H2103" s="36" t="inlineStr">
        <is>
          <t>2026-10-26</t>
        </is>
      </c>
      <c r="I2103" s="36" t="n"/>
      <c r="J2103" s="39" t="inlineStr">
        <is>
          <t>https://query1.finance.yahoo.com/v8/finance/chart/4689.T?period1=1176768000&amp;period2=1188864000&amp;interval=1d</t>
        </is>
      </c>
      <c r="K2103" s="37" t="inlineStr">
        <is>
          <t>acq_mktcap,event_ticker_basis</t>
        </is>
      </c>
    </row>
    <row r="2104" ht="45" customHeight="1">
      <c r="A2104" s="36" t="inlineStr">
        <is>
          <t>N009</t>
        </is>
      </c>
      <c r="B2104" s="37" t="inlineStr">
        <is>
          <t>Brainer</t>
        </is>
      </c>
      <c r="C2104" s="36" t="inlineStr">
        <is>
          <t>인수 전</t>
        </is>
      </c>
      <c r="D2104" s="36" t="inlineStr">
        <is>
          <t>2005-09-16</t>
        </is>
      </c>
      <c r="E2104" s="37" t="inlineStr">
        <is>
          <t>설립</t>
        </is>
      </c>
      <c r="F2104" s="37"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7" t="inlineStr">
        <is>
          <t>TDnet</t>
        </is>
      </c>
      <c r="H2104" s="36" t="inlineStr">
        <is>
          <t>2008-02-20</t>
        </is>
      </c>
      <c r="I2104" s="36" t="inlineStr">
        <is>
          <t>ja20080220_B</t>
        </is>
      </c>
      <c r="J2104" s="39" t="inlineStr">
        <is>
          <t>https://www.lycorp.co.jp/news/archive/Y/ja/ja20080220_B.pdf</t>
        </is>
      </c>
      <c r="K2104" s="37" t="inlineStr">
        <is>
          <t>pre_events_summary,target_rev_pre,notes</t>
        </is>
      </c>
    </row>
    <row r="2105" ht="45" customHeight="1">
      <c r="A2105" s="36" t="inlineStr">
        <is>
          <t>N009</t>
        </is>
      </c>
      <c r="B2105" s="37" t="inlineStr">
        <is>
          <t>Brainer</t>
        </is>
      </c>
      <c r="C2105" s="36" t="inlineStr">
        <is>
          <t>인수 후</t>
        </is>
      </c>
      <c r="D2105" s="36" t="inlineStr">
        <is>
          <t>2007-08</t>
        </is>
      </c>
      <c r="E2105" s="37" t="inlineStr">
        <is>
          <t>지분취득</t>
        </is>
      </c>
      <c r="F2105" s="37"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7" t="inlineStr">
        <is>
          <t>TDnet</t>
        </is>
      </c>
      <c r="H2105" s="36" t="inlineStr">
        <is>
          <t>2008-04-25</t>
        </is>
      </c>
      <c r="I2105" s="36" t="inlineStr">
        <is>
          <t>jp0425tanshin</t>
        </is>
      </c>
      <c r="J2105" s="39" t="inlineStr">
        <is>
          <t>http://i.yimg.jp/images/docs/ir/archives/tanshin/2008/jp0425tanshin.pdf</t>
        </is>
      </c>
      <c r="K2105" s="37" t="inlineStr">
        <is>
          <t>subtype_chk,value_chk_local,post_events_summary</t>
        </is>
      </c>
    </row>
    <row r="2106" ht="45" customHeight="1">
      <c r="A2106" s="36" t="inlineStr">
        <is>
          <t>N009</t>
        </is>
      </c>
      <c r="B2106" s="37" t="inlineStr">
        <is>
          <t>Brainer</t>
        </is>
      </c>
      <c r="C2106" s="36" t="inlineStr">
        <is>
          <t>인수 후</t>
        </is>
      </c>
      <c r="D2106" s="36" t="inlineStr">
        <is>
          <t>2007-12-13</t>
        </is>
      </c>
      <c r="E2106" s="37" t="inlineStr">
        <is>
          <t>통합</t>
        </is>
      </c>
      <c r="F2106" s="37" t="inlineStr">
        <is>
          <t>'ヤフーが2007年8月に子会社化したブレイナーの技術を活用する'. Brainer는 국내 콘텐츠 연동형 광고 시장에서 Google·MicroAd 다음 3위 점유율(Yahoo 설명). 텍스트 광고는 내년 봄 개시 예정.</t>
        </is>
      </c>
      <c r="G2106" s="37" t="inlineStr">
        <is>
          <t>언론 보도</t>
        </is>
      </c>
      <c r="H2106" s="36" t="inlineStr">
        <is>
          <t>2007-12-13</t>
        </is>
      </c>
      <c r="I2106" s="36" t="n"/>
      <c r="J2106" s="39" t="inlineStr">
        <is>
          <t>https://internet.watch.impress.co.jp/cda/news/2007/12/13/17867.html</t>
        </is>
      </c>
      <c r="K2106" s="37" t="inlineStr">
        <is>
          <t>pre_events_summary,post_events_summary,earnings_call_note,is_core</t>
        </is>
      </c>
    </row>
    <row r="2107" ht="45" customHeight="1">
      <c r="A2107" s="36" t="inlineStr">
        <is>
          <t>N009</t>
        </is>
      </c>
      <c r="B2107" s="37" t="inlineStr">
        <is>
          <t>Brainer</t>
        </is>
      </c>
      <c r="C2107" s="36" t="inlineStr">
        <is>
          <t>인수 후</t>
        </is>
      </c>
      <c r="D2107" s="36" t="inlineStr">
        <is>
          <t>2008-07-17</t>
        </is>
      </c>
      <c r="E2107" s="37" t="inlineStr">
        <is>
          <t>통합</t>
        </is>
      </c>
      <c r="F2107" s="37" t="inlineStr">
        <is>
          <t>관심연동형 광고 'インタレストマッチ' 발표: '子会社ブレイナーの技術とオーバーチュアの営業・運用ノウハウを融合', 가을 제공 예정.</t>
        </is>
      </c>
      <c r="G2107" s="37" t="inlineStr">
        <is>
          <t>언론 보도</t>
        </is>
      </c>
      <c r="H2107" s="36" t="inlineStr">
        <is>
          <t>2008-07-17</t>
        </is>
      </c>
      <c r="I2107" s="36" t="n"/>
      <c r="J2107" s="39" t="inlineStr">
        <is>
          <t>https://www.itmedia.co.jp/news/articles/0807/17/news105.html</t>
        </is>
      </c>
      <c r="K2107" s="37" t="inlineStr">
        <is>
          <t>post_events_summary,earnings_call_note</t>
        </is>
      </c>
    </row>
    <row r="2108" ht="45" customHeight="1">
      <c r="A2108" s="36" t="inlineStr">
        <is>
          <t>N009</t>
        </is>
      </c>
      <c r="B2108" s="37" t="inlineStr">
        <is>
          <t>Brainer</t>
        </is>
      </c>
      <c r="C2108" s="36" t="inlineStr">
        <is>
          <t>인수 후</t>
        </is>
      </c>
      <c r="D2108" s="36" t="inlineStr">
        <is>
          <t>2009-04-28</t>
        </is>
      </c>
      <c r="E2108" s="37" t="inlineStr">
        <is>
          <t>실적</t>
        </is>
      </c>
      <c r="F2108" s="37" t="inlineStr">
        <is>
          <t>2009年3月期 決算短信: '興味関心連動型広告「インタレストマッチ」は９月の開始以降、売上の拡大が続いている'.</t>
        </is>
      </c>
      <c r="G2108" s="37" t="inlineStr">
        <is>
          <t>TDnet</t>
        </is>
      </c>
      <c r="H2108" s="36" t="inlineStr">
        <is>
          <t>2009-04-28</t>
        </is>
      </c>
      <c r="I2108" s="36" t="inlineStr">
        <is>
          <t>jp0428tanshin</t>
        </is>
      </c>
      <c r="J2108" s="39" t="inlineStr">
        <is>
          <t>https://i.yimg.jp/images/docs/ir/archives/tanshin/2009/jp0428tanshin.pdf</t>
        </is>
      </c>
      <c r="K2108" s="37" t="inlineStr">
        <is>
          <t>post_events_summary,earnings_call_note</t>
        </is>
      </c>
    </row>
    <row r="2109" ht="45" customHeight="1">
      <c r="A2109" s="36" t="inlineStr">
        <is>
          <t>N009</t>
        </is>
      </c>
      <c r="B2109" s="37" t="inlineStr">
        <is>
          <t>Brainer</t>
        </is>
      </c>
      <c r="C2109" s="36" t="inlineStr">
        <is>
          <t>인수 후</t>
        </is>
      </c>
      <c r="D2109" s="36" t="inlineStr">
        <is>
          <t>2008-04-01</t>
        </is>
      </c>
      <c r="E2109" s="37" t="inlineStr">
        <is>
          <t>합병</t>
        </is>
      </c>
      <c r="F2109" s="37" t="inlineStr">
        <is>
          <t>연혁: '平成19年８月 株式会社ブレイナーの株式41.7%を取得し子会社とする（平成20年４月に吸収合併）'.</t>
        </is>
      </c>
      <c r="G2109" s="37" t="inlineStr">
        <is>
          <t>EDINET</t>
        </is>
      </c>
      <c r="H2109" s="36" t="inlineStr">
        <is>
          <t>2011-06</t>
        </is>
      </c>
      <c r="I2109" s="36" t="inlineStr">
        <is>
          <t>yuho2011-vsreport</t>
        </is>
      </c>
      <c r="J2109" s="39" t="inlineStr">
        <is>
          <t>https://www.lycorp.co.jp/ja/ir/library/securities/main/010/teaserItems2/0/linkList/0/link/yuho2011-vsreport.pdf</t>
        </is>
      </c>
      <c r="K2109" s="37" t="inlineStr">
        <is>
          <t>post_events_summary,announce_date_chk,status_chk</t>
        </is>
      </c>
    </row>
    <row r="2110" ht="45" customHeight="1">
      <c r="A2110" s="36" t="inlineStr">
        <is>
          <t>N009</t>
        </is>
      </c>
      <c r="B2110" s="37" t="inlineStr">
        <is>
          <t>Brainer</t>
        </is>
      </c>
      <c r="C2110" s="36" t="inlineStr">
        <is>
          <t>발표</t>
        </is>
      </c>
      <c r="D2110" s="36" t="inlineStr">
        <is>
          <t>2007-03-31</t>
        </is>
      </c>
      <c r="E2110" s="37" t="inlineStr">
        <is>
          <t>실적</t>
        </is>
      </c>
      <c r="F2110" s="37" t="inlineStr">
        <is>
          <t>Yahoo 연결 총자산 318,428·자기자본 190,692백만円(2007-03-31), 발행주식 60,477,014주. 2007年3月期 広告事業 매출 89,197백만円.</t>
        </is>
      </c>
      <c r="G2110" s="37" t="inlineStr">
        <is>
          <t>TDnet</t>
        </is>
      </c>
      <c r="H2110" s="36" t="inlineStr">
        <is>
          <t>2008-04-25</t>
        </is>
      </c>
      <c r="I2110" s="36" t="inlineStr">
        <is>
          <t>jp0425tanshin</t>
        </is>
      </c>
      <c r="J2110" s="39" t="inlineStr">
        <is>
          <t>http://i.yimg.jp/images/docs/ir/archives/tanshin/2008/jp0425tanshin.pdf</t>
        </is>
      </c>
      <c r="K2110" s="37" t="inlineStr">
        <is>
          <t>acq_total_assets,deal_to_assets_pct,deal_to_equity_pct,acquirer_core,acq_mktcap</t>
        </is>
      </c>
    </row>
    <row r="2111" ht="45" customHeight="1">
      <c r="A2111" s="36" t="inlineStr">
        <is>
          <t>N009</t>
        </is>
      </c>
      <c r="B2111" s="37" t="inlineStr">
        <is>
          <t>Brainer</t>
        </is>
      </c>
      <c r="C2111" s="36" t="inlineStr">
        <is>
          <t>발표</t>
        </is>
      </c>
      <c r="D2111" s="36" t="inlineStr">
        <is>
          <t>2007-08-30</t>
        </is>
      </c>
      <c r="E2111" s="37" t="inlineStr">
        <is>
          <t>기타</t>
        </is>
      </c>
      <c r="F2111" s="37" t="inlineStr">
        <is>
          <t>4689.T 조정 종가 2007-08-30 433.0 (2013 1:100 분할 조정치)</t>
        </is>
      </c>
      <c r="G2111" s="37" t="inlineStr">
        <is>
          <t>기타</t>
        </is>
      </c>
      <c r="H2111" s="36" t="inlineStr">
        <is>
          <t>2026-10-31</t>
        </is>
      </c>
      <c r="I2111" s="36" t="n"/>
      <c r="J2111" s="39" t="inlineStr">
        <is>
          <t>https://query1.finance.yahoo.com/v8/finance/chart/4689.T?period1=1176768000&amp;period2=1188864000&amp;interval=1d</t>
        </is>
      </c>
      <c r="K2111" s="37" t="inlineStr">
        <is>
          <t>acq_mktcap</t>
        </is>
      </c>
    </row>
    <row r="2112" ht="45" customHeight="1">
      <c r="A2112" s="36" t="inlineStr">
        <is>
          <t>N009</t>
        </is>
      </c>
      <c r="B2112" s="37" t="inlineStr">
        <is>
          <t>Brainer</t>
        </is>
      </c>
      <c r="C2112" s="36" t="inlineStr">
        <is>
          <t>발표</t>
        </is>
      </c>
      <c r="D2112" s="36" t="inlineStr">
        <is>
          <t>2007-08-30</t>
        </is>
      </c>
      <c r="E2112" s="37" t="inlineStr">
        <is>
          <t>기타</t>
        </is>
      </c>
      <c r="F2112" s="37" t="inlineStr">
        <is>
          <t>USD/JPY 종가 2007-08-30 115.77 (Yahoo Finance JPY=X)</t>
        </is>
      </c>
      <c r="G2112" s="37" t="inlineStr">
        <is>
          <t>기타</t>
        </is>
      </c>
      <c r="H2112" s="36" t="inlineStr">
        <is>
          <t>2026-10-31</t>
        </is>
      </c>
      <c r="I2112" s="36" t="n"/>
      <c r="J2112" s="39" t="inlineStr">
        <is>
          <t>https://query1.finance.yahoo.com/v8/finance/chart/JPY=X?period1=1188345600&amp;period2=1203638400&amp;interval=1d</t>
        </is>
      </c>
      <c r="K2112" s="37" t="inlineStr">
        <is>
          <t>value_chk_usdmm</t>
        </is>
      </c>
    </row>
    <row r="2113" ht="45" customHeight="1">
      <c r="A2113" s="36" t="inlineStr">
        <is>
          <t>N009</t>
        </is>
      </c>
      <c r="B2113" s="37" t="inlineStr">
        <is>
          <t>Brainer</t>
        </is>
      </c>
      <c r="C2113" s="36" t="inlineStr">
        <is>
          <t>발표</t>
        </is>
      </c>
      <c r="D2113" s="36" t="inlineStr">
        <is>
          <t>2007-08-31</t>
        </is>
      </c>
      <c r="E2113" s="37" t="inlineStr">
        <is>
          <t>지분취득</t>
        </is>
      </c>
      <c r="F2113" s="37" t="inlineStr">
        <is>
          <t>같은 날 Yahoo는 Overture 100% 취득만 보도자료로 발표('オーバーチュア株式会社の株式の取得（子会社化）に関するお知らせ'). Brainer 언급 없음.</t>
        </is>
      </c>
      <c r="G2113" s="37" t="inlineStr">
        <is>
          <t>회사 보도자료</t>
        </is>
      </c>
      <c r="H2113" s="36" t="inlineStr">
        <is>
          <t>2007-08-31</t>
        </is>
      </c>
      <c r="I2113" s="36" t="inlineStr">
        <is>
          <t>ja20070831_A</t>
        </is>
      </c>
      <c r="J2113" s="39" t="inlineStr">
        <is>
          <t>https://www.lycorp.co.jp/news/archive/Y/ja/ja20070831_A.pdf</t>
        </is>
      </c>
      <c r="K2113" s="37" t="inlineStr">
        <is>
          <t>notes,announce_date_chk</t>
        </is>
      </c>
    </row>
    <row r="2114" ht="45" customHeight="1">
      <c r="A2114" s="36" t="inlineStr">
        <is>
          <t>N010</t>
        </is>
      </c>
      <c r="B2114" s="37" t="inlineStr">
        <is>
          <t>Brainer</t>
        </is>
      </c>
      <c r="C2114" s="36" t="inlineStr">
        <is>
          <t>인수 전</t>
        </is>
      </c>
      <c r="D2114" s="36" t="inlineStr">
        <is>
          <t>2005-09-16</t>
        </is>
      </c>
      <c r="E2114" s="37" t="inlineStr">
        <is>
          <t>설립</t>
        </is>
      </c>
      <c r="F2114" s="37"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7" t="inlineStr">
        <is>
          <t>TDnet</t>
        </is>
      </c>
      <c r="H2114" s="36" t="inlineStr">
        <is>
          <t>2008-02-20</t>
        </is>
      </c>
      <c r="I2114" s="36" t="inlineStr">
        <is>
          <t>ja20080220_B</t>
        </is>
      </c>
      <c r="J2114" s="39" t="inlineStr">
        <is>
          <t>https://www.lycorp.co.jp/news/archive/Y/ja/ja20080220_B.pdf</t>
        </is>
      </c>
      <c r="K2114" s="37" t="inlineStr">
        <is>
          <t>pre_events_summary,target_rev_pre,notes</t>
        </is>
      </c>
    </row>
    <row r="2115" ht="45" customHeight="1">
      <c r="A2115" s="36" t="inlineStr">
        <is>
          <t>N010</t>
        </is>
      </c>
      <c r="B2115" s="37" t="inlineStr">
        <is>
          <t>Brainer</t>
        </is>
      </c>
      <c r="C2115" s="36" t="inlineStr">
        <is>
          <t>인수 후</t>
        </is>
      </c>
      <c r="D2115" s="36" t="inlineStr">
        <is>
          <t>2007-08</t>
        </is>
      </c>
      <c r="E2115" s="37" t="inlineStr">
        <is>
          <t>지분취득</t>
        </is>
      </c>
      <c r="F2115" s="37"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7" t="inlineStr">
        <is>
          <t>TDnet</t>
        </is>
      </c>
      <c r="H2115" s="36" t="inlineStr">
        <is>
          <t>2008-04-25</t>
        </is>
      </c>
      <c r="I2115" s="36" t="inlineStr">
        <is>
          <t>jp0425tanshin</t>
        </is>
      </c>
      <c r="J2115" s="39" t="inlineStr">
        <is>
          <t>http://i.yimg.jp/images/docs/ir/archives/tanshin/2008/jp0425tanshin.pdf</t>
        </is>
      </c>
      <c r="K2115" s="37" t="inlineStr">
        <is>
          <t>subtype_chk,value_chk_local,post_events_summary</t>
        </is>
      </c>
    </row>
    <row r="2116" ht="45" customHeight="1">
      <c r="A2116" s="36" t="inlineStr">
        <is>
          <t>N010</t>
        </is>
      </c>
      <c r="B2116" s="37" t="inlineStr">
        <is>
          <t>Brainer</t>
        </is>
      </c>
      <c r="C2116" s="36" t="inlineStr">
        <is>
          <t>인수 후</t>
        </is>
      </c>
      <c r="D2116" s="36" t="inlineStr">
        <is>
          <t>2007-12-13</t>
        </is>
      </c>
      <c r="E2116" s="37" t="inlineStr">
        <is>
          <t>통합</t>
        </is>
      </c>
      <c r="F2116" s="37" t="inlineStr">
        <is>
          <t>'ヤフーが2007年8月に子会社化したブレイナーの技術を活用する'. Brainer는 국내 콘텐츠 연동형 광고 시장에서 Google·MicroAd 다음 3위 점유율(Yahoo 설명). 텍스트 광고는 내년 봄 개시 예정.</t>
        </is>
      </c>
      <c r="G2116" s="37" t="inlineStr">
        <is>
          <t>언론 보도</t>
        </is>
      </c>
      <c r="H2116" s="36" t="inlineStr">
        <is>
          <t>2007-12-13</t>
        </is>
      </c>
      <c r="I2116" s="36" t="n"/>
      <c r="J2116" s="39" t="inlineStr">
        <is>
          <t>https://internet.watch.impress.co.jp/cda/news/2007/12/13/17867.html</t>
        </is>
      </c>
      <c r="K2116" s="37" t="inlineStr">
        <is>
          <t>pre_events_summary,post_events_summary,earnings_call_note,is_core</t>
        </is>
      </c>
    </row>
    <row r="2117" ht="45" customHeight="1">
      <c r="A2117" s="36" t="inlineStr">
        <is>
          <t>N010</t>
        </is>
      </c>
      <c r="B2117" s="37" t="inlineStr">
        <is>
          <t>Brainer</t>
        </is>
      </c>
      <c r="C2117" s="36" t="inlineStr">
        <is>
          <t>인수 후</t>
        </is>
      </c>
      <c r="D2117" s="36" t="inlineStr">
        <is>
          <t>2008-07-17</t>
        </is>
      </c>
      <c r="E2117" s="37" t="inlineStr">
        <is>
          <t>통합</t>
        </is>
      </c>
      <c r="F2117" s="37" t="inlineStr">
        <is>
          <t>관심연동형 광고 'インタレストマッチ' 발표: '子会社ブレイナーの技術とオーバーチュアの営業・運用ノウハウを融合', 가을 제공 예정.</t>
        </is>
      </c>
      <c r="G2117" s="37" t="inlineStr">
        <is>
          <t>언론 보도</t>
        </is>
      </c>
      <c r="H2117" s="36" t="inlineStr">
        <is>
          <t>2008-07-17</t>
        </is>
      </c>
      <c r="I2117" s="36" t="n"/>
      <c r="J2117" s="39" t="inlineStr">
        <is>
          <t>https://www.itmedia.co.jp/news/articles/0807/17/news105.html</t>
        </is>
      </c>
      <c r="K2117" s="37" t="inlineStr">
        <is>
          <t>post_events_summary,earnings_call_note</t>
        </is>
      </c>
    </row>
    <row r="2118" ht="45" customHeight="1">
      <c r="A2118" s="36" t="inlineStr">
        <is>
          <t>N010</t>
        </is>
      </c>
      <c r="B2118" s="37" t="inlineStr">
        <is>
          <t>Brainer</t>
        </is>
      </c>
      <c r="C2118" s="36" t="inlineStr">
        <is>
          <t>인수 후</t>
        </is>
      </c>
      <c r="D2118" s="36" t="inlineStr">
        <is>
          <t>2009-04-28</t>
        </is>
      </c>
      <c r="E2118" s="37" t="inlineStr">
        <is>
          <t>실적</t>
        </is>
      </c>
      <c r="F2118" s="37" t="inlineStr">
        <is>
          <t>2009年3月期 決算短信: '興味関心連動型広告「インタレストマッチ」は９月の開始以降、売上の拡大が続いている'.</t>
        </is>
      </c>
      <c r="G2118" s="37" t="inlineStr">
        <is>
          <t>TDnet</t>
        </is>
      </c>
      <c r="H2118" s="36" t="inlineStr">
        <is>
          <t>2009-04-28</t>
        </is>
      </c>
      <c r="I2118" s="36" t="inlineStr">
        <is>
          <t>jp0428tanshin</t>
        </is>
      </c>
      <c r="J2118" s="39" t="inlineStr">
        <is>
          <t>https://i.yimg.jp/images/docs/ir/archives/tanshin/2009/jp0428tanshin.pdf</t>
        </is>
      </c>
      <c r="K2118" s="37" t="inlineStr">
        <is>
          <t>post_events_summary,earnings_call_note</t>
        </is>
      </c>
    </row>
    <row r="2119" ht="45" customHeight="1">
      <c r="A2119" s="36" t="inlineStr">
        <is>
          <t>N010</t>
        </is>
      </c>
      <c r="B2119" s="37" t="inlineStr">
        <is>
          <t>Brainer</t>
        </is>
      </c>
      <c r="C2119" s="36" t="inlineStr">
        <is>
          <t>인수 후</t>
        </is>
      </c>
      <c r="D2119" s="36" t="inlineStr">
        <is>
          <t>2008-04-01</t>
        </is>
      </c>
      <c r="E2119" s="37" t="inlineStr">
        <is>
          <t>합병</t>
        </is>
      </c>
      <c r="F2119" s="37" t="inlineStr">
        <is>
          <t>연혁: '平成19年８月 株式会社ブレイナーの株式41.7%を取得し子会社とする（平成20年４月に吸収合併）'.</t>
        </is>
      </c>
      <c r="G2119" s="37" t="inlineStr">
        <is>
          <t>EDINET</t>
        </is>
      </c>
      <c r="H2119" s="36" t="inlineStr">
        <is>
          <t>2011-06</t>
        </is>
      </c>
      <c r="I2119" s="36" t="inlineStr">
        <is>
          <t>yuho2011-vsreport</t>
        </is>
      </c>
      <c r="J2119" s="39" t="inlineStr">
        <is>
          <t>https://www.lycorp.co.jp/ja/ir/library/securities/main/010/teaserItems2/0/linkList/0/link/yuho2011-vsreport.pdf</t>
        </is>
      </c>
      <c r="K2119" s="37" t="inlineStr">
        <is>
          <t>post_events_summary,announce_date_chk,status_chk</t>
        </is>
      </c>
    </row>
    <row r="2120" ht="45" customHeight="1">
      <c r="A2120" s="36" t="inlineStr">
        <is>
          <t>N010</t>
        </is>
      </c>
      <c r="B2120" s="37" t="inlineStr">
        <is>
          <t>Brainer</t>
        </is>
      </c>
      <c r="C2120" s="36" t="inlineStr">
        <is>
          <t>발표</t>
        </is>
      </c>
      <c r="D2120" s="36" t="inlineStr">
        <is>
          <t>2008-02-20</t>
        </is>
      </c>
      <c r="E2120" s="37" t="inlineStr">
        <is>
          <t>발표</t>
        </is>
      </c>
      <c r="F2120" s="37"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7" t="inlineStr">
        <is>
          <t>TDnet</t>
        </is>
      </c>
      <c r="H2120" s="36" t="inlineStr">
        <is>
          <t>2008-02-20</t>
        </is>
      </c>
      <c r="I2120" s="36" t="inlineStr">
        <is>
          <t>ja20080220_B</t>
        </is>
      </c>
      <c r="J2120" s="39" t="inlineStr">
        <is>
          <t>https://www.lycorp.co.jp/news/archive/Y/ja/ja20080220_B.pdf</t>
        </is>
      </c>
      <c r="K2120" s="37" t="inlineStr">
        <is>
          <t>announce_date_chk,purpose_quote,value_chk_local,chk_note,first_filing_date,acq_total_assets,deal_to_assets_pct,deal_to_equity_pct,acq_mktcap,status_chk</t>
        </is>
      </c>
    </row>
    <row r="2121" ht="45" customHeight="1">
      <c r="A2121" s="36" t="inlineStr">
        <is>
          <t>N010</t>
        </is>
      </c>
      <c r="B2121" s="37" t="inlineStr">
        <is>
          <t>Brainer</t>
        </is>
      </c>
      <c r="C2121" s="36" t="inlineStr">
        <is>
          <t>발표</t>
        </is>
      </c>
      <c r="D2121" s="36" t="inlineStr">
        <is>
          <t>2008-02-19</t>
        </is>
      </c>
      <c r="E2121" s="37" t="inlineStr">
        <is>
          <t>기타</t>
        </is>
      </c>
      <c r="F2121" s="37" t="inlineStr">
        <is>
          <t>4689.T 조정 종가 2008-02-18 513.0, 02-19 498.5, 02-20 474.5, 02-21 485.5 (2013 1:100 분할 조정치)</t>
        </is>
      </c>
      <c r="G2121" s="37" t="inlineStr">
        <is>
          <t>기타</t>
        </is>
      </c>
      <c r="H2121" s="36" t="inlineStr">
        <is>
          <t>2026-10-31</t>
        </is>
      </c>
      <c r="I2121" s="36" t="n"/>
      <c r="J2121" s="39" t="inlineStr">
        <is>
          <t>https://query1.finance.yahoo.com/v8/finance/chart/4689.T?period1=1203206400&amp;period2=1203724800&amp;interval=1d</t>
        </is>
      </c>
      <c r="K2121" s="37" t="inlineStr">
        <is>
          <t>acq_mktcap,event_ticker_basis</t>
        </is>
      </c>
    </row>
    <row r="2122" ht="45" customHeight="1">
      <c r="A2122" s="36" t="inlineStr">
        <is>
          <t>N010</t>
        </is>
      </c>
      <c r="B2122" s="37" t="inlineStr">
        <is>
          <t>Brainer</t>
        </is>
      </c>
      <c r="C2122" s="36" t="inlineStr">
        <is>
          <t>발표</t>
        </is>
      </c>
      <c r="D2122" s="36" t="inlineStr">
        <is>
          <t>2008-02-20</t>
        </is>
      </c>
      <c r="E2122" s="37" t="inlineStr">
        <is>
          <t>기타</t>
        </is>
      </c>
      <c r="F2122" s="37" t="inlineStr">
        <is>
          <t>USD/JPY 종가 2008-02-20 108.05 (Yahoo Finance JPY=X)</t>
        </is>
      </c>
      <c r="G2122" s="37" t="inlineStr">
        <is>
          <t>기타</t>
        </is>
      </c>
      <c r="H2122" s="36" t="inlineStr">
        <is>
          <t>2026-10-31</t>
        </is>
      </c>
      <c r="I2122" s="36" t="n"/>
      <c r="J2122" s="39" t="inlineStr">
        <is>
          <t>https://query1.finance.yahoo.com/v8/finance/chart/JPY=X?period1=1188345600&amp;period2=1203638400&amp;interval=1d</t>
        </is>
      </c>
      <c r="K2122" s="37" t="inlineStr">
        <is>
          <t>value_chk_usdmm</t>
        </is>
      </c>
    </row>
    <row r="2123" ht="45" customHeight="1">
      <c r="A2123" s="36" t="inlineStr">
        <is>
          <t>N010</t>
        </is>
      </c>
      <c r="B2123" s="37" t="inlineStr">
        <is>
          <t>Brainer</t>
        </is>
      </c>
      <c r="C2123" s="36" t="inlineStr">
        <is>
          <t>발표</t>
        </is>
      </c>
      <c r="D2123" s="36" t="inlineStr">
        <is>
          <t>2007-03-31</t>
        </is>
      </c>
      <c r="E2123" s="37" t="inlineStr">
        <is>
          <t>실적</t>
        </is>
      </c>
      <c r="F2123" s="37" t="inlineStr">
        <is>
          <t>Yahoo 연결 총자산 318,428·자기자본 190,692백만円(2007-03-31). 2007年3月期 広告事業 매출 89,197백만円.</t>
        </is>
      </c>
      <c r="G2123" s="37" t="inlineStr">
        <is>
          <t>TDnet</t>
        </is>
      </c>
      <c r="H2123" s="36" t="inlineStr">
        <is>
          <t>2008-04-25</t>
        </is>
      </c>
      <c r="I2123" s="36" t="inlineStr">
        <is>
          <t>jp0425tanshin</t>
        </is>
      </c>
      <c r="J2123" s="39" t="inlineStr">
        <is>
          <t>http://i.yimg.jp/images/docs/ir/archives/tanshin/2008/jp0425tanshin.pdf</t>
        </is>
      </c>
      <c r="K2123" s="37" t="inlineStr">
        <is>
          <t>acquirer_core,acq_total_assets</t>
        </is>
      </c>
    </row>
    <row r="2124" ht="45" customHeight="1">
      <c r="A2124" s="36" t="inlineStr">
        <is>
          <t>N011</t>
        </is>
      </c>
      <c r="B2124" s="37" t="inlineStr">
        <is>
          <t>Sozon Inc.</t>
        </is>
      </c>
      <c r="C2124" s="36" t="inlineStr">
        <is>
          <t>인수 전</t>
        </is>
      </c>
      <c r="D2124" s="36" t="inlineStr">
        <is>
          <t>2006-12-31</t>
        </is>
      </c>
      <c r="E2124" s="37" t="inlineStr">
        <is>
          <t>손상차손</t>
        </is>
      </c>
      <c r="F2124" s="37"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7" t="inlineStr">
        <is>
          <t>EDINET</t>
        </is>
      </c>
      <c r="H2124" s="36" t="inlineStr">
        <is>
          <t>2007-03</t>
        </is>
      </c>
      <c r="I2124" s="36" t="inlineStr">
        <is>
          <t>0070FKIF</t>
        </is>
      </c>
      <c r="J2124" s="39" t="inlineStr">
        <is>
          <t>https://ssl4.eir-parts.net/doc/2491/yuho_pdf/0070FKIF/00.pdf</t>
        </is>
      </c>
      <c r="K2124" s="37" t="inlineStr">
        <is>
          <t>pre_events_summary,impairment</t>
        </is>
      </c>
    </row>
    <row r="2125" ht="45" customHeight="1">
      <c r="A2125" s="36" t="inlineStr">
        <is>
          <t>N011</t>
        </is>
      </c>
      <c r="B2125" s="37" t="inlineStr">
        <is>
          <t>Sozon Inc.</t>
        </is>
      </c>
      <c r="C2125" s="36" t="inlineStr">
        <is>
          <t>인수 전</t>
        </is>
      </c>
      <c r="D2125" s="36" t="inlineStr">
        <is>
          <t>2007-12-31</t>
        </is>
      </c>
      <c r="E2125" s="37" t="inlineStr">
        <is>
          <t>추가취득</t>
        </is>
      </c>
      <c r="F2125" s="37"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7" t="inlineStr">
        <is>
          <t>EDINET</t>
        </is>
      </c>
      <c r="H2125" s="36" t="inlineStr">
        <is>
          <t>2008-03</t>
        </is>
      </c>
      <c r="I2125" s="36" t="inlineStr">
        <is>
          <t>S000026B</t>
        </is>
      </c>
      <c r="J2125" s="39" t="inlineStr">
        <is>
          <t>https://ssl4.eir-parts.net/doc/2491/yuho_pdf/S000026B/00.pdf</t>
        </is>
      </c>
      <c r="K2125" s="37" t="inlineStr">
        <is>
          <t>pre_events_summary,acquirer_core</t>
        </is>
      </c>
    </row>
    <row r="2126" ht="45" customHeight="1">
      <c r="A2126" s="36" t="inlineStr">
        <is>
          <t>N011</t>
        </is>
      </c>
      <c r="B2126" s="37" t="inlineStr">
        <is>
          <t>Sozon Inc.</t>
        </is>
      </c>
      <c r="C2126" s="36" t="inlineStr">
        <is>
          <t>발표</t>
        </is>
      </c>
      <c r="D2126" s="36" t="inlineStr">
        <is>
          <t>2008-02-26</t>
        </is>
      </c>
      <c r="E2126" s="37" t="inlineStr">
        <is>
          <t>발표</t>
        </is>
      </c>
      <c r="F2126" s="37"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7" t="inlineStr">
        <is>
          <t>TDnet</t>
        </is>
      </c>
      <c r="H2126" s="36" t="inlineStr">
        <is>
          <t>2008-02-26</t>
        </is>
      </c>
      <c r="I2126" s="36" t="inlineStr">
        <is>
          <t>576658</t>
        </is>
      </c>
      <c r="J2126" s="39" t="inlineStr">
        <is>
          <t>https://ssl4.eir-parts.net/doc/2491/tdnet/576658/00.pdf</t>
        </is>
      </c>
      <c r="K2126" s="37" t="inlineStr">
        <is>
          <t>announce_date_chk,purpose_quote,value_chk_local,status_chk,acq_total_assets,deal_to_assets_pct,deal_to_equity_pct,target_rev_pre,target_op_pre,first_filing_date,chk_note,acquirer_entity</t>
        </is>
      </c>
    </row>
    <row r="2127" ht="45" customHeight="1">
      <c r="A2127" s="36" t="inlineStr">
        <is>
          <t>N011</t>
        </is>
      </c>
      <c r="B2127" s="37" t="inlineStr">
        <is>
          <t>Sozon Inc.</t>
        </is>
      </c>
      <c r="C2127" s="36" t="inlineStr">
        <is>
          <t>발표</t>
        </is>
      </c>
      <c r="D2127" s="36" t="inlineStr">
        <is>
          <t>2008-02-27</t>
        </is>
      </c>
      <c r="E2127" s="37" t="inlineStr">
        <is>
          <t>발표</t>
        </is>
      </c>
      <c r="F2127" s="37" t="inlineStr">
        <is>
          <t>バリューコマース TDnet (訂正) 「株式交換によるSozon株式会社の完全子会社化に関するお知らせ」: 주요 거래처 표기 'リクルート㈱'→'㈱リクルート' 정정만</t>
        </is>
      </c>
      <c r="G2127" s="37" t="inlineStr">
        <is>
          <t>TDnet</t>
        </is>
      </c>
      <c r="H2127" s="36" t="inlineStr">
        <is>
          <t>2008-02-27</t>
        </is>
      </c>
      <c r="I2127" s="36" t="inlineStr">
        <is>
          <t>576860</t>
        </is>
      </c>
      <c r="J2127" s="39" t="inlineStr">
        <is>
          <t>https://ssl4.eir-parts.net/doc/2491/tdnet/576860/00.pdf</t>
        </is>
      </c>
      <c r="K2127" s="37" t="inlineStr">
        <is>
          <t>first_filing_date</t>
        </is>
      </c>
    </row>
    <row r="2128" ht="45" customHeight="1">
      <c r="A2128" s="36" t="inlineStr">
        <is>
          <t>N011</t>
        </is>
      </c>
      <c r="B2128" s="37" t="inlineStr">
        <is>
          <t>Sozon Inc.</t>
        </is>
      </c>
      <c r="C2128" s="36" t="inlineStr">
        <is>
          <t>인수 후</t>
        </is>
      </c>
      <c r="D2128" s="36" t="inlineStr">
        <is>
          <t>2008-06-30</t>
        </is>
      </c>
      <c r="E2128" s="37" t="inlineStr">
        <is>
          <t>완료</t>
        </is>
      </c>
      <c r="F2128" s="37"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7" t="inlineStr">
        <is>
          <t>EDINET</t>
        </is>
      </c>
      <c r="H2128" s="36" t="inlineStr">
        <is>
          <t>2008-09</t>
        </is>
      </c>
      <c r="I2128" s="36" t="inlineStr">
        <is>
          <t>S0001FRK</t>
        </is>
      </c>
      <c r="J2128" s="39" t="inlineStr">
        <is>
          <t>https://ssl4.eir-parts.net/doc/2491/yuho_pdf/S0001FRK/00.pdf</t>
        </is>
      </c>
      <c r="K2128" s="37" t="inlineStr">
        <is>
          <t>purpose_quote,status_chk,acq_total_assets</t>
        </is>
      </c>
    </row>
    <row r="2129" ht="45" customHeight="1">
      <c r="A2129" s="36" t="inlineStr">
        <is>
          <t>N011</t>
        </is>
      </c>
      <c r="B2129" s="37" t="inlineStr">
        <is>
          <t>Sozon Inc.</t>
        </is>
      </c>
      <c r="C2129" s="36" t="inlineStr">
        <is>
          <t>인수 후</t>
        </is>
      </c>
      <c r="D2129" s="36" t="inlineStr">
        <is>
          <t>2009-02-05</t>
        </is>
      </c>
      <c r="E2129" s="37" t="inlineStr">
        <is>
          <t>사업철수</t>
        </is>
      </c>
      <c r="F2129" s="37"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7" t="inlineStr">
        <is>
          <t>TDnet</t>
        </is>
      </c>
      <c r="H2129" s="36" t="inlineStr">
        <is>
          <t>2009-02-05</t>
        </is>
      </c>
      <c r="I2129" s="36" t="inlineStr">
        <is>
          <t>677338</t>
        </is>
      </c>
      <c r="J2129" s="39" t="inlineStr">
        <is>
          <t>https://ssl4.eir-parts.net/doc/2491/tdnet/677338/00.pdf</t>
        </is>
      </c>
      <c r="K2129" s="37" t="inlineStr">
        <is>
          <t>target_rev_post,target_op_post,post_events_summary,earnings_call_note</t>
        </is>
      </c>
    </row>
    <row r="2130" ht="45" customHeight="1">
      <c r="A2130" s="36" t="inlineStr">
        <is>
          <t>N011</t>
        </is>
      </c>
      <c r="B2130" s="37" t="inlineStr">
        <is>
          <t>Sozon Inc.</t>
        </is>
      </c>
      <c r="C2130" s="36" t="inlineStr">
        <is>
          <t>인수 후</t>
        </is>
      </c>
      <c r="D2130" s="36" t="inlineStr">
        <is>
          <t>2008-12-31</t>
        </is>
      </c>
      <c r="E2130" s="37" t="inlineStr">
        <is>
          <t>실적</t>
        </is>
      </c>
      <c r="F2130" s="37"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7" t="inlineStr">
        <is>
          <t>EDINET</t>
        </is>
      </c>
      <c r="H2130" s="36" t="inlineStr">
        <is>
          <t>2009-03</t>
        </is>
      </c>
      <c r="I2130" s="36" t="inlineStr">
        <is>
          <t>S0002SDW</t>
        </is>
      </c>
      <c r="J2130" s="39" t="inlineStr">
        <is>
          <t>https://ssl4.eir-parts.net/doc/2491/yuho_pdf/S0002SDW/00.pdf</t>
        </is>
      </c>
      <c r="K2130" s="37" t="inlineStr">
        <is>
          <t>value_chk_local,post_events_summary,impairment,earnings_call_note,perf_basis</t>
        </is>
      </c>
    </row>
    <row r="2131" ht="45" customHeight="1">
      <c r="A2131" s="36" t="inlineStr">
        <is>
          <t>N011</t>
        </is>
      </c>
      <c r="B2131" s="37" t="inlineStr">
        <is>
          <t>Sozon Inc.</t>
        </is>
      </c>
      <c r="C2131" s="36" t="inlineStr">
        <is>
          <t>인수 후</t>
        </is>
      </c>
      <c r="D2131" s="36" t="inlineStr">
        <is>
          <t>2009-12-31</t>
        </is>
      </c>
      <c r="E2131" s="37" t="inlineStr">
        <is>
          <t>청산</t>
        </is>
      </c>
      <c r="F2131" s="37" t="inlineStr">
        <is>
          <t>バリューコマース 有価証券報告書 第14期(2009/12): 沿革 '平成21年９月 連結子会社のSozon株式会社を清算', "Sozon株式会社は平成21年９月３日付で清算結了したため、連結の範囲から除外"</t>
        </is>
      </c>
      <c r="G2131" s="37" t="inlineStr">
        <is>
          <t>EDINET</t>
        </is>
      </c>
      <c r="H2131" s="36" t="inlineStr">
        <is>
          <t>2010-03</t>
        </is>
      </c>
      <c r="I2131" s="36" t="inlineStr">
        <is>
          <t>S0005FKF</t>
        </is>
      </c>
      <c r="J2131" s="39" t="inlineStr">
        <is>
          <t>https://ssl4.eir-parts.net/doc/2491/yuho_pdf/S0005FKF/00.pdf</t>
        </is>
      </c>
      <c r="K2131" s="37" t="inlineStr">
        <is>
          <t>post_events_summary</t>
        </is>
      </c>
    </row>
    <row r="2132" ht="45" customHeight="1">
      <c r="A2132" s="36" t="inlineStr">
        <is>
          <t>N011</t>
        </is>
      </c>
      <c r="B2132" s="37" t="inlineStr">
        <is>
          <t>Sozon Inc.</t>
        </is>
      </c>
      <c r="C2132" s="36" t="inlineStr">
        <is>
          <t>인수 전</t>
        </is>
      </c>
      <c r="D2132" s="36" t="inlineStr">
        <is>
          <t>2007-03-31</t>
        </is>
      </c>
      <c r="E2132" s="37" t="inlineStr">
        <is>
          <t>실적</t>
        </is>
      </c>
      <c r="F2132" s="37"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7" t="inlineStr">
        <is>
          <t>EDINET</t>
        </is>
      </c>
      <c r="H2132" s="36" t="inlineStr">
        <is>
          <t>2007-06</t>
        </is>
      </c>
      <c r="I2132" s="36" t="inlineStr">
        <is>
          <t>yuho200610-vsreport</t>
        </is>
      </c>
      <c r="J2132" s="39" t="inlineStr">
        <is>
          <t>https://s.yimg.jp/images/docs/ir/archives/vsreport/yuho200610-vsreport.pdf</t>
        </is>
      </c>
      <c r="K2132" s="37" t="inlineStr">
        <is>
          <t>apex_total_assets</t>
        </is>
      </c>
    </row>
    <row r="2133" ht="45" customHeight="1">
      <c r="A2133" s="36" t="inlineStr">
        <is>
          <t>N011</t>
        </is>
      </c>
      <c r="B2133" s="37" t="inlineStr">
        <is>
          <t>Sozon Inc.</t>
        </is>
      </c>
      <c r="C2133" s="36" t="inlineStr">
        <is>
          <t>발표</t>
        </is>
      </c>
      <c r="D2133" s="36" t="inlineStr">
        <is>
          <t>2008-02-25</t>
        </is>
      </c>
      <c r="E2133" s="37" t="inlineStr">
        <is>
          <t>기타</t>
        </is>
      </c>
      <c r="F2133" s="37" t="inlineStr">
        <is>
          <t>Yahoo Finance 2491.T 일별: 2008-02-25 분할조정 종가 165.5(이후 분할 2013-06-26 100:1, 2013-09-26 2:1 → 원주가 33,100円), 2008-02-26 161.0(32,200円)</t>
        </is>
      </c>
      <c r="G2133" s="37" t="inlineStr">
        <is>
          <t>기타</t>
        </is>
      </c>
      <c r="H2133" s="36" t="inlineStr">
        <is>
          <t>2026-10-25 조회</t>
        </is>
      </c>
      <c r="I2133" s="36" t="n"/>
      <c r="J2133" s="39" t="inlineStr">
        <is>
          <t>https://query1.finance.yahoo.com/v8/finance/chart/2491.T?period1=946684800&amp;period2=1793000000&amp;interval=1d&amp;events=split</t>
        </is>
      </c>
      <c r="K2133" s="37" t="inlineStr">
        <is>
          <t>acq_mktcap,size_basis</t>
        </is>
      </c>
    </row>
    <row r="2134" ht="45" customHeight="1">
      <c r="A2134" s="36" t="inlineStr">
        <is>
          <t>N011</t>
        </is>
      </c>
      <c r="B2134" s="37" t="inlineStr">
        <is>
          <t>Sozon Inc.</t>
        </is>
      </c>
      <c r="C2134" s="36" t="inlineStr">
        <is>
          <t>발표</t>
        </is>
      </c>
      <c r="D2134" s="36" t="inlineStr">
        <is>
          <t>2008-02-26</t>
        </is>
      </c>
      <c r="E2134" s="37" t="inlineStr">
        <is>
          <t>기타</t>
        </is>
      </c>
      <c r="F2134" s="37" t="inlineStr">
        <is>
          <t>Federal Reserve H.10 Historical Rates for the Japanese Yen: 26-FEB-08 107.7300 円/USD</t>
        </is>
      </c>
      <c r="G2134" s="37" t="inlineStr">
        <is>
          <t>기타</t>
        </is>
      </c>
      <c r="H2134" s="36" t="inlineStr">
        <is>
          <t>2026-10-25 조회</t>
        </is>
      </c>
      <c r="I2134" s="36" t="n"/>
      <c r="J2134" s="39" t="inlineStr">
        <is>
          <t>https://www.federalreserve.gov/releases/h10/hist/dat00_ja.htm</t>
        </is>
      </c>
      <c r="K2134" s="37" t="inlineStr">
        <is>
          <t>value_chk_usdmm</t>
        </is>
      </c>
    </row>
    <row r="2135" ht="45" customHeight="1">
      <c r="A2135" s="36" t="inlineStr">
        <is>
          <t>N011</t>
        </is>
      </c>
      <c r="B2135" s="37" t="inlineStr">
        <is>
          <t>Sozon Inc.</t>
        </is>
      </c>
      <c r="C2135" s="36" t="inlineStr">
        <is>
          <t>인수 후</t>
        </is>
      </c>
      <c r="D2135" s="36" t="inlineStr">
        <is>
          <t>2021-03</t>
        </is>
      </c>
      <c r="E2135" s="37" t="inlineStr">
        <is>
          <t>통합</t>
        </is>
      </c>
      <c r="F2135"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7" t="inlineStr">
        <is>
          <t>EDINET</t>
        </is>
      </c>
      <c r="H2135" s="36" t="inlineStr">
        <is>
          <t>2026-06</t>
        </is>
      </c>
      <c r="I2135" s="36" t="inlineStr">
        <is>
          <t>S100YBXD</t>
        </is>
      </c>
      <c r="J2135" s="39" t="inlineStr">
        <is>
          <t>https://disclosure2dl.edinet-fsa.go.jp/searchdocument/pdf/S100YBXD.pdf</t>
        </is>
      </c>
      <c r="K2135" s="37" t="inlineStr">
        <is>
          <t>pre_incorp_chk,post_events_summary</t>
        </is>
      </c>
    </row>
    <row r="2136" ht="45" customHeight="1">
      <c r="A2136" s="36" t="inlineStr">
        <is>
          <t>N011</t>
        </is>
      </c>
      <c r="B2136" s="37" t="inlineStr">
        <is>
          <t>Sozon Inc.</t>
        </is>
      </c>
      <c r="C2136" s="36" t="inlineStr">
        <is>
          <t>인수 후</t>
        </is>
      </c>
      <c r="D2136" s="36" t="inlineStr">
        <is>
          <t>2021-12-31</t>
        </is>
      </c>
      <c r="E2136" s="37" t="inlineStr">
        <is>
          <t>기타</t>
        </is>
      </c>
      <c r="F2136"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7" t="inlineStr">
        <is>
          <t>DART 사업보고서</t>
        </is>
      </c>
      <c r="H2136" s="36" t="inlineStr">
        <is>
          <t>2022-03-04</t>
        </is>
      </c>
      <c r="I2136" s="36" t="inlineStr">
        <is>
          <t>20220304000687</t>
        </is>
      </c>
      <c r="J2136" s="39" t="inlineStr">
        <is>
          <t>https://dart.fss.or.kr/dsaf001/main.do?rcpNo=20220304000687</t>
        </is>
      </c>
      <c r="K2136" s="37" t="inlineStr">
        <is>
          <t>pre_incorp_chk</t>
        </is>
      </c>
    </row>
    <row r="2137" ht="45" customHeight="1">
      <c r="A2137" s="36" t="inlineStr">
        <is>
          <t>N012</t>
        </is>
      </c>
      <c r="B2137" s="37" t="inlineStr">
        <is>
          <t>Me2day Co. Ltd.</t>
        </is>
      </c>
      <c r="C2137" s="36" t="inlineStr">
        <is>
          <t>발표</t>
        </is>
      </c>
      <c r="D2137" s="36" t="inlineStr">
        <is>
          <t>2008-12-22</t>
        </is>
      </c>
      <c r="E2137" s="37" t="inlineStr">
        <is>
          <t>발표</t>
        </is>
      </c>
      <c r="F2137" s="37" t="inlineStr">
        <is>
          <t>공정공시: 'NHN㈜이 유무선 연동 마이크로 블로그 사이트인 ㈜미투데이의 구주 100%를 전체 인수하며, 인수금액은 약 22억 4천만원임'</t>
        </is>
      </c>
      <c r="G2137" s="37" t="inlineStr">
        <is>
          <t>KIND</t>
        </is>
      </c>
      <c r="H2137" s="36" t="inlineStr">
        <is>
          <t>2008-12-22</t>
        </is>
      </c>
      <c r="I2137" s="36" t="inlineStr">
        <is>
          <t>20081222800074</t>
        </is>
      </c>
      <c r="J2137" s="39" t="inlineStr">
        <is>
          <t>https://dart.fss.or.kr/dsaf001/main.do?rcpNo=20081222800074</t>
        </is>
      </c>
      <c r="K2137" s="37" t="inlineStr">
        <is>
          <t>announce_date_chk,purpose_quote,value_chk_local,first_filing_date</t>
        </is>
      </c>
    </row>
    <row r="2138" ht="45" customHeight="1">
      <c r="A2138" s="36" t="inlineStr">
        <is>
          <t>N012</t>
        </is>
      </c>
      <c r="B2138" s="37" t="inlineStr">
        <is>
          <t>Me2day Co. Ltd.</t>
        </is>
      </c>
      <c r="C2138" s="36" t="inlineStr">
        <is>
          <t>발표</t>
        </is>
      </c>
      <c r="D2138" s="36" t="inlineStr">
        <is>
          <t>2008-12-22</t>
        </is>
      </c>
      <c r="E2138" s="37" t="inlineStr">
        <is>
          <t>발표</t>
        </is>
      </c>
      <c r="F2138" s="37" t="inlineStr">
        <is>
          <t>보도자료 'NHN, 미투데이 인수, 모바일 SNS 강화': 미투데이는 '2007년 2월 서비스를 시작', '서비스 및 브랜드 명칭, 대표이사 및 인력을 그대로 유지할 예정'</t>
        </is>
      </c>
      <c r="G2138" s="37" t="inlineStr">
        <is>
          <t>회사 보도자료</t>
        </is>
      </c>
      <c r="H2138" s="36" t="inlineStr">
        <is>
          <t>2008-12-22</t>
        </is>
      </c>
      <c r="I2138" s="36" t="n"/>
      <c r="J2138" s="39" t="inlineStr">
        <is>
          <t>https://navercorp.com/media/pressReleasesDetail?seq=26773</t>
        </is>
      </c>
      <c r="K2138" s="37" t="inlineStr">
        <is>
          <t>pre_events_summary,purpose_quote</t>
        </is>
      </c>
    </row>
    <row r="2139" ht="45" customHeight="1">
      <c r="A2139" s="36" t="inlineStr">
        <is>
          <t>N012</t>
        </is>
      </c>
      <c r="B2139" s="37" t="inlineStr">
        <is>
          <t>Me2day Co. Ltd.</t>
        </is>
      </c>
      <c r="C2139" s="36" t="inlineStr">
        <is>
          <t>인수 후</t>
        </is>
      </c>
      <c r="D2139" s="36" t="inlineStr">
        <is>
          <t>2009-01-23</t>
        </is>
      </c>
      <c r="E2139" s="37" t="inlineStr">
        <is>
          <t>완료</t>
        </is>
      </c>
      <c r="F2139" s="37" t="inlineStr">
        <is>
          <t>계열회사변경: ㈜미투데이(대표 박수만) 지분출자금액 2,237,413,640원, 보유지분율 100%, 변경일은 인수대금 지급일; 2007말 자산 48,142,644 자본 -31,697,872원</t>
        </is>
      </c>
      <c r="G2139" s="37" t="inlineStr">
        <is>
          <t>DART 기타공시</t>
        </is>
      </c>
      <c r="H2139" s="36" t="inlineStr">
        <is>
          <t>2009-01-23</t>
        </is>
      </c>
      <c r="I2139" s="36" t="inlineStr">
        <is>
          <t>20090123000149</t>
        </is>
      </c>
      <c r="J2139" s="39" t="inlineStr">
        <is>
          <t>https://dart.fss.or.kr/dsaf001/main.do?rcpNo=20090123000149</t>
        </is>
      </c>
      <c r="K2139" s="37" t="inlineStr">
        <is>
          <t>status_chk,value_chk_local,pre_events_summary,target_rev_pre</t>
        </is>
      </c>
    </row>
    <row r="2140" ht="45" customHeight="1">
      <c r="A2140" s="36" t="inlineStr">
        <is>
          <t>N012</t>
        </is>
      </c>
      <c r="B2140" s="37" t="inlineStr">
        <is>
          <t>Me2day Co. Ltd.</t>
        </is>
      </c>
      <c r="C2140" s="36" t="inlineStr">
        <is>
          <t>인수 전</t>
        </is>
      </c>
      <c r="D2140" s="36" t="inlineStr">
        <is>
          <t>2007-12-31</t>
        </is>
      </c>
      <c r="E2140" s="37" t="inlineStr">
        <is>
          <t>실적</t>
        </is>
      </c>
      <c r="F2140" s="37" t="inlineStr">
        <is>
          <t>NHN 2007 감사보고서: 자산총계 811,051,896,235원, 자본총계 468,934,453,911원</t>
        </is>
      </c>
      <c r="G2140" s="37" t="inlineStr">
        <is>
          <t>DART 감사보고서</t>
        </is>
      </c>
      <c r="H2140" s="36" t="inlineStr">
        <is>
          <t>2008-04-11</t>
        </is>
      </c>
      <c r="I2140" s="36" t="inlineStr">
        <is>
          <t>20080411002089</t>
        </is>
      </c>
      <c r="J2140" s="39" t="inlineStr">
        <is>
          <t>https://dart.fss.or.kr/dsaf001/main.do?rcpNo=20080411002089</t>
        </is>
      </c>
      <c r="K2140" s="37" t="inlineStr">
        <is>
          <t>acq_total_assets,deal_to_assets_pct,deal_to_equity_pct</t>
        </is>
      </c>
    </row>
    <row r="2141" ht="45" customHeight="1">
      <c r="A2141" s="36" t="inlineStr">
        <is>
          <t>N012</t>
        </is>
      </c>
      <c r="B2141" s="37" t="inlineStr">
        <is>
          <t>Me2day Co. Ltd.</t>
        </is>
      </c>
      <c r="C2141" s="36" t="inlineStr">
        <is>
          <t>인수 전</t>
        </is>
      </c>
      <c r="D2141" s="36" t="inlineStr">
        <is>
          <t>2008-12-31</t>
        </is>
      </c>
      <c r="E2141" s="37" t="inlineStr">
        <is>
          <t>실적</t>
        </is>
      </c>
      <c r="F2141" s="37" t="inlineStr">
        <is>
          <t>NHN 2008 사업보고서: 2007 매출 검색광고 487,321/계 920,209백만원; 발행주식 총수 48,127,704주</t>
        </is>
      </c>
      <c r="G2141" s="37" t="inlineStr">
        <is>
          <t>DART 사업보고서</t>
        </is>
      </c>
      <c r="H2141" s="36" t="inlineStr">
        <is>
          <t>2009-03-30</t>
        </is>
      </c>
      <c r="I2141" s="36" t="inlineStr">
        <is>
          <t>20090330001200</t>
        </is>
      </c>
      <c r="J2141" s="39" t="inlineStr">
        <is>
          <t>https://dart.fss.or.kr/dsaf001/main.do?rcpNo=20090330001200</t>
        </is>
      </c>
      <c r="K2141" s="37" t="inlineStr">
        <is>
          <t>acquirer_core,acq_mktcap</t>
        </is>
      </c>
    </row>
    <row r="2142" ht="45" customHeight="1">
      <c r="A2142" s="36" t="inlineStr">
        <is>
          <t>N012</t>
        </is>
      </c>
      <c r="B2142" s="37" t="inlineStr">
        <is>
          <t>Me2day Co. Ltd.</t>
        </is>
      </c>
      <c r="C2142" s="36" t="inlineStr">
        <is>
          <t>인수 후</t>
        </is>
      </c>
      <c r="D2142" s="36" t="inlineStr">
        <is>
          <t>2009-12-30</t>
        </is>
      </c>
      <c r="E2142" s="37" t="inlineStr">
        <is>
          <t>합병</t>
        </is>
      </c>
      <c r="F2142" s="37"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7" t="inlineStr">
        <is>
          <t>DART 감사보고서</t>
        </is>
      </c>
      <c r="H2142" s="36" t="inlineStr">
        <is>
          <t>2010-03-31</t>
        </is>
      </c>
      <c r="I2142" s="36" t="inlineStr">
        <is>
          <t>20100331002717</t>
        </is>
      </c>
      <c r="J2142" s="39" t="inlineStr">
        <is>
          <t>https://dart.fss.or.kr/dsaf001/main.do?rcpNo=20100331002717</t>
        </is>
      </c>
      <c r="K2142" s="37" t="inlineStr">
        <is>
          <t>post_events_summary,impairment,purpose_quote</t>
        </is>
      </c>
    </row>
    <row r="2143" ht="45" customHeight="1">
      <c r="A2143" s="36" t="inlineStr">
        <is>
          <t>N012</t>
        </is>
      </c>
      <c r="B2143" s="37" t="inlineStr">
        <is>
          <t>Me2day Co. Ltd.</t>
        </is>
      </c>
      <c r="C2143" s="36" t="inlineStr">
        <is>
          <t>인수 후</t>
        </is>
      </c>
      <c r="D2143" s="36" t="inlineStr">
        <is>
          <t>2010-03-19</t>
        </is>
      </c>
      <c r="E2143" s="37" t="inlineStr">
        <is>
          <t>통합</t>
        </is>
      </c>
      <c r="F2143" s="37" t="inlineStr">
        <is>
          <t>NHN 2009 사업보고서 이사회: 미투데이 사업 영업양수도 계약 체결의 건, 양도회사 서치솔루션, 양수가액 1,790,000,000원</t>
        </is>
      </c>
      <c r="G2143" s="37" t="inlineStr">
        <is>
          <t>DART 사업보고서</t>
        </is>
      </c>
      <c r="H2143" s="36" t="inlineStr">
        <is>
          <t>2010-03-31</t>
        </is>
      </c>
      <c r="I2143" s="36" t="inlineStr">
        <is>
          <t>20100331002717</t>
        </is>
      </c>
      <c r="J2143" s="39" t="inlineStr">
        <is>
          <t>https://dart.fss.or.kr/dsaf001/main.do?rcpNo=20100331002717</t>
        </is>
      </c>
      <c r="K2143" s="37" t="inlineStr">
        <is>
          <t>post_events_summary</t>
        </is>
      </c>
    </row>
    <row r="2144" ht="45" customHeight="1">
      <c r="A2144" s="36" t="inlineStr">
        <is>
          <t>N012</t>
        </is>
      </c>
      <c r="B2144" s="37" t="inlineStr">
        <is>
          <t>Me2day Co. Ltd.</t>
        </is>
      </c>
      <c r="C2144" s="36" t="inlineStr">
        <is>
          <t>인수 후</t>
        </is>
      </c>
      <c r="D2144" s="36" t="inlineStr">
        <is>
          <t>2010-04-30</t>
        </is>
      </c>
      <c r="E2144" s="37" t="inlineStr">
        <is>
          <t>통합</t>
        </is>
      </c>
      <c r="F2144" s="37" t="inlineStr">
        <is>
          <t>NHN 2010 사업보고서: '2010년 4월 30일, 서치솔루션㈜와 미투데이 사업에 대한 영업양수도계약을 체결… 양수가액은 17억9,000만원'; 영업권 18억원 '향후 5년간 정액법으로 상각할 예정'</t>
        </is>
      </c>
      <c r="G2144" s="37" t="inlineStr">
        <is>
          <t>DART 사업보고서</t>
        </is>
      </c>
      <c r="H2144" s="36" t="inlineStr">
        <is>
          <t>2011-03-31</t>
        </is>
      </c>
      <c r="I2144" s="36" t="inlineStr">
        <is>
          <t>20110331001371</t>
        </is>
      </c>
      <c r="J2144" s="39" t="inlineStr">
        <is>
          <t>https://dart.fss.or.kr/dsaf001/main.do?rcpNo=20110331001371</t>
        </is>
      </c>
      <c r="K2144" s="37" t="inlineStr">
        <is>
          <t>post_events_summary,impairment,earnings_call_note</t>
        </is>
      </c>
    </row>
    <row r="2145" ht="45" customHeight="1">
      <c r="A2145" s="36" t="inlineStr">
        <is>
          <t>N012</t>
        </is>
      </c>
      <c r="B2145" s="37" t="inlineStr">
        <is>
          <t>Me2day Co. Ltd.</t>
        </is>
      </c>
      <c r="C2145" s="36" t="inlineStr">
        <is>
          <t>인수 후</t>
        </is>
      </c>
      <c r="D2145" s="36" t="inlineStr">
        <is>
          <t>2011-12-31</t>
        </is>
      </c>
      <c r="E2145" s="37" t="inlineStr">
        <is>
          <t>기타</t>
        </is>
      </c>
      <c r="F2145" s="37" t="inlineStr">
        <is>
          <t>NHN 2011 사업보고서: 미투데이 '2007년 2월 국내 최초로 출시한 이후 회원수가 3년 만에 800만 명을 달성한 토종 소셜네트워크서비스'</t>
        </is>
      </c>
      <c r="G2145" s="37" t="inlineStr">
        <is>
          <t>DART 사업보고서</t>
        </is>
      </c>
      <c r="H2145" s="36" t="inlineStr">
        <is>
          <t>2012-03-29</t>
        </is>
      </c>
      <c r="I2145" s="36" t="inlineStr">
        <is>
          <t>20120329001010</t>
        </is>
      </c>
      <c r="J2145" s="39" t="inlineStr">
        <is>
          <t>https://dart.fss.or.kr/dsaf001/main.do?rcpNo=20120329001010</t>
        </is>
      </c>
      <c r="K2145" s="37" t="inlineStr">
        <is>
          <t>post_events_summary,earnings_call_note</t>
        </is>
      </c>
    </row>
    <row r="2146" ht="45" customHeight="1">
      <c r="A2146" s="36" t="inlineStr">
        <is>
          <t>N012</t>
        </is>
      </c>
      <c r="B2146" s="37" t="inlineStr">
        <is>
          <t>Me2day Co. Ltd.</t>
        </is>
      </c>
      <c r="C2146" s="36" t="inlineStr">
        <is>
          <t>인수 후</t>
        </is>
      </c>
      <c r="D2146" s="36" t="inlineStr">
        <is>
          <t>2013-11-05</t>
        </is>
      </c>
      <c r="E2146" s="37" t="inlineStr">
        <is>
          <t>사업철수</t>
        </is>
      </c>
      <c r="F2146" s="37" t="inlineStr">
        <is>
          <t>ZDNet Korea '네이버는 왜 미투데이를 포기했나': '내년 6월까지 순차적으로 미투데이 서비스를 종료', '글로벌 기업과 경쟁에서 뒤처졌기 때문'</t>
        </is>
      </c>
      <c r="G2146" s="37" t="inlineStr">
        <is>
          <t>언론 보도</t>
        </is>
      </c>
      <c r="H2146" s="36" t="inlineStr">
        <is>
          <t>2013-11-05</t>
        </is>
      </c>
      <c r="I2146" s="36" t="n"/>
      <c r="J2146" s="39" t="inlineStr">
        <is>
          <t>https://zdnet.co.kr/view/?no=20131105110919</t>
        </is>
      </c>
      <c r="K2146" s="37" t="inlineStr">
        <is>
          <t>post_events_summary</t>
        </is>
      </c>
    </row>
    <row r="2147" ht="45" customHeight="1">
      <c r="A2147" s="36" t="inlineStr">
        <is>
          <t>N012</t>
        </is>
      </c>
      <c r="B2147" s="37" t="inlineStr">
        <is>
          <t>Me2day Co. Ltd.</t>
        </is>
      </c>
      <c r="C2147" s="36" t="inlineStr">
        <is>
          <t>인수 후</t>
        </is>
      </c>
      <c r="D2147" s="36" t="inlineStr">
        <is>
          <t>2013-12-31</t>
        </is>
      </c>
      <c r="E2147" s="37" t="inlineStr">
        <is>
          <t>기타</t>
        </is>
      </c>
      <c r="F2147" s="37" t="inlineStr">
        <is>
          <t>NAVER 2013 사업보고서: 미투데이 관련 손상 언급 없음(연구개발 실적에만 등장)</t>
        </is>
      </c>
      <c r="G2147" s="37" t="inlineStr">
        <is>
          <t>DART 사업보고서</t>
        </is>
      </c>
      <c r="H2147" s="36" t="inlineStr">
        <is>
          <t>2014-03-31</t>
        </is>
      </c>
      <c r="I2147" s="36" t="inlineStr">
        <is>
          <t>20140331002244</t>
        </is>
      </c>
      <c r="J2147" s="39" t="inlineStr">
        <is>
          <t>https://dart.fss.or.kr/dsaf001/main.do?rcpNo=20140331002244</t>
        </is>
      </c>
      <c r="K2147" s="37" t="inlineStr">
        <is>
          <t>impairment</t>
        </is>
      </c>
    </row>
    <row r="2148" ht="45" customHeight="1">
      <c r="A2148" s="36" t="inlineStr">
        <is>
          <t>N013</t>
        </is>
      </c>
      <c r="B2148" s="37" t="inlineStr">
        <is>
          <t>Demae-Can Co.,Ltd (TSE:2484)</t>
        </is>
      </c>
      <c r="C2148" s="36" t="inlineStr">
        <is>
          <t>발표</t>
        </is>
      </c>
      <c r="D2148" s="36" t="inlineStr">
        <is>
          <t>2009-03-26</t>
        </is>
      </c>
      <c r="E2148" s="37" t="inlineStr">
        <is>
          <t>발표</t>
        </is>
      </c>
      <c r="F2148" s="37"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7" t="inlineStr">
        <is>
          <t>회사 보도자료</t>
        </is>
      </c>
      <c r="H2148" s="36" t="inlineStr">
        <is>
          <t>2009-03-26</t>
        </is>
      </c>
      <c r="I2148" s="36" t="n"/>
      <c r="J2148" s="39" t="inlineStr">
        <is>
          <t>https://web.archive.org/web/20101227045545/http://www.ccc.co.jp/fileupload/pdf/news/090326yumenomachi_houmu.pdf</t>
        </is>
      </c>
      <c r="K2148" s="37" t="inlineStr">
        <is>
          <t>announce_date_chk,purpose_quote,value_chk_local,acquirer_entity,acquirer_core,target_rev_pre,target_op_pre,chk_note,first_filing_date,pre_events_summary,status_chk</t>
        </is>
      </c>
    </row>
    <row r="2149" ht="45" customHeight="1">
      <c r="A2149" s="36" t="inlineStr">
        <is>
          <t>N013</t>
        </is>
      </c>
      <c r="B2149" s="37" t="inlineStr">
        <is>
          <t>Demae-Can Co.,Ltd (TSE:2484)</t>
        </is>
      </c>
      <c r="C2149" s="36" t="inlineStr">
        <is>
          <t>발표</t>
        </is>
      </c>
      <c r="D2149" s="36" t="inlineStr">
        <is>
          <t>2009-03-26</t>
        </is>
      </c>
      <c r="E2149" s="37" t="inlineStr">
        <is>
          <t>발표</t>
        </is>
      </c>
      <c r="F2149" s="37" t="inlineStr">
        <is>
          <t>CCC 보도자료: 'CCCグループ、夢の街創造委員会と資本業務提携の基本合意', 'ヤフー株式会社の保有する21,600株のうち、普通株式16,500株を譲り受ける', 취득 후 CCC 30.3%(16,500주)·ヤフー 9.4%(5,100주).</t>
        </is>
      </c>
      <c r="G2149" s="37" t="inlineStr">
        <is>
          <t>회사 보도자료</t>
        </is>
      </c>
      <c r="H2149" s="36" t="inlineStr">
        <is>
          <t>2009-03-26</t>
        </is>
      </c>
      <c r="I2149" s="36" t="n"/>
      <c r="J2149" s="39" t="inlineStr">
        <is>
          <t>https://web.archive.org/web/20101227051600/http://www.ccc.co.jp/fileupload/pdf/news/090326yumenomachi.pdf</t>
        </is>
      </c>
      <c r="K2149" s="37" t="inlineStr">
        <is>
          <t>purpose_quote,post_events_summary,chk_note</t>
        </is>
      </c>
    </row>
    <row r="2150" ht="45" customHeight="1">
      <c r="A2150" s="36" t="inlineStr">
        <is>
          <t>N013</t>
        </is>
      </c>
      <c r="B2150" s="37" t="inlineStr">
        <is>
          <t>Demae-Can Co.,Ltd (TSE:2484)</t>
        </is>
      </c>
      <c r="C2150" s="36" t="inlineStr">
        <is>
          <t>발표</t>
        </is>
      </c>
      <c r="D2150" s="36" t="inlineStr">
        <is>
          <t>2009-03-26</t>
        </is>
      </c>
      <c r="E2150" s="37" t="inlineStr">
        <is>
          <t>발표</t>
        </is>
      </c>
      <c r="F2150" s="37"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7" t="inlineStr">
        <is>
          <t>TDnet</t>
        </is>
      </c>
      <c r="H2150" s="36" t="inlineStr">
        <is>
          <t>2009-03-26</t>
        </is>
      </c>
      <c r="I2150" s="36" t="n"/>
      <c r="J2150" s="39" t="inlineStr">
        <is>
          <t>https://web.archive.org/web/20111018021154/http://www.yumenomachi.co.jp/news_release/press/20090326-2.pdf</t>
        </is>
      </c>
      <c r="K2150" s="37" t="inlineStr">
        <is>
          <t>purpose_quote,first_filing_date</t>
        </is>
      </c>
    </row>
    <row r="2151" ht="45" customHeight="1">
      <c r="A2151" s="36" t="inlineStr">
        <is>
          <t>N013</t>
        </is>
      </c>
      <c r="B2151" s="37" t="inlineStr">
        <is>
          <t>Demae-Can Co.,Ltd (TSE:2484)</t>
        </is>
      </c>
      <c r="C2151" s="36" t="inlineStr">
        <is>
          <t>인수 후</t>
        </is>
      </c>
      <c r="D2151" s="36" t="inlineStr">
        <is>
          <t>2009-03-31</t>
        </is>
      </c>
      <c r="E2151" s="37" t="inlineStr">
        <is>
          <t>매각</t>
        </is>
      </c>
      <c r="F2151" s="37"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7" t="inlineStr">
        <is>
          <t>IR 자료</t>
        </is>
      </c>
      <c r="H2151" s="36" t="inlineStr">
        <is>
          <t>2009-04-28</t>
        </is>
      </c>
      <c r="I2151" s="36" t="n"/>
      <c r="J2151" s="39" t="inlineStr">
        <is>
          <t>https://i.yimg.jp/images/docs/ir/archives/tanshin/2009/jp0428tanshin.pdf</t>
        </is>
      </c>
      <c r="K2151" s="37" t="inlineStr">
        <is>
          <t>status_chk,impairment,acq_total_assets,apex_total_assets</t>
        </is>
      </c>
    </row>
    <row r="2152" ht="45" customHeight="1">
      <c r="A2152" s="36" t="inlineStr">
        <is>
          <t>N013</t>
        </is>
      </c>
      <c r="B2152" s="37" t="inlineStr">
        <is>
          <t>Demae-Can Co.,Ltd (TSE:2484)</t>
        </is>
      </c>
      <c r="C2152" s="36" t="inlineStr">
        <is>
          <t>인수 전</t>
        </is>
      </c>
      <c r="D2152" s="36" t="inlineStr">
        <is>
          <t>2008-12-31</t>
        </is>
      </c>
      <c r="E2152" s="37" t="inlineStr">
        <is>
          <t>실적</t>
        </is>
      </c>
      <c r="F2152" s="37" t="inlineStr">
        <is>
          <t>Yahoo 2009年3月期 第3四半期決算短信: 2008-12-31 총자산 330,375백만円, 자기자본 244,552백만円(2008-03-31 369,660·248,107), 9개월 매출 198,614백만円, 발행주식 59,290,736주.</t>
        </is>
      </c>
      <c r="G2152" s="37" t="inlineStr">
        <is>
          <t>IR 자료</t>
        </is>
      </c>
      <c r="H2152" s="36" t="inlineStr">
        <is>
          <t>2009-01-27</t>
        </is>
      </c>
      <c r="I2152" s="36" t="n"/>
      <c r="J2152" s="39" t="inlineStr">
        <is>
          <t>https://i.yimg.jp/images/docs/ir/archives/tanshin/2009/jp0127tanshin.pdf</t>
        </is>
      </c>
      <c r="K2152" s="37" t="inlineStr">
        <is>
          <t>acq_total_assets,deal_to_assets_pct,deal_to_equity_pct,apex_total_assets,acquirer_core</t>
        </is>
      </c>
    </row>
    <row r="2153" ht="45" customHeight="1">
      <c r="A2153" s="36" t="inlineStr">
        <is>
          <t>N013</t>
        </is>
      </c>
      <c r="B2153" s="37" t="inlineStr">
        <is>
          <t>Demae-Can Co.,Ltd (TSE:2484)</t>
        </is>
      </c>
      <c r="C2153" s="36" t="inlineStr">
        <is>
          <t>인수 전</t>
        </is>
      </c>
      <c r="D2153" s="36" t="inlineStr">
        <is>
          <t>2008-12-31</t>
        </is>
      </c>
      <c r="E2153" s="37" t="inlineStr">
        <is>
          <t>실적</t>
        </is>
      </c>
      <c r="F2153" s="37" t="inlineStr">
        <is>
          <t>CCC 2009年3月期 第3四半期決算短信: 총자산 117,649백만円(2008-03-31 114,002), 순자산 40,498백만円, 자기자본 37,378백만円, 발행주식 192,979,560주.</t>
        </is>
      </c>
      <c r="G2153" s="37" t="inlineStr">
        <is>
          <t>IR 자료</t>
        </is>
      </c>
      <c r="H2153" s="36" t="inlineStr">
        <is>
          <t>2009-02</t>
        </is>
      </c>
      <c r="I2153" s="36" t="n"/>
      <c r="J2153" s="39" t="inlineStr">
        <is>
          <t>https://web.archive.org/web/20090407093641/http://www.ccc.co.jp:80/fileupload/pdf/ir/H20.12_%E6%B1%BA%E7%AE%97%E7%9F%AD%E4%BF%A1.pdf</t>
        </is>
      </c>
      <c r="K2153" s="37" t="inlineStr">
        <is>
          <t>acq_total_assets,deal_to_assets_pct,deal_to_equity_pct,acq_mktcap,apex_total_assets</t>
        </is>
      </c>
    </row>
    <row r="2154" ht="45" customHeight="1">
      <c r="A2154" s="36" t="inlineStr">
        <is>
          <t>N013</t>
        </is>
      </c>
      <c r="B2154" s="37" t="inlineStr">
        <is>
          <t>Demae-Can Co.,Ltd (TSE:2484)</t>
        </is>
      </c>
      <c r="C2154" s="36" t="inlineStr">
        <is>
          <t>인수 전</t>
        </is>
      </c>
      <c r="D2154" s="36" t="inlineStr">
        <is>
          <t>2009-03-24</t>
        </is>
      </c>
      <c r="E2154" s="37" t="inlineStr">
        <is>
          <t>기타</t>
        </is>
      </c>
      <c r="F2154" s="37" t="inlineStr">
        <is>
          <t>Yahoo 적시공시 '自己株式の消却に関するお知らせ': 자기주식 1,185,010주를 2009-03-31 소각, 소각 후 발행주식 58,105,738주.</t>
        </is>
      </c>
      <c r="G2154" s="37" t="inlineStr">
        <is>
          <t>회사 보도자료</t>
        </is>
      </c>
      <c r="H2154" s="36" t="inlineStr">
        <is>
          <t>2009-03-24</t>
        </is>
      </c>
      <c r="I2154" s="36" t="n"/>
      <c r="J2154" s="39" t="inlineStr">
        <is>
          <t>https://i.yimg.jp/images/docs/ir/release/2008/jp20090324.pdf</t>
        </is>
      </c>
      <c r="K2154" s="37" t="inlineStr">
        <is>
          <t>acq_mktcap</t>
        </is>
      </c>
    </row>
    <row r="2155" ht="45" customHeight="1">
      <c r="A2155" s="36" t="inlineStr">
        <is>
          <t>N013</t>
        </is>
      </c>
      <c r="B2155" s="37" t="inlineStr">
        <is>
          <t>Demae-Can Co.,Ltd (TSE:2484)</t>
        </is>
      </c>
      <c r="C2155" s="36" t="inlineStr">
        <is>
          <t>발표</t>
        </is>
      </c>
      <c r="D2155" s="36" t="inlineStr">
        <is>
          <t>2009-03-25</t>
        </is>
      </c>
      <c r="E2155" s="37" t="inlineStr">
        <is>
          <t>기타</t>
        </is>
      </c>
      <c r="F2155" s="37" t="inlineStr">
        <is>
          <t>Yahoo Finance 4689.T: 2009-03-25 종가(분할조정) 279.5(×100=27,950円); 2484.T: 2009-03-25 94.0, 03-26 97.5(분할조정치).</t>
        </is>
      </c>
      <c r="G2155" s="37" t="inlineStr">
        <is>
          <t>기타</t>
        </is>
      </c>
      <c r="H2155" s="36" t="inlineStr">
        <is>
          <t>2026-10-26</t>
        </is>
      </c>
      <c r="I2155" s="36" t="n"/>
      <c r="J2155" s="39" t="inlineStr">
        <is>
          <t>https://query1.finance.yahoo.com/v8/finance/chart/4689.T?period1=1237507200&amp;period2=1238198400&amp;interval=1d</t>
        </is>
      </c>
      <c r="K2155" s="37" t="inlineStr">
        <is>
          <t>acq_mktcap,event_ticker_basis</t>
        </is>
      </c>
    </row>
    <row r="2156" ht="45" customHeight="1">
      <c r="A2156" s="36" t="inlineStr">
        <is>
          <t>N013</t>
        </is>
      </c>
      <c r="B2156" s="37" t="inlineStr">
        <is>
          <t>Demae-Can Co.,Ltd (TSE:2484)</t>
        </is>
      </c>
      <c r="C2156" s="36" t="inlineStr">
        <is>
          <t>발표</t>
        </is>
      </c>
      <c r="D2156" s="36" t="inlineStr">
        <is>
          <t>2009-03-26</t>
        </is>
      </c>
      <c r="E2156" s="37" t="inlineStr">
        <is>
          <t>기타</t>
        </is>
      </c>
      <c r="F2156" s="37" t="inlineStr">
        <is>
          <t>FRB H.10 엔/달러 DEXJPUS: 2009-03-26 98.47.</t>
        </is>
      </c>
      <c r="G2156" s="37" t="inlineStr">
        <is>
          <t>기타</t>
        </is>
      </c>
      <c r="H2156" s="36" t="inlineStr">
        <is>
          <t>2026-10-26</t>
        </is>
      </c>
      <c r="I2156" s="36" t="n"/>
      <c r="J2156" s="39" t="inlineStr">
        <is>
          <t>https://fred.stlouisfed.org/graph/fredgraph.csv?id=DEXJPUS</t>
        </is>
      </c>
      <c r="K2156" s="37" t="inlineStr">
        <is>
          <t>value_chk_usdmm</t>
        </is>
      </c>
    </row>
    <row r="2157" ht="45" customHeight="1">
      <c r="A2157" s="36" t="inlineStr">
        <is>
          <t>N013</t>
        </is>
      </c>
      <c r="B2157" s="37" t="inlineStr">
        <is>
          <t>Demae-Can Co.,Ltd (TSE:2484)</t>
        </is>
      </c>
      <c r="C2157" s="36" t="inlineStr">
        <is>
          <t>인수 전</t>
        </is>
      </c>
      <c r="D2157" s="36" t="inlineStr">
        <is>
          <t>2008-08-31</t>
        </is>
      </c>
      <c r="E2157" s="37" t="inlineStr">
        <is>
          <t>기타</t>
        </is>
      </c>
      <c r="F2157" s="37" t="inlineStr">
        <is>
          <t>夢の街 제9기 사업보고(2008-11-11 주주총회 소집통지): ヤフー株式会社 21,600주·39.67%(被所有), 이사 志立正嗣 'ヤフー株式会社検索事業部長' 겸임, '当社はヤフー株式会社の持分法適用会社'.</t>
        </is>
      </c>
      <c r="G2157" s="37" t="inlineStr">
        <is>
          <t>회사 보도자료</t>
        </is>
      </c>
      <c r="H2157" s="36" t="inlineStr">
        <is>
          <t>2008-11-11</t>
        </is>
      </c>
      <c r="I2157" s="36" t="n"/>
      <c r="J2157" s="39" t="inlineStr">
        <is>
          <t>https://web.archive.org/web/20111018014635/http://www.yumenomachi.co.jp/news_release/press/20081111.pdf</t>
        </is>
      </c>
      <c r="K2157" s="37" t="inlineStr">
        <is>
          <t>pre_events_summary,core_basis</t>
        </is>
      </c>
    </row>
    <row r="2158" ht="45" customHeight="1">
      <c r="A2158" s="36" t="inlineStr">
        <is>
          <t>N013</t>
        </is>
      </c>
      <c r="B2158" s="37" t="inlineStr">
        <is>
          <t>Demae-Can Co.,Ltd (TSE:2484)</t>
        </is>
      </c>
      <c r="C2158" s="36" t="inlineStr">
        <is>
          <t>인수 후</t>
        </is>
      </c>
      <c r="D2158" s="36" t="inlineStr">
        <is>
          <t>2009-08-31</t>
        </is>
      </c>
      <c r="E2158" s="37" t="inlineStr">
        <is>
          <t>실적</t>
        </is>
      </c>
      <c r="F2158" s="37"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7" t="inlineStr">
        <is>
          <t>TDnet</t>
        </is>
      </c>
      <c r="H2158" s="36" t="inlineStr">
        <is>
          <t>2009-10-09</t>
        </is>
      </c>
      <c r="I2158" s="36" t="n"/>
      <c r="J2158" s="39" t="inlineStr">
        <is>
          <t>https://web.archive.org/web/20111018015315/http://www.yumenomachi.co.jp/news_release/press/20091009-1.pdf</t>
        </is>
      </c>
      <c r="K2158" s="37" t="inlineStr">
        <is>
          <t>target_rev_post,target_op_post,status_chk</t>
        </is>
      </c>
    </row>
    <row r="2159" ht="45" customHeight="1">
      <c r="A2159" s="36" t="inlineStr">
        <is>
          <t>N013</t>
        </is>
      </c>
      <c r="B2159" s="37" t="inlineStr">
        <is>
          <t>Demae-Can Co.,Ltd (TSE:2484)</t>
        </is>
      </c>
      <c r="C2159" s="36" t="inlineStr">
        <is>
          <t>인수 후</t>
        </is>
      </c>
      <c r="D2159" s="36" t="inlineStr">
        <is>
          <t>2010-08-31</t>
        </is>
      </c>
      <c r="E2159" s="37" t="inlineStr">
        <is>
          <t>실적</t>
        </is>
      </c>
      <c r="F2159" s="37" t="inlineStr">
        <is>
          <t>夢の街 平成22年8月期 決算短信(非連結): 매출 1,157백만円, 영업이익 233백만円.</t>
        </is>
      </c>
      <c r="G2159" s="37" t="inlineStr">
        <is>
          <t>TDnet</t>
        </is>
      </c>
      <c r="H2159" s="36" t="inlineStr">
        <is>
          <t>2010-10-08</t>
        </is>
      </c>
      <c r="I2159" s="36" t="n"/>
      <c r="J2159" s="39" t="inlineStr">
        <is>
          <t>https://web.archive.org/web/20111018012724/http://www.yumenomachi.co.jp/news_release/press/20101008-3.pdf</t>
        </is>
      </c>
      <c r="K2159" s="37" t="inlineStr">
        <is>
          <t>target_rev_post,target_op_post</t>
        </is>
      </c>
    </row>
    <row r="2160" ht="45" customHeight="1">
      <c r="A2160" s="36" t="inlineStr">
        <is>
          <t>N013</t>
        </is>
      </c>
      <c r="B2160" s="37" t="inlineStr">
        <is>
          <t>Demae-Can Co.,Ltd (TSE:2484)</t>
        </is>
      </c>
      <c r="C2160" s="36" t="inlineStr">
        <is>
          <t>인수 후</t>
        </is>
      </c>
      <c r="D2160" s="36" t="inlineStr">
        <is>
          <t>2011-08-31</t>
        </is>
      </c>
      <c r="E2160" s="37" t="inlineStr">
        <is>
          <t>기타</t>
        </is>
      </c>
      <c r="F2160" s="37" t="inlineStr">
        <is>
          <t>夢の街 제12기 사업보고: 대주주 CCC 16,500주(31.98%), ヤフー 5,100주(9.88%).</t>
        </is>
      </c>
      <c r="G2160" s="37" t="inlineStr">
        <is>
          <t>회사 보도자료</t>
        </is>
      </c>
      <c r="H2160" s="36" t="inlineStr">
        <is>
          <t>2011-11-11</t>
        </is>
      </c>
      <c r="I2160" s="36" t="n"/>
      <c r="J2160" s="39" t="inlineStr">
        <is>
          <t>https://web.archive.org/web/20121008114844/http://www.yumenomachi.co.jp/news_release/press/20111111.pdf</t>
        </is>
      </c>
      <c r="K2160" s="37" t="inlineStr">
        <is>
          <t>post_events_summary,notes</t>
        </is>
      </c>
    </row>
    <row r="2161" ht="45" customHeight="1">
      <c r="A2161" s="36" t="inlineStr">
        <is>
          <t>N013</t>
        </is>
      </c>
      <c r="B2161" s="37" t="inlineStr">
        <is>
          <t>Demae-Can Co.,Ltd (TSE:2484)</t>
        </is>
      </c>
      <c r="C2161" s="36" t="inlineStr">
        <is>
          <t>인수 후</t>
        </is>
      </c>
      <c r="D2161" s="36" t="inlineStr">
        <is>
          <t>2012-08-31</t>
        </is>
      </c>
      <c r="E2161" s="37" t="inlineStr">
        <is>
          <t>기타</t>
        </is>
      </c>
      <c r="F2161" s="37" t="inlineStr">
        <is>
          <t>夢の街 제13기 정기주총 소집통지: 대주주 CCC 16,500주(31.74%), ヤフー 1,700주(3.27%), 발행주식 55,488주.</t>
        </is>
      </c>
      <c r="G2161" s="37" t="inlineStr">
        <is>
          <t>회사 보도자료</t>
        </is>
      </c>
      <c r="H2161" s="36" t="inlineStr">
        <is>
          <t>2012-11-09</t>
        </is>
      </c>
      <c r="I2161" s="36" t="n"/>
      <c r="J2161" s="39" t="inlineStr">
        <is>
          <t>https://web.archive.org/web/20130203025901/http://yumenomachi.co.jp/ir_information/pdf/20121109-2.pdf</t>
        </is>
      </c>
      <c r="K2161" s="37" t="inlineStr">
        <is>
          <t>post_events_summary,notes</t>
        </is>
      </c>
    </row>
    <row r="2162" ht="45" customHeight="1">
      <c r="A2162" s="36" t="inlineStr">
        <is>
          <t>N013</t>
        </is>
      </c>
      <c r="B2162" s="37" t="inlineStr">
        <is>
          <t>Demae-Can Co.,Ltd (TSE:2484)</t>
        </is>
      </c>
      <c r="C2162" s="36" t="inlineStr">
        <is>
          <t>인수 후</t>
        </is>
      </c>
      <c r="D2162" s="36" t="inlineStr">
        <is>
          <t>2013-07-16</t>
        </is>
      </c>
      <c r="E2162" s="37" t="inlineStr">
        <is>
          <t>매각</t>
        </is>
      </c>
      <c r="F2162" s="37" t="inlineStr">
        <is>
          <t>夢の街 공시: CCC가 보유 1,650,000주(31.74%) 중 1,390,400주 매각 통보, 異動後 5.46%, その他の関係会社 해소.</t>
        </is>
      </c>
      <c r="G2162" s="37" t="inlineStr">
        <is>
          <t>TDnet</t>
        </is>
      </c>
      <c r="H2162" s="36" t="inlineStr">
        <is>
          <t>2013-07-16</t>
        </is>
      </c>
      <c r="I2162" s="36" t="n"/>
      <c r="J2162" s="39" t="inlineStr">
        <is>
          <t>https://web.archive.org/web/20130806122526/http://www.yumenomachi.co.jp/ir_information/pdf/20130716_2.pdf</t>
        </is>
      </c>
      <c r="K2162" s="37" t="inlineStr">
        <is>
          <t>post_events_summary,earnings_call_note</t>
        </is>
      </c>
    </row>
    <row r="2163" ht="45" customHeight="1">
      <c r="A2163" s="36" t="inlineStr">
        <is>
          <t>N013</t>
        </is>
      </c>
      <c r="B2163" s="37" t="inlineStr">
        <is>
          <t>Demae-Can Co.,Ltd (TSE:2484)</t>
        </is>
      </c>
      <c r="C2163" s="36" t="inlineStr">
        <is>
          <t>인수 후</t>
        </is>
      </c>
      <c r="D2163" s="36" t="inlineStr">
        <is>
          <t>2013-08-31</t>
        </is>
      </c>
      <c r="E2163" s="37" t="inlineStr">
        <is>
          <t>기타</t>
        </is>
      </c>
      <c r="F2163" s="37" t="inlineStr">
        <is>
          <t>夢の街 FY2013/8 有価証券報告書 대주주 상위 10: キトプランニング 11.89% … 10위 DAWNCAPITAL 1.80% — ヤフー 없음; 沿革 '平成21年３月 カルチュア・コンビニエンス・クラブ株式会社と資本業務提携'.</t>
        </is>
      </c>
      <c r="G2163" s="37" t="inlineStr">
        <is>
          <t>EDINET</t>
        </is>
      </c>
      <c r="H2163" s="36" t="inlineStr">
        <is>
          <t>2013-11-29</t>
        </is>
      </c>
      <c r="I2163" s="36" t="inlineStr">
        <is>
          <t>S1000ML9</t>
        </is>
      </c>
      <c r="J2163" s="39" t="inlineStr">
        <is>
          <t>https://disclosure2dl.edinet-fsa.go.jp/searchdocument/pdf/S1000ML9.pdf</t>
        </is>
      </c>
      <c r="K2163" s="37" t="inlineStr">
        <is>
          <t>post_events_summary,notes</t>
        </is>
      </c>
    </row>
    <row r="2164" ht="45" customHeight="1">
      <c r="A2164" s="36" t="inlineStr">
        <is>
          <t>N013</t>
        </is>
      </c>
      <c r="B2164" s="37" t="inlineStr">
        <is>
          <t>Demae-Can Co.,Ltd (TSE:2484)</t>
        </is>
      </c>
      <c r="C2164" s="36" t="inlineStr">
        <is>
          <t>인수 후</t>
        </is>
      </c>
      <c r="D2164" s="36" t="inlineStr">
        <is>
          <t>2009-05-29</t>
        </is>
      </c>
      <c r="E2164" s="37" t="inlineStr">
        <is>
          <t>제휴</t>
        </is>
      </c>
      <c r="F2164" s="37"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7" t="inlineStr">
        <is>
          <t>회사 보도자료</t>
        </is>
      </c>
      <c r="H2164" s="36" t="inlineStr">
        <is>
          <t>2009-05-29</t>
        </is>
      </c>
      <c r="I2164" s="36" t="n"/>
      <c r="J2164" s="39" t="inlineStr">
        <is>
          <t>https://web.archive.org/web/20101227113155/http://www.ccc.co.jp/fileupload/pdf/news/090529TSUTAYA_DEMAEKAN.pdf</t>
        </is>
      </c>
      <c r="K2164" s="37" t="inlineStr">
        <is>
          <t>earnings_call_note,post_events_summary</t>
        </is>
      </c>
    </row>
    <row r="2165" ht="45" customHeight="1">
      <c r="A2165" s="36" t="inlineStr">
        <is>
          <t>N013</t>
        </is>
      </c>
      <c r="B2165" s="37" t="inlineStr">
        <is>
          <t>Demae-Can Co.,Ltd (TSE:2484)</t>
        </is>
      </c>
      <c r="C2165" s="36" t="inlineStr">
        <is>
          <t>인수 후</t>
        </is>
      </c>
      <c r="D2165" s="36" t="inlineStr">
        <is>
          <t>2021-09-30</t>
        </is>
      </c>
      <c r="E2165" s="37" t="inlineStr">
        <is>
          <t>기타</t>
        </is>
      </c>
      <c r="F2165" s="37" t="inlineStr">
        <is>
          <t>出前館 FY2022/8 有価証券報告書: 2021-09-30 제3자배정으로 Zホールディングス 19,158,900주·NAVER Corporation 10,368,600주 인수.</t>
        </is>
      </c>
      <c r="G2165" s="37" t="inlineStr">
        <is>
          <t>EDINET</t>
        </is>
      </c>
      <c r="H2165" s="36" t="inlineStr">
        <is>
          <t>2022-11-30</t>
        </is>
      </c>
      <c r="I2165" s="36" t="inlineStr">
        <is>
          <t>S100PPM7</t>
        </is>
      </c>
      <c r="J2165" s="39" t="inlineStr">
        <is>
          <t>https://disclosure2dl.edinet-fsa.go.jp/searchdocument/pdf/S100PPM7.pdf</t>
        </is>
      </c>
      <c r="K2165" s="37" t="inlineStr">
        <is>
          <t>post_events_summary,notes</t>
        </is>
      </c>
    </row>
    <row r="2166" ht="45" customHeight="1">
      <c r="A2166" s="36" t="inlineStr">
        <is>
          <t>N013</t>
        </is>
      </c>
      <c r="B2166" s="37" t="inlineStr">
        <is>
          <t>Demae-Can Co.,Ltd (TSE:2484)</t>
        </is>
      </c>
      <c r="C2166" s="36" t="inlineStr">
        <is>
          <t>인수 후</t>
        </is>
      </c>
      <c r="D2166" s="36" t="inlineStr">
        <is>
          <t>2026-08-31</t>
        </is>
      </c>
      <c r="E2166" s="37" t="inlineStr">
        <is>
          <t>실적</t>
        </is>
      </c>
      <c r="F2166" s="37" t="inlineStr">
        <is>
          <t>出前館 2026年8月期 決算短信(연결): 매출 39,057백만円, 영업손실 △8,288백만円. FY2025/8 有報: LINEヤフー 35.3%(その他の関係会社).</t>
        </is>
      </c>
      <c r="G2166" s="37" t="inlineStr">
        <is>
          <t>TDnet</t>
        </is>
      </c>
      <c r="H2166" s="36" t="inlineStr">
        <is>
          <t>2026-10-15</t>
        </is>
      </c>
      <c r="I2166" s="36" t="n"/>
      <c r="J2166" s="39" t="inlineStr">
        <is>
          <t>https://www2.jpx.co.jp/disc/24840/140120261013550031.pdf</t>
        </is>
      </c>
      <c r="K2166" s="37" t="inlineStr">
        <is>
          <t>target_rev_post,target_op_post,post_events_summary</t>
        </is>
      </c>
    </row>
    <row r="2167" ht="45" customHeight="1">
      <c r="A2167" s="36" t="inlineStr">
        <is>
          <t>N014</t>
        </is>
      </c>
      <c r="B2167" s="37" t="inlineStr">
        <is>
          <t>GyaO, K.K.</t>
        </is>
      </c>
      <c r="C2167" s="36" t="inlineStr">
        <is>
          <t>발표</t>
        </is>
      </c>
      <c r="D2167" s="36" t="inlineStr">
        <is>
          <t>2009-04-07</t>
        </is>
      </c>
      <c r="E2167" s="37" t="inlineStr">
        <is>
          <t>발표</t>
        </is>
      </c>
      <c r="F2167" s="37" t="inlineStr">
        <is>
          <t>Yahoo Japan이 USEN 100% 자회사 GyaO 주식 51%를 양수. 取得時期 2009年4月30日, 取得株式数 4,998株, 取得価格 529,788,000円. 신 대표 川邊健太郎.</t>
        </is>
      </c>
      <c r="G2167" s="37" t="inlineStr">
        <is>
          <t>회사 보도자료</t>
        </is>
      </c>
      <c r="H2167" s="36" t="inlineStr">
        <is>
          <t>2009-04-07</t>
        </is>
      </c>
      <c r="I2167" s="36" t="inlineStr">
        <is>
          <t>pr.yahoo.co.jp/release/2009/0407a</t>
        </is>
      </c>
      <c r="J2167" s="39" t="inlineStr">
        <is>
          <t>http://web.archive.org/web/20090413045208/http://pr.yahoo.co.jp:80/release/2009/0407a.html</t>
        </is>
      </c>
      <c r="K2167" s="37" t="inlineStr">
        <is>
          <t>announce_date_chk,value_chk_local,purpose_quote,acquirer_entity,status_chk</t>
        </is>
      </c>
    </row>
    <row r="2168" ht="45" customHeight="1">
      <c r="A2168" s="36" t="inlineStr">
        <is>
          <t>N014</t>
        </is>
      </c>
      <c r="B2168" s="37" t="inlineStr">
        <is>
          <t>GyaO, K.K.</t>
        </is>
      </c>
      <c r="C2168" s="36" t="inlineStr">
        <is>
          <t>인수 전</t>
        </is>
      </c>
      <c r="D2168" s="36" t="inlineStr">
        <is>
          <t>2009-04-07</t>
        </is>
      </c>
      <c r="E2168" s="37" t="inlineStr">
        <is>
          <t>실적</t>
        </is>
      </c>
      <c r="F2168" s="37" t="inlineStr">
        <is>
          <t>GyaO 売上高53億9000万円、営業利益△27億1000万円; 取得価額5億2900万円, 取得予定日2009年4月30日.</t>
        </is>
      </c>
      <c r="G2168" s="37" t="inlineStr">
        <is>
          <t>언론 보도</t>
        </is>
      </c>
      <c r="H2168" s="36" t="inlineStr">
        <is>
          <t>2009-04-07</t>
        </is>
      </c>
      <c r="I2168" s="36" t="n"/>
      <c r="J2168" s="39" t="inlineStr">
        <is>
          <t>https://maonline.jp/news/20090407f</t>
        </is>
      </c>
      <c r="K2168" s="37" t="inlineStr">
        <is>
          <t>target_rev_pre,target_op_pre,chk_note</t>
        </is>
      </c>
    </row>
    <row r="2169" ht="45" customHeight="1">
      <c r="A2169" s="36" t="inlineStr">
        <is>
          <t>N014</t>
        </is>
      </c>
      <c r="B2169" s="37" t="inlineStr">
        <is>
          <t>GyaO, K.K.</t>
        </is>
      </c>
      <c r="C2169" s="36" t="inlineStr">
        <is>
          <t>인수 전</t>
        </is>
      </c>
      <c r="D2169" s="36" t="inlineStr">
        <is>
          <t>2009-03-16</t>
        </is>
      </c>
      <c r="E2169" s="37" t="inlineStr">
        <is>
          <t>기타</t>
        </is>
      </c>
      <c r="F2169" s="37" t="inlineStr">
        <is>
          <t>USEN이 4-1 조직변경으로 GyaO 사업본부를 폐지하고 2008년 설립한 완전자회사에 GyaO 사업을 이관한다고 발표.</t>
        </is>
      </c>
      <c r="G2169" s="37" t="inlineStr">
        <is>
          <t>언론 보도</t>
        </is>
      </c>
      <c r="H2169" s="36" t="inlineStr">
        <is>
          <t>2009-03-16</t>
        </is>
      </c>
      <c r="I2169" s="36" t="n"/>
      <c r="J2169" s="39" t="inlineStr">
        <is>
          <t>https://internet.watch.impress.co.jp/cda/news/2009/03/16/22799.html</t>
        </is>
      </c>
      <c r="K2169" s="37" t="inlineStr">
        <is>
          <t>pre_events_summary</t>
        </is>
      </c>
    </row>
    <row r="2170" ht="45" customHeight="1">
      <c r="A2170" s="36" t="inlineStr">
        <is>
          <t>N014</t>
        </is>
      </c>
      <c r="B2170" s="37" t="inlineStr">
        <is>
          <t>GyaO, K.K.</t>
        </is>
      </c>
      <c r="C2170" s="36" t="inlineStr">
        <is>
          <t>인수 전</t>
        </is>
      </c>
      <c r="D2170" s="36" t="inlineStr">
        <is>
          <t>2009-08</t>
        </is>
      </c>
      <c r="E2170" s="37" t="inlineStr">
        <is>
          <t>실적</t>
        </is>
      </c>
      <c r="F2170" s="37" t="inlineStr">
        <is>
          <t>USEN 2009-08기: 연결 영업권 손상 276억 엔으로 순자산 25억 엔. 영상·콘텐츠 사업 재편으로 '(株)GyaOをヤフー(株)へ過半数を譲渡'.</t>
        </is>
      </c>
      <c r="G2170" s="37" t="inlineStr">
        <is>
          <t>IR 자료</t>
        </is>
      </c>
      <c r="H2170" s="36" t="inlineStr">
        <is>
          <t>2009-10</t>
        </is>
      </c>
      <c r="I2170" s="36" t="n"/>
      <c r="J2170" s="39" t="inlineStr">
        <is>
          <t>https://www.unext-hd.co.jp/ir/archive/pdf/2009/FY_fs.pdf</t>
        </is>
      </c>
      <c r="K2170" s="37" t="inlineStr">
        <is>
          <t>pre_events_summary</t>
        </is>
      </c>
    </row>
    <row r="2171" ht="45" customHeight="1">
      <c r="A2171" s="36" t="inlineStr">
        <is>
          <t>N014</t>
        </is>
      </c>
      <c r="B2171" s="37" t="inlineStr">
        <is>
          <t>GyaO, K.K.</t>
        </is>
      </c>
      <c r="C2171" s="36" t="inlineStr">
        <is>
          <t>발표</t>
        </is>
      </c>
      <c r="D2171" s="36" t="inlineStr">
        <is>
          <t>2009-03-31</t>
        </is>
      </c>
      <c r="E2171" s="37" t="inlineStr">
        <is>
          <t>실적</t>
        </is>
      </c>
      <c r="F2171" s="37" t="inlineStr">
        <is>
          <t>Yahoo Japan 연결(일본 GAAP) 2009-03-31 TOTAL ASSETS ¥311,552백만, Total equity ¥236,470백만, 58,107,980 shares issued; FY2008 NET SALES ¥265,754백만, Operating income ¥134,618백만.</t>
        </is>
      </c>
      <c r="G2171" s="37" t="inlineStr">
        <is>
          <t>SEC</t>
        </is>
      </c>
      <c r="H2171" s="36" t="inlineStr">
        <is>
          <t>2009-10</t>
        </is>
      </c>
      <c r="I2171" s="36" t="inlineStr">
        <is>
          <t>0001193125-09-199964</t>
        </is>
      </c>
      <c r="J2171" s="39" t="inlineStr">
        <is>
          <t>https://www.sec.gov/Archives/edgar/data/1011006/000119312509199964/dex991.htm</t>
        </is>
      </c>
      <c r="K2171" s="37" t="inlineStr">
        <is>
          <t>acq_total_assets,deal_to_assets_pct,deal_to_equity_pct,acq_mktcap,acquirer_core</t>
        </is>
      </c>
    </row>
    <row r="2172" ht="45" customHeight="1">
      <c r="A2172" s="36" t="inlineStr">
        <is>
          <t>N014</t>
        </is>
      </c>
      <c r="B2172" s="37" t="inlineStr">
        <is>
          <t>GyaO, K.K.</t>
        </is>
      </c>
      <c r="C2172" s="36" t="inlineStr">
        <is>
          <t>발표</t>
        </is>
      </c>
      <c r="D2172" s="36" t="inlineStr">
        <is>
          <t>2009-04-06</t>
        </is>
      </c>
      <c r="E2172" s="37" t="inlineStr">
        <is>
          <t>기타</t>
        </is>
      </c>
      <c r="F2172" s="37" t="inlineStr">
        <is>
          <t>4689.T 조정 종가 2009-04-06 267.2엔, 2009-04-07 278.0엔(분할 소급 조정값).</t>
        </is>
      </c>
      <c r="G2172" s="37" t="inlineStr">
        <is>
          <t>기타</t>
        </is>
      </c>
      <c r="H2172" s="36" t="inlineStr">
        <is>
          <t>2026-10-31</t>
        </is>
      </c>
      <c r="I2172" s="36" t="n"/>
      <c r="J2172" s="39" t="inlineStr">
        <is>
          <t>https://query1.finance.yahoo.com/v8/finance/chart/4689.T?period1=1238544000&amp;period2=1239321600&amp;interval=1d</t>
        </is>
      </c>
      <c r="K2172" s="37" t="inlineStr">
        <is>
          <t>acq_mktcap</t>
        </is>
      </c>
    </row>
    <row r="2173" ht="45" customHeight="1">
      <c r="A2173" s="36" t="inlineStr">
        <is>
          <t>N014</t>
        </is>
      </c>
      <c r="B2173" s="37" t="inlineStr">
        <is>
          <t>GyaO, K.K.</t>
        </is>
      </c>
      <c r="C2173" s="36" t="inlineStr">
        <is>
          <t>인수 후</t>
        </is>
      </c>
      <c r="D2173" s="36" t="inlineStr">
        <is>
          <t>2010-03-31</t>
        </is>
      </c>
      <c r="E2173" s="37" t="inlineStr">
        <is>
          <t>완료</t>
        </is>
      </c>
      <c r="F2173" s="37" t="inlineStr">
        <is>
          <t>'During the fiscal year ended March 31, 2010, the Company acquired majority shareholdings of GyaO CORPORATION'; 'The acquisitions of GyaO and Yura were not material to the Group's financial statements'.</t>
        </is>
      </c>
      <c r="G2173" s="37" t="inlineStr">
        <is>
          <t>SEC</t>
        </is>
      </c>
      <c r="H2173" s="36" t="inlineStr">
        <is>
          <t>2010-10</t>
        </is>
      </c>
      <c r="I2173" s="36" t="inlineStr">
        <is>
          <t>0001193125-10-221089</t>
        </is>
      </c>
      <c r="J2173" s="39" t="inlineStr">
        <is>
          <t>https://www.sec.gov/Archives/edgar/data/1011006/000119312510221089/dex991.htm</t>
        </is>
      </c>
      <c r="K2173" s="37" t="inlineStr">
        <is>
          <t>status_chk,impairment</t>
        </is>
      </c>
    </row>
    <row r="2174" ht="45" customHeight="1">
      <c r="A2174" s="36" t="inlineStr">
        <is>
          <t>N014</t>
        </is>
      </c>
      <c r="B2174" s="37" t="inlineStr">
        <is>
          <t>GyaO, K.K.</t>
        </is>
      </c>
      <c r="C2174" s="36" t="inlineStr">
        <is>
          <t>인수 후</t>
        </is>
      </c>
      <c r="D2174" s="36" t="inlineStr">
        <is>
          <t>2009-09</t>
        </is>
      </c>
      <c r="E2174" s="37" t="inlineStr">
        <is>
          <t>통합</t>
        </is>
      </c>
      <c r="F2174" s="37" t="inlineStr">
        <is>
          <t>Yahoo!動画와 GyaO 통합 신사이트 2009년 가을(9월) 공개, 잔여 49%는 USEN 보유.</t>
        </is>
      </c>
      <c r="G2174" s="37" t="inlineStr">
        <is>
          <t>언론 보도</t>
        </is>
      </c>
      <c r="H2174" s="36" t="inlineStr">
        <is>
          <t>2009-04-07</t>
        </is>
      </c>
      <c r="I2174" s="36" t="n"/>
      <c r="J2174" s="39" t="inlineStr">
        <is>
          <t>https://av.watch.impress.co.jp/docs/news/110505.html</t>
        </is>
      </c>
      <c r="K2174" s="37" t="inlineStr">
        <is>
          <t>post_events_summary</t>
        </is>
      </c>
    </row>
    <row r="2175" ht="45" customHeight="1">
      <c r="A2175" s="36" t="inlineStr">
        <is>
          <t>N014</t>
        </is>
      </c>
      <c r="B2175" s="37" t="inlineStr">
        <is>
          <t>GyaO, K.K.</t>
        </is>
      </c>
      <c r="C2175" s="36" t="inlineStr">
        <is>
          <t>인수 후</t>
        </is>
      </c>
      <c r="D2175" s="36" t="inlineStr">
        <is>
          <t>2010-01-27</t>
        </is>
      </c>
      <c r="E2175" s="37" t="inlineStr">
        <is>
          <t>어닝콜</t>
        </is>
      </c>
      <c r="F2175" s="37" t="inlineStr">
        <is>
          <t>Yahoo 3분기 결산: 'GyaO!'事業は... 2009年12月には単月黒字となった.</t>
        </is>
      </c>
      <c r="G2175" s="37" t="inlineStr">
        <is>
          <t>언론 보도</t>
        </is>
      </c>
      <c r="H2175" s="36" t="inlineStr">
        <is>
          <t>2010-01-27</t>
        </is>
      </c>
      <c r="I2175" s="36" t="n"/>
      <c r="J2175" s="39" t="inlineStr">
        <is>
          <t>https://internet.watch.impress.co.jp/docs/news/345179.html</t>
        </is>
      </c>
      <c r="K2175" s="37" t="inlineStr">
        <is>
          <t>post_events_summary,earnings_call_note,target_op_post</t>
        </is>
      </c>
    </row>
    <row r="2176" ht="45" customHeight="1">
      <c r="A2176" s="36" t="inlineStr">
        <is>
          <t>N014</t>
        </is>
      </c>
      <c r="B2176" s="37" t="inlineStr">
        <is>
          <t>GyaO, K.K.</t>
        </is>
      </c>
      <c r="C2176" s="36" t="inlineStr">
        <is>
          <t>인수 후</t>
        </is>
      </c>
      <c r="D2176" s="36" t="inlineStr">
        <is>
          <t>2010-03-25</t>
        </is>
      </c>
      <c r="E2176" s="37" t="inlineStr">
        <is>
          <t>기타</t>
        </is>
      </c>
      <c r="F2176" s="37" t="inlineStr">
        <is>
          <t>TV아사히·덴쓰·TBS HD 각 7%, TV도쿄 4%, 하쿠호도DY 3% 출자, USEN 7%, Yahoo 51% 유지.</t>
        </is>
      </c>
      <c r="G2176" s="37" t="inlineStr">
        <is>
          <t>언론 보도</t>
        </is>
      </c>
      <c r="H2176" s="36" t="inlineStr">
        <is>
          <t>2010-03-25</t>
        </is>
      </c>
      <c r="I2176" s="36" t="n"/>
      <c r="J2176" s="39" t="inlineStr">
        <is>
          <t>https://internet.watch.impress.co.jp/docs/news/356673.html</t>
        </is>
      </c>
      <c r="K2176" s="37" t="inlineStr">
        <is>
          <t>post_events_summary</t>
        </is>
      </c>
    </row>
    <row r="2177" ht="45" customHeight="1">
      <c r="A2177" s="36" t="inlineStr">
        <is>
          <t>N014</t>
        </is>
      </c>
      <c r="B2177" s="37" t="inlineStr">
        <is>
          <t>GyaO, K.K.</t>
        </is>
      </c>
      <c r="C2177" s="36" t="inlineStr">
        <is>
          <t>인수 후</t>
        </is>
      </c>
      <c r="D2177" s="36" t="inlineStr">
        <is>
          <t>2014-10</t>
        </is>
      </c>
      <c r="E2177" s="37" t="inlineStr">
        <is>
          <t>사명변경</t>
        </is>
      </c>
      <c r="F2177" s="37" t="inlineStr">
        <is>
          <t>LY 유가증권보고서 연혁: 2009年4月 ㈱GyaO(現 ㈱GYAO)の株式を取得し、子会社とする; 2014年10月「GYAO!」ブランド刷新.</t>
        </is>
      </c>
      <c r="G2177" s="37" t="inlineStr">
        <is>
          <t>EDINET</t>
        </is>
      </c>
      <c r="H2177" s="36" t="inlineStr">
        <is>
          <t>2022-06</t>
        </is>
      </c>
      <c r="I2177" s="36" t="inlineStr">
        <is>
          <t>E05000</t>
        </is>
      </c>
      <c r="J2177" s="39" t="inlineStr">
        <is>
          <t>https://edinetdb.jp/company/E05000/text?fy=2021</t>
        </is>
      </c>
      <c r="K2177" s="37" t="inlineStr">
        <is>
          <t>post_events_summary</t>
        </is>
      </c>
    </row>
    <row r="2178" ht="45" customHeight="1">
      <c r="A2178" s="36" t="inlineStr">
        <is>
          <t>N014</t>
        </is>
      </c>
      <c r="B2178" s="37" t="inlineStr">
        <is>
          <t>GyaO, K.K.</t>
        </is>
      </c>
      <c r="C2178" s="36" t="inlineStr">
        <is>
          <t>인수 후</t>
        </is>
      </c>
      <c r="D2178" s="36" t="inlineStr">
        <is>
          <t>2023-10-25</t>
        </is>
      </c>
      <c r="E2178" s="37" t="inlineStr">
        <is>
          <t>합병</t>
        </is>
      </c>
      <c r="F2178" s="37"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7" t="inlineStr">
        <is>
          <t>TDnet</t>
        </is>
      </c>
      <c r="H2178" s="36" t="inlineStr">
        <is>
          <t>2023-10-25</t>
        </is>
      </c>
      <c r="I2178" s="36" t="inlineStr">
        <is>
          <t>140120231025570920</t>
        </is>
      </c>
      <c r="J2178" s="39" t="inlineStr">
        <is>
          <t>https://assets.minkabu.jp/news/article_media_content/urn:newsml:tdnet.info:20231025570920/140120231025570920.pdf</t>
        </is>
      </c>
      <c r="K2178" s="37" t="inlineStr">
        <is>
          <t>post_events_summary,target_rev_post,target_op_post,earnings_call_note</t>
        </is>
      </c>
    </row>
    <row r="2179" ht="45" customHeight="1">
      <c r="A2179" s="36" t="inlineStr">
        <is>
          <t>N015</t>
        </is>
      </c>
      <c r="B2179" s="37" t="inlineStr">
        <is>
          <t>CROWN JEWEL, Inc.</t>
        </is>
      </c>
      <c r="C2179" s="36" t="inlineStr">
        <is>
          <t>인수 전</t>
        </is>
      </c>
      <c r="D2179" s="36" t="inlineStr">
        <is>
          <t>2010-04-15</t>
        </is>
      </c>
      <c r="E2179" s="37" t="inlineStr">
        <is>
          <t>지분취득</t>
        </is>
      </c>
      <c r="F2179" s="37"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7" t="inlineStr">
        <is>
          <t>TDnet</t>
        </is>
      </c>
      <c r="H2179" s="36" t="inlineStr">
        <is>
          <t>2010-04-15</t>
        </is>
      </c>
      <c r="I2179" s="36" t="inlineStr">
        <is>
          <t>disclosure_jp_34</t>
        </is>
      </c>
      <c r="J2179" s="39" t="inlineStr">
        <is>
          <t>https://corp.zozo.com/ir-info/files/pdf/disclosure_jp_34.pdf</t>
        </is>
      </c>
      <c r="K2179" s="37" t="inlineStr">
        <is>
          <t>pre_events_summary,chk_note,target_rev_pre,target_op_pre</t>
        </is>
      </c>
    </row>
    <row r="2180" ht="45" customHeight="1">
      <c r="A2180" s="36" t="inlineStr">
        <is>
          <t>N015</t>
        </is>
      </c>
      <c r="B2180" s="37" t="inlineStr">
        <is>
          <t>CROWN JEWEL, Inc.</t>
        </is>
      </c>
      <c r="C2180" s="36" t="inlineStr">
        <is>
          <t>발표</t>
        </is>
      </c>
      <c r="D2180" s="36" t="inlineStr">
        <is>
          <t>2011-05-27</t>
        </is>
      </c>
      <c r="E2180" s="37" t="inlineStr">
        <is>
          <t>발표</t>
        </is>
      </c>
      <c r="F2180" s="37"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7" t="inlineStr">
        <is>
          <t>TDnet</t>
        </is>
      </c>
      <c r="H2180" s="36" t="inlineStr">
        <is>
          <t>2011-05-27</t>
        </is>
      </c>
      <c r="I2180" s="36" t="inlineStr">
        <is>
          <t>disclosure_jp_46</t>
        </is>
      </c>
      <c r="J2180" s="39" t="inlineStr">
        <is>
          <t>https://corp.zozo.com/ir-info/files/pdf/disclosure_jp_46.pdf</t>
        </is>
      </c>
      <c r="K2180" s="37" t="inlineStr">
        <is>
          <t>announce_date_chk,purpose_quote,value_chk_local,subtype_chk,chk_note,target_rev_pre,target_op_pre,acquirer_core,acquirer_entity,is_core,core_basis,event_ticker,first_filing_date,event_ticker_basis</t>
        </is>
      </c>
    </row>
    <row r="2181" ht="45" customHeight="1">
      <c r="A2181" s="36" t="inlineStr">
        <is>
          <t>N015</t>
        </is>
      </c>
      <c r="B2181" s="37" t="inlineStr">
        <is>
          <t>CROWN JEWEL, Inc.</t>
        </is>
      </c>
      <c r="C2181" s="36" t="inlineStr">
        <is>
          <t>발표</t>
        </is>
      </c>
      <c r="D2181" s="36" t="inlineStr">
        <is>
          <t>2011-05-27</t>
        </is>
      </c>
      <c r="E2181" s="37" t="inlineStr">
        <is>
          <t>발표</t>
        </is>
      </c>
      <c r="F2181" s="37"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7" t="inlineStr">
        <is>
          <t>언론 보도</t>
        </is>
      </c>
      <c r="H2181" s="36" t="inlineStr">
        <is>
          <t>2011-05-27</t>
        </is>
      </c>
      <c r="I2181" s="36" t="n"/>
      <c r="J2181" s="39" t="inlineStr">
        <is>
          <t>https://maonline.jp/news/20110527c</t>
        </is>
      </c>
      <c r="K2181" s="37" t="inlineStr">
        <is>
          <t>first_filing_date</t>
        </is>
      </c>
    </row>
    <row r="2182" ht="45" customHeight="1">
      <c r="A2182" s="36" t="inlineStr">
        <is>
          <t>N015</t>
        </is>
      </c>
      <c r="B2182" s="37" t="inlineStr">
        <is>
          <t>CROWN JEWEL, Inc.</t>
        </is>
      </c>
      <c r="C2182" s="36" t="inlineStr">
        <is>
          <t>인수 전</t>
        </is>
      </c>
      <c r="D2182" s="36" t="inlineStr">
        <is>
          <t>2011-03-31</t>
        </is>
      </c>
      <c r="E2182" s="37" t="inlineStr">
        <is>
          <t>실적</t>
        </is>
      </c>
      <c r="F2182" s="37" t="inlineStr">
        <is>
          <t>스타트투데이 有価証券報告書 第13期(2011/3期) 연결 경영지표: 売上高 23,801,408千円, 純資産額 9,533,693千円, 総資産額 16,233,465千円, 自己資本比率 58.7%; 発行済株式総数 109,828,800株(2011-03-31, 自己株式 없음)</t>
        </is>
      </c>
      <c r="G2182" s="37" t="inlineStr">
        <is>
          <t>EDINET</t>
        </is>
      </c>
      <c r="H2182" s="36" t="inlineStr">
        <is>
          <t>2011-06-27</t>
        </is>
      </c>
      <c r="I2182" s="36" t="inlineStr">
        <is>
          <t>past_37</t>
        </is>
      </c>
      <c r="J2182" s="39" t="inlineStr">
        <is>
          <t>https://corp.zozo.com/ir-info/files/pdf/past_37.pdf</t>
        </is>
      </c>
      <c r="K2182" s="37" t="inlineStr">
        <is>
          <t>acq_total_assets,apex_total_assets,deal_to_assets_pct,deal_to_equity_pct,acq_mktcap,acquirer_core,size_basis</t>
        </is>
      </c>
    </row>
    <row r="2183" ht="45" customHeight="1">
      <c r="A2183" s="36" t="inlineStr">
        <is>
          <t>N015</t>
        </is>
      </c>
      <c r="B2183" s="37" t="inlineStr">
        <is>
          <t>CROWN JEWEL, Inc.</t>
        </is>
      </c>
      <c r="C2183" s="36" t="inlineStr">
        <is>
          <t>인수 후</t>
        </is>
      </c>
      <c r="D2183" s="36" t="inlineStr">
        <is>
          <t>2011-06-10</t>
        </is>
      </c>
      <c r="E2183" s="37" t="inlineStr">
        <is>
          <t>완료</t>
        </is>
      </c>
      <c r="F2183" s="37"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7" t="inlineStr">
        <is>
          <t>EDINET</t>
        </is>
      </c>
      <c r="H2183" s="36" t="inlineStr">
        <is>
          <t>2012-06-25</t>
        </is>
      </c>
      <c r="I2183" s="36" t="inlineStr">
        <is>
          <t>past_49</t>
        </is>
      </c>
      <c r="J2183" s="39" t="inlineStr">
        <is>
          <t>https://corp.zozo.com/ir-info/files/pdf/past_49.pdf</t>
        </is>
      </c>
      <c r="K2183" s="37" t="inlineStr">
        <is>
          <t>status_chk,value_chk_local,purpose_quote,post_events_summary,target_rev_post,target_op_post,pre_events_summary,impairment</t>
        </is>
      </c>
    </row>
    <row r="2184" ht="45" customHeight="1">
      <c r="A2184" s="36" t="inlineStr">
        <is>
          <t>N015</t>
        </is>
      </c>
      <c r="B2184" s="37" t="inlineStr">
        <is>
          <t>CROWN JEWEL, Inc.</t>
        </is>
      </c>
      <c r="C2184" s="36" t="inlineStr">
        <is>
          <t>인수 후</t>
        </is>
      </c>
      <c r="D2184" s="36" t="inlineStr">
        <is>
          <t>2011-10-28</t>
        </is>
      </c>
      <c r="E2184" s="37" t="inlineStr">
        <is>
          <t>어닝콜</t>
        </is>
      </c>
      <c r="F2184" s="37"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7" t="inlineStr">
        <is>
          <t>TDnet</t>
        </is>
      </c>
      <c r="H2184" s="36" t="inlineStr">
        <is>
          <t>2011-10-28</t>
        </is>
      </c>
      <c r="I2184" s="36" t="inlineStr">
        <is>
          <t>past_45</t>
        </is>
      </c>
      <c r="J2184" s="39" t="inlineStr">
        <is>
          <t>https://corp.zozo.com/ir-info/files/pdf/past_45.pdf</t>
        </is>
      </c>
      <c r="K2184" s="37" t="inlineStr">
        <is>
          <t>earnings_call_note,core_basis</t>
        </is>
      </c>
    </row>
    <row r="2185" ht="45" customHeight="1">
      <c r="A2185" s="36" t="inlineStr">
        <is>
          <t>N015</t>
        </is>
      </c>
      <c r="B2185" s="37" t="inlineStr">
        <is>
          <t>CROWN JEWEL, Inc.</t>
        </is>
      </c>
      <c r="C2185" s="36" t="inlineStr">
        <is>
          <t>인수 후</t>
        </is>
      </c>
      <c r="D2185" s="36" t="inlineStr">
        <is>
          <t>2012-09-30</t>
        </is>
      </c>
      <c r="E2185" s="37" t="inlineStr">
        <is>
          <t>실적</t>
        </is>
      </c>
      <c r="F2185" s="37" t="inlineStr">
        <is>
          <t>四半期報告書 第15期 2Q 세그먼트 정보: 2013/3期 상반기(2012-04~09) 오크션사업 외부고객 매출 320,093千円, 세그먼트 손실 △65,328千円(전년 동기 174,391千円, △13,228千円); 조정액에 のれん償却額 △75,426千円</t>
        </is>
      </c>
      <c r="G2185" s="37" t="inlineStr">
        <is>
          <t>EDINET</t>
        </is>
      </c>
      <c r="H2185" s="36" t="inlineStr">
        <is>
          <t>2012-11-14</t>
        </is>
      </c>
      <c r="I2185" s="36" t="inlineStr">
        <is>
          <t>past_55</t>
        </is>
      </c>
      <c r="J2185" s="39" t="inlineStr">
        <is>
          <t>https://corp.zozo.com/ir-info/files/pdf/past_55.pdf</t>
        </is>
      </c>
      <c r="K2185" s="37" t="inlineStr">
        <is>
          <t>target_rev_post,target_op_post</t>
        </is>
      </c>
    </row>
    <row r="2186" ht="45" customHeight="1">
      <c r="A2186" s="36" t="inlineStr">
        <is>
          <t>N015</t>
        </is>
      </c>
      <c r="B2186" s="37" t="inlineStr">
        <is>
          <t>CROWN JEWEL, Inc.</t>
        </is>
      </c>
      <c r="C2186" s="36" t="inlineStr">
        <is>
          <t>인수 후</t>
        </is>
      </c>
      <c r="D2186" s="36" t="inlineStr">
        <is>
          <t>2012-11</t>
        </is>
      </c>
      <c r="E2186" s="37" t="inlineStr">
        <is>
          <t>통합</t>
        </is>
      </c>
      <c r="F2186" s="37"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7" t="inlineStr">
        <is>
          <t>TDnet</t>
        </is>
      </c>
      <c r="H2186" s="36" t="inlineStr">
        <is>
          <t>2013-01-30</t>
        </is>
      </c>
      <c r="I2186" s="36" t="inlineStr">
        <is>
          <t>past_60</t>
        </is>
      </c>
      <c r="J2186" s="39" t="inlineStr">
        <is>
          <t>https://corp.zozo.com/ir-info/files/pdf/past_60.pdf</t>
        </is>
      </c>
      <c r="K2186" s="37" t="inlineStr">
        <is>
          <t>post_events_summary,earnings_call_note</t>
        </is>
      </c>
    </row>
    <row r="2187" ht="45" customHeight="1">
      <c r="A2187" s="36" t="inlineStr">
        <is>
          <t>N015</t>
        </is>
      </c>
      <c r="B2187" s="37" t="inlineStr">
        <is>
          <t>CROWN JEWEL, Inc.</t>
        </is>
      </c>
      <c r="C2187" s="36" t="inlineStr">
        <is>
          <t>인수 후</t>
        </is>
      </c>
      <c r="D2187" s="36" t="inlineStr">
        <is>
          <t>2012-11</t>
        </is>
      </c>
      <c r="E2187" s="37" t="inlineStr">
        <is>
          <t>통합</t>
        </is>
      </c>
      <c r="F2187" s="37"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7" t="inlineStr">
        <is>
          <t>EDINET</t>
        </is>
      </c>
      <c r="H2187" s="36" t="inlineStr">
        <is>
          <t>2013-06-28</t>
        </is>
      </c>
      <c r="I2187" s="36" t="inlineStr">
        <is>
          <t>past_61</t>
        </is>
      </c>
      <c r="J2187" s="39" t="inlineStr">
        <is>
          <t>https://corp.zozo.com/ir-info/files/pdf/past_61.pdf</t>
        </is>
      </c>
      <c r="K2187" s="37" t="inlineStr">
        <is>
          <t>post_events_summary,target_rev_post</t>
        </is>
      </c>
    </row>
    <row r="2188" ht="45" customHeight="1">
      <c r="A2188" s="36" t="inlineStr">
        <is>
          <t>N015</t>
        </is>
      </c>
      <c r="B2188" s="37" t="inlineStr">
        <is>
          <t>CROWN JEWEL, Inc.</t>
        </is>
      </c>
      <c r="C2188" s="36" t="inlineStr">
        <is>
          <t>인수 후</t>
        </is>
      </c>
      <c r="D2188" s="36" t="inlineStr">
        <is>
          <t>2015-03-31</t>
        </is>
      </c>
      <c r="E2188" s="37" t="inlineStr">
        <is>
          <t>실적</t>
        </is>
      </c>
      <c r="F2188" s="37"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7" t="inlineStr">
        <is>
          <t>EDINET</t>
        </is>
      </c>
      <c r="H2188" s="36" t="inlineStr">
        <is>
          <t>2015-06-30</t>
        </is>
      </c>
      <c r="I2188" s="36" t="inlineStr">
        <is>
          <t>past_85</t>
        </is>
      </c>
      <c r="J2188" s="39" t="inlineStr">
        <is>
          <t>https://corp.zozo.com/ir-info/files/pdf/past_85.pdf</t>
        </is>
      </c>
      <c r="K2188" s="37" t="inlineStr">
        <is>
          <t>post_events_summary,earnings_call_note,impairment</t>
        </is>
      </c>
    </row>
    <row r="2189" ht="45" customHeight="1">
      <c r="A2189" s="36" t="inlineStr">
        <is>
          <t>N015</t>
        </is>
      </c>
      <c r="B2189" s="37" t="inlineStr">
        <is>
          <t>CROWN JEWEL, Inc.</t>
        </is>
      </c>
      <c r="C2189" s="36" t="inlineStr">
        <is>
          <t>인수 후</t>
        </is>
      </c>
      <c r="D2189" s="36" t="inlineStr">
        <is>
          <t>2016-03-31</t>
        </is>
      </c>
      <c r="E2189" s="37" t="inlineStr">
        <is>
          <t>실적</t>
        </is>
      </c>
      <c r="F2189" s="37"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7" t="inlineStr">
        <is>
          <t>EDINET</t>
        </is>
      </c>
      <c r="H2189" s="36" t="inlineStr">
        <is>
          <t>2016-06-20</t>
        </is>
      </c>
      <c r="I2189" s="36" t="inlineStr">
        <is>
          <t>past_97</t>
        </is>
      </c>
      <c r="J2189" s="39" t="inlineStr">
        <is>
          <t>https://corp.zozo.com/ir-info/files/pdf/past_97.pdf</t>
        </is>
      </c>
      <c r="K2189" s="37" t="inlineStr">
        <is>
          <t>post_events_summary,perf_basis</t>
        </is>
      </c>
    </row>
    <row r="2190" ht="45" customHeight="1">
      <c r="A2190" s="36" t="inlineStr">
        <is>
          <t>N015</t>
        </is>
      </c>
      <c r="B2190" s="37" t="inlineStr">
        <is>
          <t>CROWN JEWEL, Inc.</t>
        </is>
      </c>
      <c r="C2190" s="36" t="inlineStr">
        <is>
          <t>인수 후</t>
        </is>
      </c>
      <c r="D2190" s="36" t="inlineStr">
        <is>
          <t>2017-03-31</t>
        </is>
      </c>
      <c r="E2190" s="37" t="inlineStr">
        <is>
          <t>실적</t>
        </is>
      </c>
      <c r="F2190" s="37" t="inlineStr">
        <is>
          <t>有価証券報告書 第19期(2017/3期): ㈱クラウンジュエル 売上高 13,087百万円, 経常利益 1,116百万円, 当期純利益 708百万円; 같은 해 のれん 감손 1,483百万円은 ㈱アラタナ 관련</t>
        </is>
      </c>
      <c r="G2190" s="37" t="inlineStr">
        <is>
          <t>EDINET</t>
        </is>
      </c>
      <c r="H2190" s="36" t="inlineStr">
        <is>
          <t>2017-06-28</t>
        </is>
      </c>
      <c r="I2190" s="36" t="inlineStr">
        <is>
          <t>past_109</t>
        </is>
      </c>
      <c r="J2190" s="39" t="inlineStr">
        <is>
          <t>https://corp.zozo.com/ir-info/files/pdf/past_109.pdf</t>
        </is>
      </c>
      <c r="K2190" s="37" t="inlineStr">
        <is>
          <t>perf_basis,impairment</t>
        </is>
      </c>
    </row>
    <row r="2191" ht="45" customHeight="1">
      <c r="A2191" s="36" t="inlineStr">
        <is>
          <t>N015</t>
        </is>
      </c>
      <c r="B2191" s="37" t="inlineStr">
        <is>
          <t>CROWN JEWEL, Inc.</t>
        </is>
      </c>
      <c r="C2191" s="36" t="inlineStr">
        <is>
          <t>인수 후</t>
        </is>
      </c>
      <c r="D2191" s="36" t="inlineStr">
        <is>
          <t>2018-03-31</t>
        </is>
      </c>
      <c r="E2191" s="37" t="inlineStr">
        <is>
          <t>실적</t>
        </is>
      </c>
      <c r="F2191" s="37" t="inlineStr">
        <is>
          <t>有価証券報告書 第20期(2018/3期): ㈱クラウンジュエル 売上高 16,142百万円, 経常利益 1,508百万円, 当期純利益 1,079百万円, 純資産額 2,271百万円, 総資産額 4,525百万円</t>
        </is>
      </c>
      <c r="G2191" s="37" t="inlineStr">
        <is>
          <t>EDINET</t>
        </is>
      </c>
      <c r="H2191" s="36" t="inlineStr">
        <is>
          <t>2018-06-27</t>
        </is>
      </c>
      <c r="I2191" s="36" t="inlineStr">
        <is>
          <t>past_123</t>
        </is>
      </c>
      <c r="J2191" s="39" t="inlineStr">
        <is>
          <t>https://corp.zozo.com/ir-info/files/pdf/past_123.pdf</t>
        </is>
      </c>
      <c r="K2191" s="37" t="inlineStr">
        <is>
          <t>perf_basis</t>
        </is>
      </c>
    </row>
    <row r="2192" ht="45" customHeight="1">
      <c r="A2192" s="36" t="inlineStr">
        <is>
          <t>N015</t>
        </is>
      </c>
      <c r="B2192" s="37" t="inlineStr">
        <is>
          <t>CROWN JEWEL, Inc.</t>
        </is>
      </c>
      <c r="C2192" s="36" t="inlineStr">
        <is>
          <t>인수 후</t>
        </is>
      </c>
      <c r="D2192" s="36" t="inlineStr">
        <is>
          <t>2018-10-01</t>
        </is>
      </c>
      <c r="E2192" s="37" t="inlineStr">
        <is>
          <t>사명변경</t>
        </is>
      </c>
      <c r="F2192" s="37" t="inlineStr">
        <is>
          <t>스타트투데이 '当社連結子会社の商号変更に関するお知らせ': ㈱クラウンジュエル → 株式会社ZOZOUSED(변경일 2018-10-01), 사업 'ブランド古着のファッションモール「ZOZOUSED」の運営・管理'</t>
        </is>
      </c>
      <c r="G2192" s="37" t="inlineStr">
        <is>
          <t>TDnet</t>
        </is>
      </c>
      <c r="H2192" s="36" t="inlineStr">
        <is>
          <t>2018-07-24</t>
        </is>
      </c>
      <c r="I2192" s="36" t="inlineStr">
        <is>
          <t>disclosure_jp_121</t>
        </is>
      </c>
      <c r="J2192" s="39" t="inlineStr">
        <is>
          <t>https://corp.zozo.com/ir-info/files/pdf/disclosure_jp_121.pdf</t>
        </is>
      </c>
      <c r="K2192" s="37" t="inlineStr">
        <is>
          <t>post_events_summary</t>
        </is>
      </c>
    </row>
    <row r="2193" ht="45" customHeight="1">
      <c r="A2193" s="36" t="inlineStr">
        <is>
          <t>N015</t>
        </is>
      </c>
      <c r="B2193" s="37" t="inlineStr">
        <is>
          <t>CROWN JEWEL, Inc.</t>
        </is>
      </c>
      <c r="C2193" s="36" t="inlineStr">
        <is>
          <t>인수 후</t>
        </is>
      </c>
      <c r="D2193" s="36" t="inlineStr">
        <is>
          <t>2019-03-31</t>
        </is>
      </c>
      <c r="E2193" s="37" t="inlineStr">
        <is>
          <t>실적</t>
        </is>
      </c>
      <c r="F2193" s="37" t="inlineStr">
        <is>
          <t>有価証券報告書 第21期(2019/3期): ㈱ZOZOUSED 主要な損益情報等 売上高 16,836百万円, 経常利益 877百万円, 当期純利益 577百万円, 純資産額 2,848百万円, 総資産額 4,733百万円</t>
        </is>
      </c>
      <c r="G2193" s="37" t="inlineStr">
        <is>
          <t>EDINET</t>
        </is>
      </c>
      <c r="H2193" s="36" t="inlineStr">
        <is>
          <t>2019-06-26</t>
        </is>
      </c>
      <c r="I2193" s="36" t="inlineStr">
        <is>
          <t>past_138</t>
        </is>
      </c>
      <c r="J2193" s="39" t="inlineStr">
        <is>
          <t>https://corp.zozo.com/ir-info/files/pdf/past_138.pdf</t>
        </is>
      </c>
      <c r="K2193" s="37" t="inlineStr">
        <is>
          <t>target_rev_post,target_op_post,perf_basis</t>
        </is>
      </c>
    </row>
    <row r="2194" ht="45" customHeight="1">
      <c r="A2194" s="36" t="inlineStr">
        <is>
          <t>N015</t>
        </is>
      </c>
      <c r="B2194" s="37" t="inlineStr">
        <is>
          <t>CROWN JEWEL, Inc.</t>
        </is>
      </c>
      <c r="C2194" s="36" t="inlineStr">
        <is>
          <t>인수 후</t>
        </is>
      </c>
      <c r="D2194" s="36" t="inlineStr">
        <is>
          <t>2019-11-01</t>
        </is>
      </c>
      <c r="E2194" s="37" t="inlineStr">
        <is>
          <t>합병</t>
        </is>
      </c>
      <c r="F2194" s="37"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7" t="inlineStr">
        <is>
          <t>TDnet</t>
        </is>
      </c>
      <c r="H2194" s="36" t="inlineStr">
        <is>
          <t>2019-09-02</t>
        </is>
      </c>
      <c r="I2194" s="36" t="inlineStr">
        <is>
          <t>disclosure_jp_131</t>
        </is>
      </c>
      <c r="J2194" s="39" t="inlineStr">
        <is>
          <t>https://corp.zozo.com/ir-info/files/pdf/disclosure_jp_131.pdf</t>
        </is>
      </c>
      <c r="K2194" s="37" t="inlineStr">
        <is>
          <t>post_events_summary,target_op_post</t>
        </is>
      </c>
    </row>
    <row r="2195" ht="45" customHeight="1">
      <c r="A2195" s="36" t="inlineStr">
        <is>
          <t>N015</t>
        </is>
      </c>
      <c r="B2195" s="37" t="inlineStr">
        <is>
          <t>CROWN JEWEL, Inc.</t>
        </is>
      </c>
      <c r="C2195" s="36" t="inlineStr">
        <is>
          <t>인수 후</t>
        </is>
      </c>
      <c r="D2195" s="36" t="inlineStr">
        <is>
          <t>2019-11-01</t>
        </is>
      </c>
      <c r="E2195" s="37" t="inlineStr">
        <is>
          <t>합병</t>
        </is>
      </c>
      <c r="F2195" s="37" t="inlineStr">
        <is>
          <t>有価証券報告書 第22期(2020/3期): "㈱ZOZOUSEDについては、2019年11月１日付で当社を存続会社として吸収合併され、消滅しております"; ZOZOUSED 거래액 2019/3期 16,973百万円 → 2020/3期 15,753百万円(△7.2%)</t>
        </is>
      </c>
      <c r="G2195" s="37" t="inlineStr">
        <is>
          <t>EDINET</t>
        </is>
      </c>
      <c r="H2195" s="36" t="inlineStr">
        <is>
          <t>2020-06-12</t>
        </is>
      </c>
      <c r="I2195" s="36" t="inlineStr">
        <is>
          <t>past_154</t>
        </is>
      </c>
      <c r="J2195" s="39" t="inlineStr">
        <is>
          <t>https://corp.zozo.com/ir-info/files/pdf/past_154.pdf</t>
        </is>
      </c>
      <c r="K2195" s="37" t="inlineStr">
        <is>
          <t>post_events_summary</t>
        </is>
      </c>
    </row>
    <row r="2196" ht="45" customHeight="1">
      <c r="A2196" s="36" t="inlineStr">
        <is>
          <t>N015</t>
        </is>
      </c>
      <c r="B2196" s="37" t="inlineStr">
        <is>
          <t>CROWN JEWEL, Inc.</t>
        </is>
      </c>
      <c r="C2196" s="36" t="inlineStr">
        <is>
          <t>인수 후</t>
        </is>
      </c>
      <c r="D2196" s="36" t="inlineStr">
        <is>
          <t>2026-03-31</t>
        </is>
      </c>
      <c r="E2196" s="37" t="inlineStr">
        <is>
          <t>실적</t>
        </is>
      </c>
      <c r="F2196" s="37" t="inlineStr">
        <is>
          <t>ZOZO 2026/3期 결산단신: USED販売 상품거래액 21,074百万円(+7.3%), 매출 20,113百万円(+6.8%), "USED販売は主に個人ユーザー等から中古ファッション商材を買取り、販売"; 2024-03부터 Yahoo!オークション에 ZOZOUSED 출점</t>
        </is>
      </c>
      <c r="G2196" s="37" t="inlineStr">
        <is>
          <t>TDnet</t>
        </is>
      </c>
      <c r="H2196" s="36" t="inlineStr">
        <is>
          <t>2026-04-30</t>
        </is>
      </c>
      <c r="I2196" s="36" t="inlineStr">
        <is>
          <t>5514eed1b71105c131434bde152dc1cb1b838f0a</t>
        </is>
      </c>
      <c r="J2196" s="39" t="inlineStr">
        <is>
          <t>https://corp.zozo.com/ir-info/files/pdf/5514eed1b71105c131434bde152dc1cb1b838f0a.pdf</t>
        </is>
      </c>
      <c r="K2196" s="37" t="inlineStr">
        <is>
          <t>target_rev_post,target_op_post,post_events_summary</t>
        </is>
      </c>
    </row>
    <row r="2197" ht="45" customHeight="1">
      <c r="A2197" s="36" t="inlineStr">
        <is>
          <t>N015</t>
        </is>
      </c>
      <c r="B2197" s="37" t="inlineStr">
        <is>
          <t>CROWN JEWEL, Inc.</t>
        </is>
      </c>
      <c r="C2197" s="36" t="inlineStr">
        <is>
          <t>인수 후</t>
        </is>
      </c>
      <c r="D2197" s="36" t="inlineStr">
        <is>
          <t>2011-08</t>
        </is>
      </c>
      <c r="E2197" s="37" t="inlineStr">
        <is>
          <t>기타</t>
        </is>
      </c>
      <c r="F2197" s="37" t="inlineStr">
        <is>
          <t>ZOZO 有価証券報告書 第28期(2026/3期) 沿革: "2011年８月 ㈱クラウンジュエル（㈱ZOZOUSEDに社名変更）の株式を追加取得し完全子会社化（2019年11月吸収合併）" — 第14期 주석의 2011-06-10과 불일치</t>
        </is>
      </c>
      <c r="G2197" s="37" t="inlineStr">
        <is>
          <t>EDINET</t>
        </is>
      </c>
      <c r="H2197" s="36" t="inlineStr">
        <is>
          <t>2026-06-08</t>
        </is>
      </c>
      <c r="I2197" s="36" t="inlineStr">
        <is>
          <t>19002bb7b28f1d462fcaba54a723e0b48eb395eb</t>
        </is>
      </c>
      <c r="J2197" s="39" t="inlineStr">
        <is>
          <t>https://corp.zozo.com/ir-info/files/pdf/19002bb7b28f1d462fcaba54a723e0b48eb395eb.pdf</t>
        </is>
      </c>
      <c r="K2197" s="37" t="inlineStr">
        <is>
          <t>notes,status_chk</t>
        </is>
      </c>
    </row>
    <row r="2198" ht="45" customHeight="1">
      <c r="A2198" s="36" t="inlineStr">
        <is>
          <t>N015</t>
        </is>
      </c>
      <c r="B2198" s="37" t="inlineStr">
        <is>
          <t>CROWN JEWEL, Inc.</t>
        </is>
      </c>
      <c r="C2198" s="36" t="inlineStr">
        <is>
          <t>발표</t>
        </is>
      </c>
      <c r="D2198" s="36" t="inlineStr">
        <is>
          <t>2011-05-27</t>
        </is>
      </c>
      <c r="E2198" s="37" t="inlineStr">
        <is>
          <t>기타</t>
        </is>
      </c>
      <c r="F2198" s="37" t="inlineStr">
        <is>
          <t>Federal Reserve H.10 Historical Rates for the Japanese Yen: 27-MAY-11 80.7500 (26-MAY-11 81.4400) 円/USD</t>
        </is>
      </c>
      <c r="G2198" s="37" t="inlineStr">
        <is>
          <t>기타</t>
        </is>
      </c>
      <c r="H2198" s="36" t="inlineStr">
        <is>
          <t>2026-10-19</t>
        </is>
      </c>
      <c r="I2198" s="36" t="n"/>
      <c r="J2198" s="39" t="inlineStr">
        <is>
          <t>https://www.federalreserve.gov/releases/h10/hist/dat00_ja.htm</t>
        </is>
      </c>
      <c r="K2198" s="37" t="inlineStr">
        <is>
          <t>value_chk_usdmm</t>
        </is>
      </c>
    </row>
    <row r="2199" ht="45" customHeight="1">
      <c r="A2199" s="36" t="inlineStr">
        <is>
          <t>N015</t>
        </is>
      </c>
      <c r="B2199" s="37" t="inlineStr">
        <is>
          <t>CROWN JEWEL, Inc.</t>
        </is>
      </c>
      <c r="C2199" s="36" t="inlineStr">
        <is>
          <t>발표</t>
        </is>
      </c>
      <c r="D2199" s="36" t="inlineStr">
        <is>
          <t>2011-05-26</t>
        </is>
      </c>
      <c r="E2199" s="37" t="inlineStr">
        <is>
          <t>기타</t>
        </is>
      </c>
      <c r="F2199" s="37" t="inlineStr">
        <is>
          <t>Yahoo Finance 일별 시세(3092.T, 분할조정): 2011-05-26 종가 188.89, 2011-05-27 185.11 → 2016-10·2025-04 1:3 분할 2회 역조정(×9) 시 1,700円, 1,666円. 2019-09-11 조정치 722×3=2,166円이 TOB 공시 종가와 일치해 조정 방식 검증</t>
        </is>
      </c>
      <c r="G2199" s="37" t="inlineStr">
        <is>
          <t>기타</t>
        </is>
      </c>
      <c r="H2199" s="36" t="inlineStr">
        <is>
          <t>2026-10-25</t>
        </is>
      </c>
      <c r="I2199" s="36" t="n"/>
      <c r="J2199" s="39" t="inlineStr">
        <is>
          <t>https://query1.finance.yahoo.com/v8/finance/chart/3092.T?period1=1305849600&amp;period2=1308009600&amp;interval=1d</t>
        </is>
      </c>
      <c r="K2199" s="37" t="inlineStr">
        <is>
          <t>acq_mktcap,notes</t>
        </is>
      </c>
    </row>
    <row r="2200" ht="45" customHeight="1">
      <c r="A2200" s="36" t="inlineStr">
        <is>
          <t>N015</t>
        </is>
      </c>
      <c r="B2200" s="37" t="inlineStr">
        <is>
          <t>CROWN JEWEL, Inc.</t>
        </is>
      </c>
      <c r="C2200" s="36" t="inlineStr">
        <is>
          <t>인수 후</t>
        </is>
      </c>
      <c r="D2200" s="36" t="inlineStr">
        <is>
          <t>2019-11-13</t>
        </is>
      </c>
      <c r="E2200" s="37" t="inlineStr">
        <is>
          <t>소유주변경</t>
        </is>
      </c>
      <c r="F2200" s="37" t="inlineStr">
        <is>
          <t>Z홀딩스(구 ヤフー㈱)의 ZOZO 공개매수 종료, 152,952,900주(50.10%) 취득. "2019年11月13日（公開買付期間の最終日）付で、対象者は当社の連結子会社となりました"</t>
        </is>
      </c>
      <c r="G2200" s="37" t="inlineStr">
        <is>
          <t>TDnet</t>
        </is>
      </c>
      <c r="H2200" s="36" t="inlineStr">
        <is>
          <t>2019-11-14</t>
        </is>
      </c>
      <c r="I2200" s="36" t="inlineStr">
        <is>
          <t>140120191114426578</t>
        </is>
      </c>
      <c r="J2200" s="39" t="inlineStr">
        <is>
          <t>https://www2.jpx.co.jp/disc/30920/140120191114426578.pdf</t>
        </is>
      </c>
      <c r="K2200" s="37" t="inlineStr">
        <is>
          <t>pre_incorp_chk,post_events_summary</t>
        </is>
      </c>
    </row>
    <row r="2201" ht="45" customHeight="1">
      <c r="A2201" s="36" t="inlineStr">
        <is>
          <t>N015</t>
        </is>
      </c>
      <c r="B2201" s="37" t="inlineStr">
        <is>
          <t>CROWN JEWEL, Inc.</t>
        </is>
      </c>
      <c r="C2201" s="36" t="inlineStr">
        <is>
          <t>인수 후</t>
        </is>
      </c>
      <c r="D2201" s="36" t="inlineStr">
        <is>
          <t>2021-03-01</t>
        </is>
      </c>
      <c r="E2201" s="37" t="inlineStr">
        <is>
          <t>통합</t>
        </is>
      </c>
      <c r="F2201" s="37" t="inlineStr">
        <is>
          <t>Z Holdings·LINE 공동 보도자료: "today announce the completion of the business integration between the two companies" — ZHD와 LINE 승계회사 간 주식교환 효력발생으로 경영통합 완료</t>
        </is>
      </c>
      <c r="G2201" s="37" t="inlineStr">
        <is>
          <t>회사 보도자료</t>
        </is>
      </c>
      <c r="H2201" s="36" t="inlineStr">
        <is>
          <t>2021-03-01</t>
        </is>
      </c>
      <c r="I2201" s="36" t="inlineStr">
        <is>
          <t>en20210301_B</t>
        </is>
      </c>
      <c r="J2201" s="39" t="inlineStr">
        <is>
          <t>https://www.lycorp.co.jp/news/archive/Z/en/en20210301_B.pdf</t>
        </is>
      </c>
      <c r="K2201" s="37" t="inlineStr">
        <is>
          <t>pre_incorp_chk,post_events_summary</t>
        </is>
      </c>
    </row>
    <row r="2202" ht="45" customHeight="1">
      <c r="A2202" s="36" t="inlineStr">
        <is>
          <t>N015</t>
        </is>
      </c>
      <c r="B2202" s="37" t="inlineStr">
        <is>
          <t>CROWN JEWEL, Inc.</t>
        </is>
      </c>
      <c r="C2202" s="36" t="inlineStr">
        <is>
          <t>인수 후</t>
        </is>
      </c>
      <c r="D2202" s="36" t="inlineStr">
        <is>
          <t>2021-12-31</t>
        </is>
      </c>
      <c r="E2202" s="37" t="inlineStr">
        <is>
          <t>기타</t>
        </is>
      </c>
      <c r="F2202" s="37"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7" t="inlineStr">
        <is>
          <t>DART 사업보고서</t>
        </is>
      </c>
      <c r="H2202" s="36" t="inlineStr">
        <is>
          <t>2022-03-04</t>
        </is>
      </c>
      <c r="I2202" s="36" t="inlineStr">
        <is>
          <t>20220304000687</t>
        </is>
      </c>
      <c r="J2202" s="39" t="inlineStr">
        <is>
          <t>https://dart.fss.or.kr/dsaf001/main.do?rcpNo=20220304000687</t>
        </is>
      </c>
      <c r="K2202" s="37" t="inlineStr">
        <is>
          <t>pre_incorp_chk,notes</t>
        </is>
      </c>
    </row>
    <row r="2203" ht="45" customHeight="1">
      <c r="A2203" s="36" t="inlineStr">
        <is>
          <t>N016</t>
        </is>
      </c>
      <c r="B2203" s="37" t="inlineStr">
        <is>
          <t>Kraze Vina (Vietnam) Co., Ltd.</t>
        </is>
      </c>
      <c r="C2203" s="36" t="inlineStr">
        <is>
          <t>발표</t>
        </is>
      </c>
      <c r="D2203" s="36" t="inlineStr">
        <is>
          <t>2011-10-20</t>
        </is>
      </c>
      <c r="E2203" s="37" t="inlineStr">
        <is>
          <t>발표</t>
        </is>
      </c>
      <c r="F2203" s="37" t="inlineStr">
        <is>
          <t>NHN 이사회 제2호 의안 'Kraze Vina 인수의 건' 가결. "인수목적: 기존 Naver QA(Quality Assurance, 품질보증)아웃소싱 업체 인수"</t>
        </is>
      </c>
      <c r="G2203" s="37" t="inlineStr">
        <is>
          <t>DART 사업보고서</t>
        </is>
      </c>
      <c r="H2203" s="36" t="inlineStr">
        <is>
          <t>2012-03-29</t>
        </is>
      </c>
      <c r="I2203" s="36" t="inlineStr">
        <is>
          <t>20120329001010</t>
        </is>
      </c>
      <c r="J2203" s="39" t="inlineStr">
        <is>
          <t>https://dart.fss.or.kr/dsaf001/main.do?rcpNo=20120329001010</t>
        </is>
      </c>
      <c r="K2203" s="37" t="inlineStr">
        <is>
          <t>announce_date_chk,purpose_quote,pre_events_summary</t>
        </is>
      </c>
    </row>
    <row r="2204" ht="45" customHeight="1">
      <c r="A2204" s="36" t="inlineStr">
        <is>
          <t>N016</t>
        </is>
      </c>
      <c r="B2204" s="37" t="inlineStr">
        <is>
          <t>Kraze Vina (Vietnam) Co., Ltd.</t>
        </is>
      </c>
      <c r="C2204" s="36" t="inlineStr">
        <is>
          <t>인수 후</t>
        </is>
      </c>
      <c r="D2204" s="36" t="inlineStr">
        <is>
          <t>2012-02-29</t>
        </is>
      </c>
      <c r="E2204" s="37" t="inlineStr">
        <is>
          <t>완료</t>
        </is>
      </c>
      <c r="F2204" s="37" t="inlineStr">
        <is>
          <t>"2012년 2월 29일 NHN Vietnam Co., Ltd.가 당사의 100% 계열회사로 추가되었습니다." (2011 사업보고서 참고3)</t>
        </is>
      </c>
      <c r="G2204" s="37" t="inlineStr">
        <is>
          <t>DART 사업보고서</t>
        </is>
      </c>
      <c r="H2204" s="36" t="inlineStr">
        <is>
          <t>2012-03-29</t>
        </is>
      </c>
      <c r="I2204" s="36" t="inlineStr">
        <is>
          <t>20120329001010</t>
        </is>
      </c>
      <c r="J2204" s="39" t="inlineStr">
        <is>
          <t>https://dart.fss.or.kr/dsaf001/main.do?rcpNo=20120329001010</t>
        </is>
      </c>
      <c r="K2204" s="37" t="inlineStr">
        <is>
          <t>first_filing_date,status_chk</t>
        </is>
      </c>
    </row>
    <row r="2205" ht="45" customHeight="1">
      <c r="A2205" s="36" t="inlineStr">
        <is>
          <t>N016</t>
        </is>
      </c>
      <c r="B2205" s="37" t="inlineStr">
        <is>
          <t>Kraze Vina (Vietnam) Co., Ltd.</t>
        </is>
      </c>
      <c r="C2205" s="36" t="inlineStr">
        <is>
          <t>인수 후</t>
        </is>
      </c>
      <c r="D2205" s="36" t="inlineStr">
        <is>
          <t>2012-02-28</t>
        </is>
      </c>
      <c r="E2205" s="37" t="inlineStr">
        <is>
          <t>사명변경</t>
        </is>
      </c>
      <c r="F2205" s="37" t="inlineStr">
        <is>
          <t>계열회사 추가: "기존의 네이버 QA 아웃소싱 업체 인수 기존 회사명은 Kraze Vina Vietnam Company Ltd.로 당사가 100% 인수하여 사명을 NHN Vietnam Co.,Ltd.로 사명을 변경 - 인수대금납입일: 12.02.28"</t>
        </is>
      </c>
      <c r="G2205" s="37" t="inlineStr">
        <is>
          <t>DART 사업보고서</t>
        </is>
      </c>
      <c r="H2205" s="36" t="inlineStr">
        <is>
          <t>2013-04-01</t>
        </is>
      </c>
      <c r="I2205" s="36" t="inlineStr">
        <is>
          <t>20130401002241</t>
        </is>
      </c>
      <c r="J2205" s="39" t="inlineStr">
        <is>
          <t>https://dart.fss.or.kr/dsaf001/main.do?rcpNo=20130401002241</t>
        </is>
      </c>
      <c r="K2205" s="37" t="inlineStr">
        <is>
          <t>status_chk,notes,post_events_summary</t>
        </is>
      </c>
    </row>
    <row r="2206" ht="45" customHeight="1">
      <c r="A2206" s="36" t="inlineStr">
        <is>
          <t>N016</t>
        </is>
      </c>
      <c r="B2206" s="37" t="inlineStr">
        <is>
          <t>Kraze Vina (Vietnam) Co., Ltd.</t>
        </is>
      </c>
      <c r="C2206" s="36" t="inlineStr">
        <is>
          <t>인수 후</t>
        </is>
      </c>
      <c r="D2206" s="36" t="inlineStr">
        <is>
          <t>2012-02-28</t>
        </is>
      </c>
      <c r="E2206" s="37" t="inlineStr">
        <is>
          <t>완료</t>
        </is>
      </c>
      <c r="F2206" s="37" t="inlineStr">
        <is>
          <t>별도감사보고서 종속기업투자 주석(*4): 2012년 2월 28일 NHN Vietnam 지분 100%를 516백만원에 취득, 2012-03-22 유상증자 5백만달러(5,644백만원) 출자. 기말 장부가 6,159,654천원</t>
        </is>
      </c>
      <c r="G2206" s="37" t="inlineStr">
        <is>
          <t>DART 감사보고서</t>
        </is>
      </c>
      <c r="H2206" s="36" t="inlineStr">
        <is>
          <t>2013-04-01</t>
        </is>
      </c>
      <c r="I2206" s="36" t="inlineStr">
        <is>
          <t>20130401002241 (첨부 dcmNo 3710663)</t>
        </is>
      </c>
      <c r="J2206" s="39" t="inlineStr">
        <is>
          <t>https://dart.fss.or.kr/dsaf001/main.do?rcpNo=20130401002241</t>
        </is>
      </c>
      <c r="K2206" s="37" t="inlineStr">
        <is>
          <t>value_chk_local,value_chk_usdmm,purpose_quote,post_events_summary</t>
        </is>
      </c>
    </row>
    <row r="2207" ht="45" customHeight="1">
      <c r="A2207" s="36" t="inlineStr">
        <is>
          <t>N016</t>
        </is>
      </c>
      <c r="B2207" s="37" t="inlineStr">
        <is>
          <t>Kraze Vina (Vietnam) Co., Ltd.</t>
        </is>
      </c>
      <c r="C2207" s="36" t="inlineStr">
        <is>
          <t>인수 후</t>
        </is>
      </c>
      <c r="D2207" s="36" t="inlineStr">
        <is>
          <t>2013-12-31</t>
        </is>
      </c>
      <c r="E2207" s="37" t="inlineStr">
        <is>
          <t>손상차손</t>
        </is>
      </c>
      <c r="F2207" s="37"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7" t="inlineStr">
        <is>
          <t>DART 사업보고서</t>
        </is>
      </c>
      <c r="H2207" s="36" t="inlineStr">
        <is>
          <t>2014-03-31</t>
        </is>
      </c>
      <c r="I2207" s="36" t="inlineStr">
        <is>
          <t>20140331002244</t>
        </is>
      </c>
      <c r="J2207" s="39" t="inlineStr">
        <is>
          <t>https://dart.fss.or.kr/dsaf001/main.do?rcpNo=20140331002244</t>
        </is>
      </c>
      <c r="K2207" s="37" t="inlineStr">
        <is>
          <t>chk_note,purpose_quote,impairment</t>
        </is>
      </c>
    </row>
    <row r="2208" ht="45" customHeight="1">
      <c r="A2208" s="36" t="inlineStr">
        <is>
          <t>N016</t>
        </is>
      </c>
      <c r="B2208" s="37" t="inlineStr">
        <is>
          <t>Kraze Vina (Vietnam) Co., Ltd.</t>
        </is>
      </c>
      <c r="C2208" s="36" t="inlineStr">
        <is>
          <t>인수 후</t>
        </is>
      </c>
      <c r="D2208" s="36" t="inlineStr">
        <is>
          <t>2013-09-30</t>
        </is>
      </c>
      <c r="E2208" s="37" t="inlineStr">
        <is>
          <t>매각</t>
        </is>
      </c>
      <c r="F2208" s="37"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7" t="inlineStr">
        <is>
          <t>DART 감사보고서</t>
        </is>
      </c>
      <c r="H2208" s="36" t="inlineStr">
        <is>
          <t>2014-03-31</t>
        </is>
      </c>
      <c r="I2208" s="36" t="inlineStr">
        <is>
          <t>20140331002244 (첨부 dcmNo 4113676)</t>
        </is>
      </c>
      <c r="J2208" s="39" t="inlineStr">
        <is>
          <t>https://dart.fss.or.kr/dsaf001/main.do?rcpNo=20140331002244</t>
        </is>
      </c>
      <c r="K2208" s="37" t="inlineStr">
        <is>
          <t>post_events_summary,impairment</t>
        </is>
      </c>
    </row>
    <row r="2209" ht="45" customHeight="1">
      <c r="A2209" s="36" t="inlineStr">
        <is>
          <t>N016</t>
        </is>
      </c>
      <c r="B2209" s="37" t="inlineStr">
        <is>
          <t>Kraze Vina (Vietnam) Co., Ltd.</t>
        </is>
      </c>
      <c r="C2209" s="36" t="inlineStr">
        <is>
          <t>인수 후</t>
        </is>
      </c>
      <c r="D2209" s="36" t="inlineStr">
        <is>
          <t>2013-12-31</t>
        </is>
      </c>
      <c r="E2209" s="37" t="inlineStr">
        <is>
          <t>실적</t>
        </is>
      </c>
      <c r="F2209" s="37" t="inlineStr">
        <is>
          <t>연결 주석 종속기업 요약재무(천원): NHN Vietnam 2013 자산 2,386,669·부채 2,799,584·매출 -·순손실 (5,027,333); 2012 자산 5,606,149·부채 1,061,166·매출 98,371·순손실 (956,311)</t>
        </is>
      </c>
      <c r="G2209" s="37" t="inlineStr">
        <is>
          <t>DART 감사보고서</t>
        </is>
      </c>
      <c r="H2209" s="36" t="inlineStr">
        <is>
          <t>2014-03-31</t>
        </is>
      </c>
      <c r="I2209" s="36" t="inlineStr">
        <is>
          <t>20140331002244 (첨부 dcmNo 4113677)</t>
        </is>
      </c>
      <c r="J2209" s="39" t="inlineStr">
        <is>
          <t>https://dart.fss.or.kr/dsaf001/main.do?rcpNo=20140331002244</t>
        </is>
      </c>
      <c r="K2209" s="37" t="inlineStr">
        <is>
          <t>target_rev_post,target_op_post</t>
        </is>
      </c>
    </row>
    <row r="2210" ht="45" customHeight="1">
      <c r="A2210" s="36" t="inlineStr">
        <is>
          <t>N016</t>
        </is>
      </c>
      <c r="B2210" s="37" t="inlineStr">
        <is>
          <t>Kraze Vina (Vietnam) Co., Ltd.</t>
        </is>
      </c>
      <c r="C2210" s="36" t="inlineStr">
        <is>
          <t>인수 후</t>
        </is>
      </c>
      <c r="D2210" s="36" t="inlineStr">
        <is>
          <t>2014-12-31</t>
        </is>
      </c>
      <c r="E2210" s="37" t="inlineStr">
        <is>
          <t>사명변경</t>
        </is>
      </c>
      <c r="F2210" s="37" t="inlineStr">
        <is>
          <t>'LINE Vietnam Co., Ltd. (구, NHN Vietnam Co., Ltd.)' 베트남내 라인 서비스 운용, 지분율 당기 95.00/전기 100.00; 2014 요약재무(천원) 자산 546,370·부채 3,211,036·매출 2,860,207·순손실 (2,166,916)</t>
        </is>
      </c>
      <c r="G2210" s="37" t="inlineStr">
        <is>
          <t>DART 사업보고서</t>
        </is>
      </c>
      <c r="H2210" s="36" t="inlineStr">
        <is>
          <t>2015-03-31</t>
        </is>
      </c>
      <c r="I2210" s="36" t="inlineStr">
        <is>
          <t>20150331003278</t>
        </is>
      </c>
      <c r="J2210" s="39" t="inlineStr">
        <is>
          <t>https://dart.fss.or.kr/dsaf001/main.do?rcpNo=20150331003278</t>
        </is>
      </c>
      <c r="K2210" s="37" t="inlineStr">
        <is>
          <t>post_events_summary,target_rev_post,target_op_post</t>
        </is>
      </c>
    </row>
    <row r="2211" ht="45" customHeight="1">
      <c r="A2211" s="36" t="inlineStr">
        <is>
          <t>N016</t>
        </is>
      </c>
      <c r="B2211" s="37" t="inlineStr">
        <is>
          <t>Kraze Vina (Vietnam) Co., Ltd.</t>
        </is>
      </c>
      <c r="C2211" s="36" t="inlineStr">
        <is>
          <t>인수 후</t>
        </is>
      </c>
      <c r="D2211" s="36" t="inlineStr">
        <is>
          <t>2016-12-31</t>
        </is>
      </c>
      <c r="E2211" s="37" t="inlineStr">
        <is>
          <t>기타</t>
        </is>
      </c>
      <c r="F2211" s="37" t="inlineStr">
        <is>
          <t>종속기업 표: LINE Vietnam 모바일 서비스 운영, 지분율 95.00(라인 계열 보유)·NAVER 유효지분 76.34%, 자산총액 358백만원</t>
        </is>
      </c>
      <c r="G2211" s="37" t="inlineStr">
        <is>
          <t>DART 사업보고서</t>
        </is>
      </c>
      <c r="H2211" s="36" t="inlineStr">
        <is>
          <t>2017-03-31</t>
        </is>
      </c>
      <c r="I2211" s="36" t="inlineStr">
        <is>
          <t>20170331004699</t>
        </is>
      </c>
      <c r="J2211" s="39" t="inlineStr">
        <is>
          <t>https://dart.fss.or.kr/dsaf001/main.do?rcpNo=20170331004699</t>
        </is>
      </c>
      <c r="K2211" s="37" t="inlineStr">
        <is>
          <t>post_events_summary</t>
        </is>
      </c>
    </row>
    <row r="2212" ht="45" customHeight="1">
      <c r="A2212" s="36" t="inlineStr">
        <is>
          <t>N016</t>
        </is>
      </c>
      <c r="B2212" s="37" t="inlineStr">
        <is>
          <t>Kraze Vina (Vietnam) Co., Ltd.</t>
        </is>
      </c>
      <c r="C2212" s="36" t="inlineStr">
        <is>
          <t>발표</t>
        </is>
      </c>
      <c r="D2212" s="36" t="inlineStr">
        <is>
          <t>2010-12-31</t>
        </is>
      </c>
      <c r="E2212" s="37" t="inlineStr">
        <is>
          <t>기타</t>
        </is>
      </c>
      <c r="F2212" s="37" t="inlineStr">
        <is>
          <t>요약재무(백만원): 2010말 연결 자산 1,966,958·자본 1,321,987, 별도 자산 1,697,397·자본 1,326,087; 2011 연결 매출 검색광고 50.4%·디스플레이 13.9%·온라인게임 29.8%; 2011-10 월간 최고 종가 255,000원; 발행주식총수 48,127,704주</t>
        </is>
      </c>
      <c r="G2212" s="37" t="inlineStr">
        <is>
          <t>DART 사업보고서</t>
        </is>
      </c>
      <c r="H2212" s="36" t="inlineStr">
        <is>
          <t>2012-03-29</t>
        </is>
      </c>
      <c r="I2212" s="36" t="inlineStr">
        <is>
          <t>20120329001010</t>
        </is>
      </c>
      <c r="J2212" s="39" t="inlineStr">
        <is>
          <t>https://dart.fss.or.kr/dsaf001/main.do?rcpNo=20120329001010</t>
        </is>
      </c>
      <c r="K2212" s="37" t="inlineStr">
        <is>
          <t>acquirer_core,acq_total_assets,apex_total_assets,deal_to_assets_pct,deal_to_equity_pct,acq_mktcap,size_basis</t>
        </is>
      </c>
    </row>
    <row r="2213" ht="45" customHeight="1">
      <c r="A2213" s="36" t="inlineStr">
        <is>
          <t>N016</t>
        </is>
      </c>
      <c r="B2213" s="37" t="inlineStr">
        <is>
          <t>Kraze Vina (Vietnam) Co., Ltd.</t>
        </is>
      </c>
      <c r="C2213" s="36" t="inlineStr">
        <is>
          <t>발표</t>
        </is>
      </c>
      <c r="D2213" s="36" t="inlineStr">
        <is>
          <t>2011-10-19</t>
        </is>
      </c>
      <c r="E2213" s="37" t="inlineStr">
        <is>
          <t>기타</t>
        </is>
      </c>
      <c r="F2213" s="37" t="inlineStr">
        <is>
          <t>Yahoo Finance 035420.KS 2011-10-19 조정 종가 62,511.80원(×4.07923 = 255,000원)</t>
        </is>
      </c>
      <c r="G2213" s="37" t="inlineStr">
        <is>
          <t>기타</t>
        </is>
      </c>
      <c r="H2213" s="36" t="inlineStr">
        <is>
          <t>2026-10-26</t>
        </is>
      </c>
      <c r="I2213" s="36" t="n"/>
      <c r="J2213" s="39" t="inlineStr">
        <is>
          <t>https://query1.finance.yahoo.com/v8/finance/chart/035420.KS?period1=1318550400&amp;period2=1319155200&amp;interval=1d</t>
        </is>
      </c>
      <c r="K2213" s="37" t="inlineStr">
        <is>
          <t>acq_mktcap,size_basis</t>
        </is>
      </c>
    </row>
    <row r="2214" ht="45" customHeight="1">
      <c r="A2214" s="36" t="inlineStr">
        <is>
          <t>N017</t>
        </is>
      </c>
      <c r="B2214" s="37" t="inlineStr">
        <is>
          <t>Venture Republic Inc.</t>
        </is>
      </c>
      <c r="C2214" s="36" t="inlineStr">
        <is>
          <t>발표</t>
        </is>
      </c>
      <c r="D2214" s="36" t="inlineStr">
        <is>
          <t>2012-03-15</t>
        </is>
      </c>
      <c r="E2214" s="37" t="inlineStr">
        <is>
          <t>발표</t>
        </is>
      </c>
      <c r="F2214" s="37"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7" t="inlineStr">
        <is>
          <t>언론 보도</t>
        </is>
      </c>
      <c r="H2214" s="36" t="inlineStr">
        <is>
          <t>2012-03-15</t>
        </is>
      </c>
      <c r="I2214" s="36" t="n"/>
      <c r="J2214" s="39" t="inlineStr">
        <is>
          <t>https://maonline.jp/news/20120315b</t>
        </is>
      </c>
      <c r="K2214" s="37" t="inlineStr">
        <is>
          <t>announce_date_chk,acquirer_entity,value_chk_local,purpose_quote,event_ticker_basis,status_chk</t>
        </is>
      </c>
    </row>
    <row r="2215" ht="45" customHeight="1">
      <c r="A2215" s="36" t="inlineStr">
        <is>
          <t>N017</t>
        </is>
      </c>
      <c r="B2215" s="37" t="inlineStr">
        <is>
          <t>Venture Republic Inc.</t>
        </is>
      </c>
      <c r="C2215" s="36" t="inlineStr">
        <is>
          <t>발표</t>
        </is>
      </c>
      <c r="D2215" s="36" t="inlineStr">
        <is>
          <t>2012-03-15</t>
        </is>
      </c>
      <c r="E2215" s="37" t="inlineStr">
        <is>
          <t>발표</t>
        </is>
      </c>
      <c r="F2215" s="37" t="inlineStr">
        <is>
          <t>'柴田社長が代表で全株式を保有するKアソシエイツ'; 로손 등 주요 주주(所有割合63.13%)와 응모 계약; 로손은 결제 후 공개매수자에 출자 예정; MUFG은행 22억 엔 인수 대출.</t>
        </is>
      </c>
      <c r="G2215" s="37" t="inlineStr">
        <is>
          <t>언론 보도</t>
        </is>
      </c>
      <c r="H2215" s="36" t="inlineStr">
        <is>
          <t>2012-03-15</t>
        </is>
      </c>
      <c r="I2215" s="36" t="n"/>
      <c r="J2215" s="39" t="inlineStr">
        <is>
          <t>https://www.ma-cp.com/news/4390/</t>
        </is>
      </c>
      <c r="K2215" s="37" t="inlineStr">
        <is>
          <t>acquirer_entity,purpose_quote,pre_events_summary,chk_note</t>
        </is>
      </c>
    </row>
    <row r="2216" ht="45" customHeight="1">
      <c r="A2216" s="36" t="inlineStr">
        <is>
          <t>N017</t>
        </is>
      </c>
      <c r="B2216" s="37" t="inlineStr">
        <is>
          <t>Venture Republic Inc.</t>
        </is>
      </c>
      <c r="C2216" s="36" t="inlineStr">
        <is>
          <t>인수 전</t>
        </is>
      </c>
      <c r="D2216" s="36" t="inlineStr">
        <is>
          <t>2011-12</t>
        </is>
      </c>
      <c r="E2216" s="37" t="inlineStr">
        <is>
          <t>실적</t>
        </is>
      </c>
      <c r="F2216" s="37" t="inlineStr">
        <is>
          <t>매출 2010/12 16억1495만, 2011/12 19억7829만; 영업이익 1억3411만, 2억7867만; 2011/12 자산 13억1915만, 순자산 9억9259만. 2177 시가 기록 마지막 2012/07/13.</t>
        </is>
      </c>
      <c r="G2216" s="37" t="inlineStr">
        <is>
          <t>기타</t>
        </is>
      </c>
      <c r="H2216" s="36" t="inlineStr">
        <is>
          <t>2026-10-31</t>
        </is>
      </c>
      <c r="I2216" s="36" t="inlineStr">
        <is>
          <t>E21327</t>
        </is>
      </c>
      <c r="J2216" s="39" t="inlineStr">
        <is>
          <t>https://irbank.net/E21327/results</t>
        </is>
      </c>
      <c r="K2216" s="37" t="inlineStr">
        <is>
          <t>target_rev_pre,target_op_pre,deal_to_assets_pct,deal_to_equity_pct,post_events_summary</t>
        </is>
      </c>
    </row>
    <row r="2217" ht="45" customHeight="1">
      <c r="A2217" s="36" t="inlineStr">
        <is>
          <t>N017</t>
        </is>
      </c>
      <c r="B2217" s="37" t="inlineStr">
        <is>
          <t>Venture Republic Inc.</t>
        </is>
      </c>
      <c r="C2217" s="36" t="inlineStr">
        <is>
          <t>인수 전</t>
        </is>
      </c>
      <c r="D2217" s="36" t="inlineStr">
        <is>
          <t>2010-12</t>
        </is>
      </c>
      <c r="E2217" s="37" t="inlineStr">
        <is>
          <t>제휴</t>
        </is>
      </c>
      <c r="F2217" s="37" t="inlineStr">
        <is>
          <t>'ヤフーは2010年12月、「コネコネット」からの製品情報提供でオセニック（当時社名：ベンチャーリパブリック）と事業提携。その後、2013年8月、同社の全株式を取得。'</t>
        </is>
      </c>
      <c r="G2217" s="37" t="inlineStr">
        <is>
          <t>언론 보도</t>
        </is>
      </c>
      <c r="H2217" s="36" t="inlineStr">
        <is>
          <t>2015-10-05</t>
        </is>
      </c>
      <c r="I2217" s="36" t="n"/>
      <c r="J2217" s="39" t="inlineStr">
        <is>
          <t>https://netshop.impress.co.jp/node/2179</t>
        </is>
      </c>
      <c r="K2217" s="37" t="inlineStr">
        <is>
          <t>pre_events_summary</t>
        </is>
      </c>
    </row>
    <row r="2218" ht="45" customHeight="1">
      <c r="A2218" s="36" t="inlineStr">
        <is>
          <t>N017</t>
        </is>
      </c>
      <c r="B2218" s="37" t="inlineStr">
        <is>
          <t>Venture Republic Inc.</t>
        </is>
      </c>
      <c r="C2218" s="36" t="inlineStr">
        <is>
          <t>인수 후</t>
        </is>
      </c>
      <c r="D2218" s="36" t="inlineStr">
        <is>
          <t>2014-10-01</t>
        </is>
      </c>
      <c r="E2218" s="37" t="inlineStr">
        <is>
          <t>합병</t>
        </is>
      </c>
      <c r="F2218" s="37"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7" t="inlineStr">
        <is>
          <t>TDnet</t>
        </is>
      </c>
      <c r="H2218" s="36" t="inlineStr">
        <is>
          <t>2014-10-01</t>
        </is>
      </c>
      <c r="I2218" s="36" t="inlineStr">
        <is>
          <t>140120141001052250</t>
        </is>
      </c>
      <c r="J2218" s="39" t="inlineStr">
        <is>
          <t>https://assets.minkabu.jp/news/article_media_content/urn:newsml:tdnet.info:20141001052250/140120141001052250.pdf</t>
        </is>
      </c>
      <c r="K2218" s="37" t="inlineStr">
        <is>
          <t>post_events_summary,target_rev_post,target_op_post,earnings_call_note,notes</t>
        </is>
      </c>
    </row>
    <row r="2219" ht="45" customHeight="1">
      <c r="A2219" s="36" t="inlineStr">
        <is>
          <t>N017</t>
        </is>
      </c>
      <c r="B2219" s="37" t="inlineStr">
        <is>
          <t>Venture Republic Inc.</t>
        </is>
      </c>
      <c r="C2219" s="36" t="inlineStr">
        <is>
          <t>인수 후</t>
        </is>
      </c>
      <c r="D2219" s="36" t="inlineStr">
        <is>
          <t>2013-08-05</t>
        </is>
      </c>
      <c r="E2219" s="37" t="inlineStr">
        <is>
          <t>소유주변경</t>
        </is>
      </c>
      <c r="F2219" s="37" t="inlineStr">
        <is>
          <t>Yahoo Japan이 ベンチャーリパブリック 인수, 금액 비공개. 창업자 柴田啓가 주식을 되사 상장폐지했다는 배경 서술.</t>
        </is>
      </c>
      <c r="G2219" s="37" t="inlineStr">
        <is>
          <t>언론 보도</t>
        </is>
      </c>
      <c r="H2219" s="36" t="inlineStr">
        <is>
          <t>2013-08-05</t>
        </is>
      </c>
      <c r="I2219" s="36" t="n"/>
      <c r="J2219" s="39" t="inlineStr">
        <is>
          <t>https://thebridge.jp/2013/08/yahoo-japan-venture-republic</t>
        </is>
      </c>
      <c r="K2219" s="37" t="inlineStr">
        <is>
          <t>post_events_summary</t>
        </is>
      </c>
    </row>
    <row r="2220" ht="45" customHeight="1">
      <c r="A2220" s="36" t="inlineStr">
        <is>
          <t>N017</t>
        </is>
      </c>
      <c r="B2220" s="37" t="inlineStr">
        <is>
          <t>Venture Republic Inc.</t>
        </is>
      </c>
      <c r="C2220" s="36" t="inlineStr">
        <is>
          <t>인수 후</t>
        </is>
      </c>
      <c r="D2220" s="36" t="inlineStr">
        <is>
          <t>2018-07-11</t>
        </is>
      </c>
      <c r="E2220" s="37" t="inlineStr">
        <is>
          <t>지분취득</t>
        </is>
      </c>
      <c r="F2220" s="37" t="inlineStr">
        <is>
          <t>LINE이 ベンチャーリパブリック에 34% 출자(취득 예정일 2018-08-01), 트래블jp와 제휴한 LINE트래블 2018-06-28 시작. 대표 柴田啓, 부사장 柴田健一.</t>
        </is>
      </c>
      <c r="G2220" s="37" t="inlineStr">
        <is>
          <t>언론 보도</t>
        </is>
      </c>
      <c r="H2220" s="36" t="inlineStr">
        <is>
          <t>2018-07-11</t>
        </is>
      </c>
      <c r="I2220" s="36" t="n"/>
      <c r="J2220" s="39" t="inlineStr">
        <is>
          <t>https://www.travelvoice.jp/20180711-114242</t>
        </is>
      </c>
      <c r="K2220" s="37" t="inlineStr">
        <is>
          <t>post_events_summary,notes</t>
        </is>
      </c>
    </row>
    <row r="2221" ht="45" customHeight="1">
      <c r="A2221" s="36" t="inlineStr">
        <is>
          <t>N017</t>
        </is>
      </c>
      <c r="B2221" s="37" t="inlineStr">
        <is>
          <t>Venture Republic Inc.</t>
        </is>
      </c>
      <c r="C2221" s="36" t="inlineStr">
        <is>
          <t>인수 후</t>
        </is>
      </c>
      <c r="D2221" s="36" t="inlineStr">
        <is>
          <t>2025-11-28</t>
        </is>
      </c>
      <c r="E2221" s="37" t="inlineStr">
        <is>
          <t>소유주변경</t>
        </is>
      </c>
      <c r="F2221" s="37" t="inlineStr">
        <is>
          <t>エアトリ가 '트래블jp' 운영사 ㈱ベンチャーリパブリック(대표 柴田啓)의 주식 취득·연결자회사화 계약. '2008年にはヘラクレス市場（証券コード：2177）へ上場', '2001年の創業以来'.</t>
        </is>
      </c>
      <c r="G2221" s="37" t="inlineStr">
        <is>
          <t>TDnet</t>
        </is>
      </c>
      <c r="H2221" s="36" t="inlineStr">
        <is>
          <t>2025-11-28</t>
        </is>
      </c>
      <c r="I2221" s="36" t="inlineStr">
        <is>
          <t>20251128511884</t>
        </is>
      </c>
      <c r="J2221" s="39" t="inlineStr">
        <is>
          <t>https://www.bridge-salon.jp/upload/tekiji_pdf/T~~61910~000000~1402~0~20251128~1900~20251128511884G.pdf</t>
        </is>
      </c>
      <c r="K2221" s="37" t="inlineStr">
        <is>
          <t>post_events_summary,pre_events_summary,notes</t>
        </is>
      </c>
    </row>
    <row r="2222" ht="45" customHeight="1">
      <c r="A2222" s="36" t="inlineStr">
        <is>
          <t>N018</t>
        </is>
      </c>
      <c r="B2222" s="37" t="inlineStr">
        <is>
          <t>Community Factory, Inc.</t>
        </is>
      </c>
      <c r="C2222" s="36" t="inlineStr">
        <is>
          <t>발표</t>
        </is>
      </c>
      <c r="D2222" s="36" t="inlineStr">
        <is>
          <t>2012-09-11</t>
        </is>
      </c>
      <c r="E2222" s="37" t="inlineStr">
        <is>
          <t>발표</t>
        </is>
      </c>
      <c r="F2222" s="37"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7" t="inlineStr">
        <is>
          <t>회사 보도자료</t>
        </is>
      </c>
      <c r="H2222" s="36" t="inlineStr">
        <is>
          <t>2012-09-11</t>
        </is>
      </c>
      <c r="I2222" s="36" t="inlineStr">
        <is>
          <t>ja20120911_A</t>
        </is>
      </c>
      <c r="J2222" s="39" t="inlineStr">
        <is>
          <t>https://www.lycorp.co.jp/news/archive/Y/ja/ja20120911_A.pdf</t>
        </is>
      </c>
      <c r="K2222" s="37" t="inlineStr">
        <is>
          <t>announce_date_chk,purpose_quote,subtype_chk,first_filing_date,pre_events_summary</t>
        </is>
      </c>
    </row>
    <row r="2223" ht="45" customHeight="1">
      <c r="A2223" s="36" t="inlineStr">
        <is>
          <t>N018</t>
        </is>
      </c>
      <c r="B2223" s="37" t="inlineStr">
        <is>
          <t>Community Factory, Inc.</t>
        </is>
      </c>
      <c r="C2223" s="36" t="inlineStr">
        <is>
          <t>발표</t>
        </is>
      </c>
      <c r="D2223" s="36" t="inlineStr">
        <is>
          <t>2012-09-11</t>
        </is>
      </c>
      <c r="E2223" s="37" t="inlineStr">
        <is>
          <t>발표</t>
        </is>
      </c>
      <c r="F2223" s="37" t="inlineStr">
        <is>
          <t>'announced the $12.8 million (1 billion yen) acquisition'; mixi는 'the largest Community Factory investor, by virtue of the 40 percent that its Mixi Fund' 보유. 가격은 Asiajin 보도를 재인용.</t>
        </is>
      </c>
      <c r="G2223" s="37" t="inlineStr">
        <is>
          <t>언론 보도</t>
        </is>
      </c>
      <c r="H2223" s="36" t="inlineStr">
        <is>
          <t>2012-09-11</t>
        </is>
      </c>
      <c r="I2223" s="36" t="n"/>
      <c r="J2223" s="39" t="inlineStr">
        <is>
          <t>https://thenextweb.com/news/yahoo-japan-buys-community-factory-12-5-million-furthering-mobile-push</t>
        </is>
      </c>
      <c r="K2223" s="37" t="inlineStr">
        <is>
          <t>value_chk_local,value_chk_usdmm,notes</t>
        </is>
      </c>
    </row>
    <row r="2224" ht="45" customHeight="1">
      <c r="A2224" s="36" t="inlineStr">
        <is>
          <t>N018</t>
        </is>
      </c>
      <c r="B2224" s="37" t="inlineStr">
        <is>
          <t>Community Factory, Inc.</t>
        </is>
      </c>
      <c r="C2224" s="36" t="inlineStr">
        <is>
          <t>발표</t>
        </is>
      </c>
      <c r="D2224" s="36" t="inlineStr">
        <is>
          <t>2012-09-11</t>
        </is>
      </c>
      <c r="E2224" s="37" t="inlineStr">
        <is>
          <t>발표</t>
        </is>
      </c>
      <c r="F2224" s="37" t="inlineStr">
        <is>
          <t>'株式会社ミクシィはコミュニティファクトリーの株式譲渡により特別利益約3億1,200万円を計上する見込み'. 취득 금액은 기재 없음.</t>
        </is>
      </c>
      <c r="G2224" s="37" t="inlineStr">
        <is>
          <t>언론 보도</t>
        </is>
      </c>
      <c r="H2224" s="36" t="inlineStr">
        <is>
          <t>2012-09-11</t>
        </is>
      </c>
      <c r="I2224" s="36" t="n"/>
      <c r="J2224" s="39" t="inlineStr">
        <is>
          <t>https://www.gamebusiness.jp/article/2012/09/11/6759.html</t>
        </is>
      </c>
      <c r="K2224" s="37" t="inlineStr">
        <is>
          <t>notes,value_chk_local</t>
        </is>
      </c>
    </row>
    <row r="2225" ht="45" customHeight="1">
      <c r="A2225" s="36" t="inlineStr">
        <is>
          <t>N018</t>
        </is>
      </c>
      <c r="B2225" s="37" t="inlineStr">
        <is>
          <t>Community Factory, Inc.</t>
        </is>
      </c>
      <c r="C2225" s="36" t="inlineStr">
        <is>
          <t>인수 전</t>
        </is>
      </c>
      <c r="D2225" s="36" t="inlineStr">
        <is>
          <t>2011-01-28</t>
        </is>
      </c>
      <c r="E2225" s="37" t="inlineStr">
        <is>
          <t>투자유치</t>
        </is>
      </c>
      <c r="F2225" s="37" t="inlineStr">
        <is>
          <t>'ミクシィへの第三者割当増資で1億8000万円を調達'. 'みんなのケンテイ' 등 mixi 앱과 소셜게임 운영.</t>
        </is>
      </c>
      <c r="G2225" s="37" t="inlineStr">
        <is>
          <t>언론 보도</t>
        </is>
      </c>
      <c r="H2225" s="36" t="inlineStr">
        <is>
          <t>2011-01-28</t>
        </is>
      </c>
      <c r="I2225" s="36" t="n"/>
      <c r="J2225" s="39" t="inlineStr">
        <is>
          <t>https://www.gamebusiness.jp/article/2011/01/28/2971.html</t>
        </is>
      </c>
      <c r="K2225" s="37" t="inlineStr">
        <is>
          <t>pre_events_summary</t>
        </is>
      </c>
    </row>
    <row r="2226" ht="45" customHeight="1">
      <c r="A2226" s="36" t="inlineStr">
        <is>
          <t>N018</t>
        </is>
      </c>
      <c r="B2226" s="37" t="inlineStr">
        <is>
          <t>Community Factory, Inc.</t>
        </is>
      </c>
      <c r="C2226" s="36" t="inlineStr">
        <is>
          <t>인수 전</t>
        </is>
      </c>
      <c r="D2226" s="36" t="inlineStr">
        <is>
          <t>2009-04-23</t>
        </is>
      </c>
      <c r="E2226" s="37" t="inlineStr">
        <is>
          <t>투자유치</t>
        </is>
      </c>
      <c r="F2226" s="37" t="inlineStr">
        <is>
          <t>mixi 대상 2,000만 엔 제3자배정 증자(mixi 펀드 1호). 웹 검색 결과 요약으로만 확인했고 릴리스 원문은 열지 않음.</t>
        </is>
      </c>
      <c r="G2226" s="37" t="inlineStr">
        <is>
          <t>회사 보도자료</t>
        </is>
      </c>
      <c r="H2226" s="36" t="inlineStr">
        <is>
          <t>2009-04</t>
        </is>
      </c>
      <c r="I2226" s="36" t="n"/>
      <c r="J2226" s="39" t="inlineStr">
        <is>
          <t>https://www.atpress.ne.jp/news/10777</t>
        </is>
      </c>
      <c r="K2226" s="37" t="inlineStr">
        <is>
          <t>pre_events_summary</t>
        </is>
      </c>
    </row>
    <row r="2227" ht="45" customHeight="1">
      <c r="A2227" s="36" t="inlineStr">
        <is>
          <t>N018</t>
        </is>
      </c>
      <c r="B2227" s="37" t="inlineStr">
        <is>
          <t>Community Factory, Inc.</t>
        </is>
      </c>
      <c r="C2227" s="36" t="inlineStr">
        <is>
          <t>인수 전</t>
        </is>
      </c>
      <c r="D2227" s="36" t="inlineStr">
        <is>
          <t>2012-03-31</t>
        </is>
      </c>
      <c r="E2227" s="37" t="inlineStr">
        <is>
          <t>실적</t>
        </is>
      </c>
      <c r="F2227" s="37"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7" t="inlineStr">
        <is>
          <t>SEC</t>
        </is>
      </c>
      <c r="H2227" s="36" t="inlineStr">
        <is>
          <t>2012-09</t>
        </is>
      </c>
      <c r="I2227" s="36" t="inlineStr">
        <is>
          <t>0001193125-12-406831</t>
        </is>
      </c>
      <c r="J2227" s="39" t="inlineStr">
        <is>
          <t>https://www.sec.gov/Archives/edgar/data/1011006/000119312512406831/0001193125-12-406831.txt</t>
        </is>
      </c>
      <c r="K2227" s="37" t="inlineStr">
        <is>
          <t>acq_total_assets,apex_total_assets,deal_to_assets_pct,deal_to_equity_pct,acquirer_core,size_basis</t>
        </is>
      </c>
    </row>
    <row r="2228" ht="45" customHeight="1">
      <c r="A2228" s="36" t="inlineStr">
        <is>
          <t>N018</t>
        </is>
      </c>
      <c r="B2228" s="37" t="inlineStr">
        <is>
          <t>Community Factory, Inc.</t>
        </is>
      </c>
      <c r="C2228" s="36" t="inlineStr">
        <is>
          <t>발표</t>
        </is>
      </c>
      <c r="D2228" s="36" t="inlineStr">
        <is>
          <t>2012-09-10</t>
        </is>
      </c>
      <c r="E2228" s="37" t="inlineStr">
        <is>
          <t>기타</t>
        </is>
      </c>
      <c r="F2228" s="37" t="inlineStr">
        <is>
          <t>4689.T 2012-09-10 종가 289.5엔(1:100 분할 소급 조정값), 2012-09-11 종가 288.1엔. 당시 실제 종가 28,950엔으로 환산.</t>
        </is>
      </c>
      <c r="G2228" s="37" t="inlineStr">
        <is>
          <t>기타</t>
        </is>
      </c>
      <c r="H2228" s="36" t="inlineStr">
        <is>
          <t>2026-10-31</t>
        </is>
      </c>
      <c r="I2228" s="36" t="n"/>
      <c r="J2228" s="39" t="inlineStr">
        <is>
          <t>https://query1.finance.yahoo.com/v8/finance/chart/4689.T?period1=1346889600&amp;period2=1347580800&amp;interval=1d</t>
        </is>
      </c>
      <c r="K2228" s="37" t="inlineStr">
        <is>
          <t>acq_mktcap</t>
        </is>
      </c>
    </row>
    <row r="2229" ht="45" customHeight="1">
      <c r="A2229" s="36" t="inlineStr">
        <is>
          <t>N018</t>
        </is>
      </c>
      <c r="B2229" s="37" t="inlineStr">
        <is>
          <t>Community Factory, Inc.</t>
        </is>
      </c>
      <c r="C2229" s="36" t="inlineStr">
        <is>
          <t>인수 후</t>
        </is>
      </c>
      <c r="D2229" s="36" t="inlineStr">
        <is>
          <t>2013-03-29</t>
        </is>
      </c>
      <c r="E2229" s="37" t="inlineStr">
        <is>
          <t>통합</t>
        </is>
      </c>
      <c r="F2229" s="37" t="inlineStr">
        <is>
          <t>コミュニティファクトリー와 Yahoo Japan이 여성용 안드로이드 위젯 앱 Widgely 출시. 'Decopic はこれまでに1200万ダウンロードを達成'.</t>
        </is>
      </c>
      <c r="G2229" s="37" t="inlineStr">
        <is>
          <t>언론 보도</t>
        </is>
      </c>
      <c r="H2229" s="36" t="inlineStr">
        <is>
          <t>2013-03-29</t>
        </is>
      </c>
      <c r="I2229" s="36" t="n"/>
      <c r="J2229" s="39" t="inlineStr">
        <is>
          <t>https://thebridge.jp/2013/03/widgely-community-factory-yahoo-japan</t>
        </is>
      </c>
      <c r="K2229" s="37" t="inlineStr">
        <is>
          <t>post_events_summary</t>
        </is>
      </c>
    </row>
    <row r="2230" ht="45" customHeight="1">
      <c r="A2230" s="36" t="inlineStr">
        <is>
          <t>N018</t>
        </is>
      </c>
      <c r="B2230" s="37" t="inlineStr">
        <is>
          <t>Community Factory, Inc.</t>
        </is>
      </c>
      <c r="C2230" s="36" t="inlineStr">
        <is>
          <t>인수 후</t>
        </is>
      </c>
      <c r="D2230" s="36" t="inlineStr">
        <is>
          <t>2014-11-20</t>
        </is>
      </c>
      <c r="E2230" s="37" t="inlineStr">
        <is>
          <t>합병</t>
        </is>
      </c>
      <c r="F2230" s="37"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7" t="inlineStr">
        <is>
          <t>TDnet</t>
        </is>
      </c>
      <c r="H2230" s="36" t="inlineStr">
        <is>
          <t>2014-11-20</t>
        </is>
      </c>
      <c r="I2230" s="36" t="inlineStr">
        <is>
          <t>140120141120083734</t>
        </is>
      </c>
      <c r="J2230" s="39" t="inlineStr">
        <is>
          <t>https://assets.minkabu.jp/news/article_media_content/urn:newsml:tdnet.info:20141120083734/140120141120083734.pdf</t>
        </is>
      </c>
      <c r="K2230" s="37" t="inlineStr">
        <is>
          <t>post_events_summary,status_chk,target_rev_post,target_op_post,perf_basis,impairment,purpose_quote</t>
        </is>
      </c>
    </row>
    <row r="2231" ht="45" customHeight="1">
      <c r="A2231" s="36" t="inlineStr">
        <is>
          <t>N018</t>
        </is>
      </c>
      <c r="B2231" s="37" t="inlineStr">
        <is>
          <t>Community Factory, Inc.</t>
        </is>
      </c>
      <c r="C2231" s="36" t="inlineStr">
        <is>
          <t>인수 후</t>
        </is>
      </c>
      <c r="D2231" s="36" t="inlineStr">
        <is>
          <t>2015-05</t>
        </is>
      </c>
      <c r="E2231" s="37" t="inlineStr">
        <is>
          <t>경영진변경</t>
        </is>
      </c>
      <c r="F2231" s="37" t="inlineStr">
        <is>
          <t>'2015年5月には、ヤフーのアプリ開発室の室長だった松本龍祐氏が執行役員に就任' (메르카리 집행임원 취임을 다룬 기사).</t>
        </is>
      </c>
      <c r="G2231" s="37" t="inlineStr">
        <is>
          <t>언론 보도</t>
        </is>
      </c>
      <c r="H2231" s="36" t="inlineStr">
        <is>
          <t>2018-01-02</t>
        </is>
      </c>
      <c r="I2231" s="36" t="n"/>
      <c r="J2231" s="39" t="inlineStr">
        <is>
          <t>https://www.businessinsider.jp/post-109035</t>
        </is>
      </c>
      <c r="K2231" s="37" t="inlineStr">
        <is>
          <t>post_events_summary</t>
        </is>
      </c>
    </row>
    <row r="2232" ht="45" customHeight="1">
      <c r="A2232" s="36" t="inlineStr">
        <is>
          <t>N019</t>
        </is>
      </c>
      <c r="B2232" s="37" t="inlineStr">
        <is>
          <t>Carview Corporation</t>
        </is>
      </c>
      <c r="C2232" s="36" t="inlineStr">
        <is>
          <t>발표</t>
        </is>
      </c>
      <c r="D2232" s="36" t="inlineStr">
        <is>
          <t>2012-12-07</t>
        </is>
      </c>
      <c r="E2232" s="37" t="inlineStr">
        <is>
          <t>발표</t>
        </is>
      </c>
      <c r="F2232" s="37"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7" t="inlineStr">
        <is>
          <t>회사 보도자료</t>
        </is>
      </c>
      <c r="H2232" s="36" t="inlineStr">
        <is>
          <t>2012-12-07</t>
        </is>
      </c>
      <c r="I2232" s="36" t="n"/>
      <c r="J2232" s="39" t="inlineStr">
        <is>
          <t>https://i.yimg.jp/images/docs/ir/release/2012/jp20121207.pdf</t>
        </is>
      </c>
      <c r="K2232" s="37" t="inlineStr">
        <is>
          <t>announce_date_chk,status_chk,value_chk_local,purpose_quote,acquirer_entity,target_op_pre,chk_note,pre_events_summary,first_filing_date,apex_total_assets</t>
        </is>
      </c>
    </row>
    <row r="2233" ht="45" customHeight="1">
      <c r="A2233" s="36" t="inlineStr">
        <is>
          <t>N019</t>
        </is>
      </c>
      <c r="B2233" s="37" t="inlineStr">
        <is>
          <t>Carview Corporation</t>
        </is>
      </c>
      <c r="C2233" s="36" t="inlineStr">
        <is>
          <t>발표</t>
        </is>
      </c>
      <c r="D2233" s="36" t="inlineStr">
        <is>
          <t>2012-12-07</t>
        </is>
      </c>
      <c r="E2233" s="37" t="inlineStr">
        <is>
          <t>발표</t>
        </is>
      </c>
      <c r="F2233" s="37" t="inlineStr">
        <is>
          <t>SoftBank 공시 'Change of Indirect Subsidiary Along with the Purchase of Shares of Carview Corporation by Yahoo Japan Corporation': 'The impact of this change on the consolidated results will be minor.'</t>
        </is>
      </c>
      <c r="G2233" s="37" t="inlineStr">
        <is>
          <t>회사 보도자료</t>
        </is>
      </c>
      <c r="H2233" s="36" t="inlineStr">
        <is>
          <t>2012-12-07</t>
        </is>
      </c>
      <c r="I2233" s="36" t="n"/>
      <c r="J2233" s="39" t="inlineStr">
        <is>
          <t>https://group.softbank/en/news/press/20121207</t>
        </is>
      </c>
      <c r="K2233" s="37" t="inlineStr">
        <is>
          <t>first_filing_date</t>
        </is>
      </c>
    </row>
    <row r="2234" ht="45" customHeight="1">
      <c r="A2234" s="36" t="inlineStr">
        <is>
          <t>N019</t>
        </is>
      </c>
      <c r="B2234" s="37" t="inlineStr">
        <is>
          <t>Carview Corporation</t>
        </is>
      </c>
      <c r="C2234" s="36" t="inlineStr">
        <is>
          <t>인수 전</t>
        </is>
      </c>
      <c r="D2234" s="36" t="inlineStr">
        <is>
          <t>2012-09-30</t>
        </is>
      </c>
      <c r="E2234" s="37" t="inlineStr">
        <is>
          <t>실적</t>
        </is>
      </c>
      <c r="F2234" s="37"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7" t="inlineStr">
        <is>
          <t>IR 자료</t>
        </is>
      </c>
      <c r="H2234" s="36" t="inlineStr">
        <is>
          <t>2012-10-24</t>
        </is>
      </c>
      <c r="I2234" s="36" t="n"/>
      <c r="J2234" s="39" t="inlineStr">
        <is>
          <t>https://i.yimg.jp/i/docs/ir/archives/tanshin/2012/jp1024tanshin.pdf</t>
        </is>
      </c>
      <c r="K2234" s="37" t="inlineStr">
        <is>
          <t>acq_total_assets,apex_total_assets,deal_to_assets_pct,deal_to_equity_pct,acq_mktcap,acquirer_core,size_basis</t>
        </is>
      </c>
    </row>
    <row r="2235" ht="45" customHeight="1">
      <c r="A2235" s="36" t="inlineStr">
        <is>
          <t>N019</t>
        </is>
      </c>
      <c r="B2235" s="37" t="inlineStr">
        <is>
          <t>Carview Corporation</t>
        </is>
      </c>
      <c r="C2235" s="36" t="inlineStr">
        <is>
          <t>발표</t>
        </is>
      </c>
      <c r="D2235" s="36" t="inlineStr">
        <is>
          <t>2012-12-06</t>
        </is>
      </c>
      <c r="E2235" s="37" t="inlineStr">
        <is>
          <t>기타</t>
        </is>
      </c>
      <c r="F2235" s="37" t="inlineStr">
        <is>
          <t>Yahoo Finance 4689.T: 2012-12-06 종가(분할조정) 278.2, 12-07 280.0; 2013-10-01 1:100 분할 역조정 시 27,820円.</t>
        </is>
      </c>
      <c r="G2235" s="37" t="inlineStr">
        <is>
          <t>기타</t>
        </is>
      </c>
      <c r="H2235" s="36" t="inlineStr">
        <is>
          <t>2026-10-26</t>
        </is>
      </c>
      <c r="I2235" s="36" t="n"/>
      <c r="J2235" s="39" t="inlineStr">
        <is>
          <t>https://query1.finance.yahoo.com/v8/finance/chart/4689.T?period1=1354492800&amp;period2=1354924800&amp;interval=1d</t>
        </is>
      </c>
      <c r="K2235" s="37" t="inlineStr">
        <is>
          <t>acq_mktcap</t>
        </is>
      </c>
    </row>
    <row r="2236" ht="45" customHeight="1">
      <c r="A2236" s="36" t="inlineStr">
        <is>
          <t>N019</t>
        </is>
      </c>
      <c r="B2236" s="37" t="inlineStr">
        <is>
          <t>Carview Corporation</t>
        </is>
      </c>
      <c r="C2236" s="36" t="inlineStr">
        <is>
          <t>발표</t>
        </is>
      </c>
      <c r="D2236" s="36" t="inlineStr">
        <is>
          <t>2012-12-07</t>
        </is>
      </c>
      <c r="E2236" s="37" t="inlineStr">
        <is>
          <t>기타</t>
        </is>
      </c>
      <c r="F2236" s="37" t="inlineStr">
        <is>
          <t>FRB H.10 엔/달러 DEXJPUS: 2012-12-07 82.37.</t>
        </is>
      </c>
      <c r="G2236" s="37" t="inlineStr">
        <is>
          <t>기타</t>
        </is>
      </c>
      <c r="H2236" s="36" t="inlineStr">
        <is>
          <t>2026-10-26</t>
        </is>
      </c>
      <c r="I2236" s="36" t="n"/>
      <c r="J2236" s="39" t="inlineStr">
        <is>
          <t>https://fred.stlouisfed.org/graph/fredgraph.csv?id=DEXJPUS</t>
        </is>
      </c>
      <c r="K2236" s="37" t="inlineStr">
        <is>
          <t>value_chk_usdmm</t>
        </is>
      </c>
    </row>
    <row r="2237" ht="45" customHeight="1">
      <c r="A2237" s="36" t="inlineStr">
        <is>
          <t>N019</t>
        </is>
      </c>
      <c r="B2237" s="37" t="inlineStr">
        <is>
          <t>Carview Corporation</t>
        </is>
      </c>
      <c r="C2237" s="36" t="inlineStr">
        <is>
          <t>인수 후</t>
        </is>
      </c>
      <c r="D2237" s="36" t="inlineStr">
        <is>
          <t>2014-10-22</t>
        </is>
      </c>
      <c r="E2237" s="37" t="inlineStr">
        <is>
          <t>기타</t>
        </is>
      </c>
      <c r="F2237" s="37"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7" t="inlineStr">
        <is>
          <t>회사 보도자료</t>
        </is>
      </c>
      <c r="H2237" s="36" t="inlineStr">
        <is>
          <t>2014-10-22</t>
        </is>
      </c>
      <c r="I2237" s="36" t="n"/>
      <c r="J2237" s="39" t="inlineStr">
        <is>
          <t>https://i.yimg.jp/images/docs/ir/release/2014/jp20141022.pdf</t>
        </is>
      </c>
      <c r="K2237" s="37" t="inlineStr">
        <is>
          <t>status_chk,post_events_summary,earnings_call_note,value_chk_local</t>
        </is>
      </c>
    </row>
    <row r="2238" ht="45" customHeight="1">
      <c r="A2238" s="36" t="inlineStr">
        <is>
          <t>N019</t>
        </is>
      </c>
      <c r="B2238" s="37" t="inlineStr">
        <is>
          <t>Carview Corporation</t>
        </is>
      </c>
      <c r="C2238" s="36" t="inlineStr">
        <is>
          <t>인수 후</t>
        </is>
      </c>
      <c r="D2238" s="36" t="inlineStr">
        <is>
          <t>2014-03-31</t>
        </is>
      </c>
      <c r="E2238" s="37" t="inlineStr">
        <is>
          <t>실적</t>
        </is>
      </c>
      <c r="F2238" s="37"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7" t="inlineStr">
        <is>
          <t>EDINET</t>
        </is>
      </c>
      <c r="H2238" s="36" t="inlineStr">
        <is>
          <t>2014-06-19</t>
        </is>
      </c>
      <c r="I2238" s="36" t="inlineStr">
        <is>
          <t>S10020WN</t>
        </is>
      </c>
      <c r="J2238" s="39" t="inlineStr">
        <is>
          <t>https://disclosure2dl.edinet-fsa.go.jp/searchdocument/pdf/S10020WN.pdf</t>
        </is>
      </c>
      <c r="K2238" s="37" t="inlineStr">
        <is>
          <t>pre_events_summary,target_rev_pre,target_rev_post,target_op_post,earnings_call_note,post_events_summary</t>
        </is>
      </c>
    </row>
    <row r="2239" ht="45" customHeight="1">
      <c r="A2239" s="36" t="inlineStr">
        <is>
          <t>N019</t>
        </is>
      </c>
      <c r="B2239" s="37" t="inlineStr">
        <is>
          <t>Carview Corporation</t>
        </is>
      </c>
      <c r="C2239" s="36" t="inlineStr">
        <is>
          <t>인수 전</t>
        </is>
      </c>
      <c r="D2239" s="36" t="inlineStr">
        <is>
          <t>1999-03-24</t>
        </is>
      </c>
      <c r="E2239" s="37" t="inlineStr">
        <is>
          <t>설립</t>
        </is>
      </c>
      <c r="F2239" s="37" t="inlineStr">
        <is>
          <t>Microsoft 보도자료: Microsoft·SoftBank·Yahoo! Japan 합작으로 MSN CarPoint 일본판 설립 발표, 지분 SoftBank 50%·Microsoft 40%·Yahoo! Japan 10%, 1999년 4분기 서비스 예정.</t>
        </is>
      </c>
      <c r="G2239" s="37" t="inlineStr">
        <is>
          <t>회사 보도자료</t>
        </is>
      </c>
      <c r="H2239" s="36" t="inlineStr">
        <is>
          <t>1999-03-24</t>
        </is>
      </c>
      <c r="I2239" s="36" t="n"/>
      <c r="J2239" s="39" t="inlineStr">
        <is>
          <t>https://news.microsoft.com/source/1999/03/24/microsoft-softbank-and-yahoo-japan-create-joint-venture-to-bring-no-1-u-s-online-car-buying-service-to-japan/</t>
        </is>
      </c>
      <c r="K2239" s="37" t="inlineStr">
        <is>
          <t>pre_events_summary,notes</t>
        </is>
      </c>
    </row>
    <row r="2240" ht="45" customHeight="1">
      <c r="A2240" s="36" t="inlineStr">
        <is>
          <t>N019</t>
        </is>
      </c>
      <c r="B2240" s="37" t="inlineStr">
        <is>
          <t>Carview Corporation</t>
        </is>
      </c>
      <c r="C2240" s="36" t="inlineStr">
        <is>
          <t>인수 후</t>
        </is>
      </c>
      <c r="D2240" s="36" t="inlineStr">
        <is>
          <t>2015-03-20</t>
        </is>
      </c>
      <c r="E2240" s="37" t="inlineStr">
        <is>
          <t>기타</t>
        </is>
      </c>
      <c r="F2240" s="37" t="inlineStr">
        <is>
          <t>kabutore 상장폐지 종목 페이지: カービュー(2155) '2015年3月20日上場廃止', 2015-03-20 종가 859円, 상장일 2007-06-12(東証マザーズ). 상장폐지 사유는 기재 없음(2차 출처, 단일).</t>
        </is>
      </c>
      <c r="G2240" s="37" t="inlineStr">
        <is>
          <t>기타</t>
        </is>
      </c>
      <c r="H2240" s="36" t="inlineStr">
        <is>
          <t>2026-10-26</t>
        </is>
      </c>
      <c r="I2240" s="36" t="n"/>
      <c r="J2240" s="39" t="inlineStr">
        <is>
          <t>https://www.kabutore.biz/genzaikabuka/2155.html</t>
        </is>
      </c>
      <c r="K2240" s="37" t="inlineStr">
        <is>
          <t>post_events_summary</t>
        </is>
      </c>
    </row>
    <row r="2241" ht="45" customHeight="1">
      <c r="A2241" s="36" t="inlineStr">
        <is>
          <t>N019</t>
        </is>
      </c>
      <c r="B2241" s="37" t="inlineStr">
        <is>
          <t>Carview Corporation</t>
        </is>
      </c>
      <c r="C2241" s="36" t="inlineStr">
        <is>
          <t>인수 후</t>
        </is>
      </c>
      <c r="D2241" s="36" t="inlineStr">
        <is>
          <t>2015-03-31</t>
        </is>
      </c>
      <c r="E2241" s="37" t="inlineStr">
        <is>
          <t>추가취득</t>
        </is>
      </c>
      <c r="F2241" s="37" t="inlineStr">
        <is>
          <t>Yahoo 2015年3月期 有価証券報告書(IFRS): 주요 자회사 ㈱カービュー 의결권 53.8%(2014-03-31)→100.0%(2015-03-31), コンシューマ事業; 沿革 '2012年12月 ㈱カービューを子会社とする'.</t>
        </is>
      </c>
      <c r="G2241" s="37" t="inlineStr">
        <is>
          <t>EDINET</t>
        </is>
      </c>
      <c r="H2241" s="36" t="inlineStr">
        <is>
          <t>2015-06-17</t>
        </is>
      </c>
      <c r="I2241" s="36" t="inlineStr">
        <is>
          <t>S1004WQ2</t>
        </is>
      </c>
      <c r="J2241" s="39" t="inlineStr">
        <is>
          <t>https://disclosure2dl.edinet-fsa.go.jp/searchdocument/pdf/S1004WQ2.pdf</t>
        </is>
      </c>
      <c r="K2241" s="37" t="inlineStr">
        <is>
          <t>post_events_summary</t>
        </is>
      </c>
    </row>
    <row r="2242" ht="45" customHeight="1">
      <c r="A2242" s="36" t="inlineStr">
        <is>
          <t>N019</t>
        </is>
      </c>
      <c r="B2242" s="37" t="inlineStr">
        <is>
          <t>Carview Corporation</t>
        </is>
      </c>
      <c r="C2242" s="36" t="inlineStr">
        <is>
          <t>인수 후</t>
        </is>
      </c>
      <c r="D2242" s="36" t="inlineStr">
        <is>
          <t>2018-12-04</t>
        </is>
      </c>
      <c r="E2242" s="37" t="inlineStr">
        <is>
          <t>매각</t>
        </is>
      </c>
      <c r="F2242" s="37"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7" t="inlineStr">
        <is>
          <t>TDnet</t>
        </is>
      </c>
      <c r="H2242" s="36" t="inlineStr">
        <is>
          <t>2018-10-31</t>
        </is>
      </c>
      <c r="I2242" s="36" t="n"/>
      <c r="J2242" s="39" t="inlineStr">
        <is>
          <t>https://www2.jpx.co.jp/disc/36790/140120181030426106.pdf</t>
        </is>
      </c>
      <c r="K2242" s="37" t="inlineStr">
        <is>
          <t>post_events_summary,target_rev_post,notes</t>
        </is>
      </c>
    </row>
    <row r="2243" ht="45" customHeight="1">
      <c r="A2243" s="36" t="inlineStr">
        <is>
          <t>N019</t>
        </is>
      </c>
      <c r="B2243" s="37" t="inlineStr">
        <is>
          <t>Carview Corporation</t>
        </is>
      </c>
      <c r="C2243" s="36" t="inlineStr">
        <is>
          <t>인수 후</t>
        </is>
      </c>
      <c r="D2243" s="36" t="inlineStr">
        <is>
          <t>2022-07-01</t>
        </is>
      </c>
      <c r="E2243" s="37" t="inlineStr">
        <is>
          <t>합병</t>
        </is>
      </c>
      <c r="F2243" s="37"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7" t="inlineStr">
        <is>
          <t>TDnet</t>
        </is>
      </c>
      <c r="H2243" s="36" t="inlineStr">
        <is>
          <t>2022-06-13</t>
        </is>
      </c>
      <c r="I2243" s="36" t="n"/>
      <c r="J2243" s="39" t="inlineStr">
        <is>
          <t>https://www2.jpx.co.jp/disc/41930/140120220613577917.pdf</t>
        </is>
      </c>
      <c r="K2243" s="37" t="inlineStr">
        <is>
          <t>post_events_summary,notes</t>
        </is>
      </c>
    </row>
    <row r="2244" ht="45" customHeight="1">
      <c r="A2244" s="36" t="inlineStr">
        <is>
          <t>N019</t>
        </is>
      </c>
      <c r="B2244" s="37" t="inlineStr">
        <is>
          <t>Carview Corporation</t>
        </is>
      </c>
      <c r="C2244" s="36" t="inlineStr">
        <is>
          <t>인수 후</t>
        </is>
      </c>
      <c r="D2244" s="36" t="inlineStr">
        <is>
          <t>2022-03-31</t>
        </is>
      </c>
      <c r="E2244" s="37" t="inlineStr">
        <is>
          <t>실적</t>
        </is>
      </c>
      <c r="F2244" s="37" t="inlineStr">
        <is>
          <t>catr.jp 決算公告 집계(㈱カービュー, 閉鎖): 당기순이익 FY2018/3 764,120천円·FY2019/3 711,561·FY2020/3 504,890·FY2021/3 1,452,349·FY2022/3 241,404천円, 총자산 FY2022/3 5,839,947천円; 2022-07-01 ヤフー에 합병·해산.</t>
        </is>
      </c>
      <c r="G2244" s="37" t="inlineStr">
        <is>
          <t>기타</t>
        </is>
      </c>
      <c r="H2244" s="36" t="inlineStr">
        <is>
          <t>2026-10-26</t>
        </is>
      </c>
      <c r="I2244" s="36" t="n"/>
      <c r="J2244" s="39" t="inlineStr">
        <is>
          <t>https://catr.jp/companies/64607/10693</t>
        </is>
      </c>
      <c r="K2244" s="37" t="inlineStr">
        <is>
          <t>target_op_post,perf_basis</t>
        </is>
      </c>
    </row>
    <row r="2245" ht="45" customHeight="1">
      <c r="A2245" s="36" t="inlineStr">
        <is>
          <t>N020</t>
        </is>
      </c>
      <c r="B2245" s="37" t="inlineStr">
        <is>
          <t>CyberAgent FX Inc.</t>
        </is>
      </c>
      <c r="C2245" s="36" t="inlineStr">
        <is>
          <t>발표</t>
        </is>
      </c>
      <c r="D2245" s="36" t="inlineStr">
        <is>
          <t>2012-12-12</t>
        </is>
      </c>
      <c r="E2245" s="37" t="inlineStr">
        <is>
          <t>발표</t>
        </is>
      </c>
      <c r="F2245" s="37"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7" t="inlineStr">
        <is>
          <t>TDnet</t>
        </is>
      </c>
      <c r="H2245" s="36" t="inlineStr">
        <is>
          <t>2012-12-12</t>
        </is>
      </c>
      <c r="I2245" s="36" t="inlineStr">
        <is>
          <t>jp20121212</t>
        </is>
      </c>
      <c r="J2245" s="39" t="inlineStr">
        <is>
          <t>https://www.lycorp.co.jp/ja/ir/news/news-8949921074575542416/main/0/link/jp20121212.pdf</t>
        </is>
      </c>
      <c r="K2245" s="37" t="inlineStr">
        <is>
          <t>announce_date_chk,purpose_quote,value_chk_local,subtype_chk,chk_note,target_rev_pre,target_op_pre,pre_events_summary,acquirer_entity</t>
        </is>
      </c>
    </row>
    <row r="2246" ht="45" customHeight="1">
      <c r="A2246" s="36" t="inlineStr">
        <is>
          <t>N020</t>
        </is>
      </c>
      <c r="B2246" s="37" t="inlineStr">
        <is>
          <t>CyberAgent FX Inc.</t>
        </is>
      </c>
      <c r="C2246" s="36" t="inlineStr">
        <is>
          <t>발표</t>
        </is>
      </c>
      <c r="D2246" s="36" t="inlineStr">
        <is>
          <t>2012-12-12</t>
        </is>
      </c>
      <c r="E2246" s="37" t="inlineStr">
        <is>
          <t>발표</t>
        </is>
      </c>
      <c r="F2246" s="37"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7" t="inlineStr">
        <is>
          <t>회사 보도자료</t>
        </is>
      </c>
      <c r="H2246" s="36" t="inlineStr">
        <is>
          <t>2012-12-12</t>
        </is>
      </c>
      <c r="I2246" s="36" t="inlineStr">
        <is>
          <t>ja20121212_B</t>
        </is>
      </c>
      <c r="J2246" s="39" t="inlineStr">
        <is>
          <t>https://www.lycorp.co.jp/news/archive/Y/ja/ja20121212_B.pdf</t>
        </is>
      </c>
      <c r="K2246" s="37" t="inlineStr">
        <is>
          <t>purpose_quote,core_basis,is_core,pre_events_summary</t>
        </is>
      </c>
    </row>
    <row r="2247" ht="45" customHeight="1">
      <c r="A2247" s="36" t="inlineStr">
        <is>
          <t>N020</t>
        </is>
      </c>
      <c r="B2247" s="37" t="inlineStr">
        <is>
          <t>CyberAgent FX Inc.</t>
        </is>
      </c>
      <c r="C2247" s="36" t="inlineStr">
        <is>
          <t>발표</t>
        </is>
      </c>
      <c r="D2247" s="36" t="inlineStr">
        <is>
          <t>2012-12-12</t>
        </is>
      </c>
      <c r="E2247" s="37" t="inlineStr">
        <is>
          <t>발표</t>
        </is>
      </c>
      <c r="F2247" s="37" t="inlineStr">
        <is>
          <t>닛케이 'ヤフー、サイバーFX子会社を210億円で買収 1月末に全株取得' (2012-12-12 16:02): 자기자금으로 210억엔 취득, 2013-01-31 완전자회사화, CyberAgent는 주식 매각익 약 100억엔 예상</t>
        </is>
      </c>
      <c r="G2247" s="37" t="inlineStr">
        <is>
          <t>언론 보도</t>
        </is>
      </c>
      <c r="H2247" s="36" t="inlineStr">
        <is>
          <t>2012-12-12</t>
        </is>
      </c>
      <c r="I2247" s="36" t="n"/>
      <c r="J2247" s="39" t="inlineStr">
        <is>
          <t>https://www.nikkei.com/article/DGXNASFL120KK_S2A211C1000000/</t>
        </is>
      </c>
      <c r="K2247" s="37" t="inlineStr">
        <is>
          <t>first_filing_date,event_ticker_basis</t>
        </is>
      </c>
    </row>
    <row r="2248" ht="45" customHeight="1">
      <c r="A2248" s="36" t="inlineStr">
        <is>
          <t>N020</t>
        </is>
      </c>
      <c r="B2248" s="37" t="inlineStr">
        <is>
          <t>CyberAgent FX Inc.</t>
        </is>
      </c>
      <c r="C2248" s="36" t="inlineStr">
        <is>
          <t>발표</t>
        </is>
      </c>
      <c r="D2248" s="36" t="inlineStr">
        <is>
          <t>2012-12-12</t>
        </is>
      </c>
      <c r="E2248" s="37" t="inlineStr">
        <is>
          <t>발표</t>
        </is>
      </c>
      <c r="F2248" s="37" t="inlineStr">
        <is>
          <t>INTERNET Watch 'ヤフーが金融事業に参入、サイバーエージェントFXを買収' (2012-12-12 16:39): "買収総額は210億円", "株式譲渡日は2013年1月31日の予定"</t>
        </is>
      </c>
      <c r="G2248" s="37" t="inlineStr">
        <is>
          <t>언론 보도</t>
        </is>
      </c>
      <c r="H2248" s="36" t="inlineStr">
        <is>
          <t>2012-12-12</t>
        </is>
      </c>
      <c r="I2248" s="36" t="n"/>
      <c r="J2248" s="39" t="inlineStr">
        <is>
          <t>https://internet.watch.impress.co.jp/docs/news/578436.html</t>
        </is>
      </c>
      <c r="K2248" s="37" t="inlineStr">
        <is>
          <t>first_filing_date</t>
        </is>
      </c>
    </row>
    <row r="2249" ht="45" customHeight="1">
      <c r="A2249" s="36" t="inlineStr">
        <is>
          <t>N020</t>
        </is>
      </c>
      <c r="B2249" s="37" t="inlineStr">
        <is>
          <t>CyberAgent FX Inc.</t>
        </is>
      </c>
      <c r="C2249" s="36" t="inlineStr">
        <is>
          <t>발표</t>
        </is>
      </c>
      <c r="D2249" s="36" t="inlineStr">
        <is>
          <t>2012-12-12</t>
        </is>
      </c>
      <c r="E2249" s="37" t="inlineStr">
        <is>
          <t>발표</t>
        </is>
      </c>
      <c r="F2249" s="37"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7" t="inlineStr">
        <is>
          <t>언론 보도</t>
        </is>
      </c>
      <c r="H2249" s="36" t="inlineStr">
        <is>
          <t>2012-12-12</t>
        </is>
      </c>
      <c r="I2249" s="36" t="n"/>
      <c r="J2249" s="39" t="inlineStr">
        <is>
          <t>https://www.ma-cp.com/news/5077/</t>
        </is>
      </c>
      <c r="K2249" s="37" t="inlineStr">
        <is>
          <t>pre_events_summary,chk_note</t>
        </is>
      </c>
    </row>
    <row r="2250" ht="45" customHeight="1">
      <c r="A2250" s="36" t="inlineStr">
        <is>
          <t>N020</t>
        </is>
      </c>
      <c r="B2250" s="37" t="inlineStr">
        <is>
          <t>CyberAgent FX Inc.</t>
        </is>
      </c>
      <c r="C2250" s="36" t="inlineStr">
        <is>
          <t>인수 후</t>
        </is>
      </c>
      <c r="D2250" s="36" t="inlineStr">
        <is>
          <t>2013-04</t>
        </is>
      </c>
      <c r="E2250" s="37" t="inlineStr">
        <is>
          <t>실적</t>
        </is>
      </c>
      <c r="F2250" s="37" t="inlineStr">
        <is>
          <t>CyberAgent 2013年9月期 第2四半期決算説明会 자료(2013-04-25): 특별이익 항목 '(株)サイバーエージェントFXの売却益 10,300百万円' (PDF 텍스트 인코딩이 깨져 수치와 'FX' 문맥으로 판독)</t>
        </is>
      </c>
      <c r="G2250" s="37" t="inlineStr">
        <is>
          <t>IR 자료</t>
        </is>
      </c>
      <c r="H2250" s="36" t="inlineStr">
        <is>
          <t>2013-04-25</t>
        </is>
      </c>
      <c r="I2250" s="36" t="n"/>
      <c r="J2250" s="39" t="inlineStr">
        <is>
          <t>http://www.irwebcasting.com/20130425/5/a9c8ece0cd/media/20130425_cyberagent_ja_01.pdf</t>
        </is>
      </c>
      <c r="K2250" s="37" t="inlineStr">
        <is>
          <t>value_chk_local,chk_note</t>
        </is>
      </c>
    </row>
    <row r="2251" ht="45" customHeight="1">
      <c r="A2251" s="36" t="inlineStr">
        <is>
          <t>N020</t>
        </is>
      </c>
      <c r="B2251" s="37" t="inlineStr">
        <is>
          <t>CyberAgent FX Inc.</t>
        </is>
      </c>
      <c r="C2251" s="36" t="inlineStr">
        <is>
          <t>인수 전</t>
        </is>
      </c>
      <c r="D2251" s="36" t="inlineStr">
        <is>
          <t>2012-03-31</t>
        </is>
      </c>
      <c r="E2251" s="37" t="inlineStr">
        <is>
          <t>실적</t>
        </is>
      </c>
      <c r="F2251" s="37" t="inlineStr">
        <is>
          <t>Yahoo Japan 有価証券報告書 第17期(2012/3期) 연결: 売上高 302,088, 純資産額 468,300, 総資産額 562,022百万円, 自己資本比率 82.8%; 연결BS 新株予約権 749, 少数株主持分 2,341百万円</t>
        </is>
      </c>
      <c r="G2251" s="37" t="inlineStr">
        <is>
          <t>EDINET</t>
        </is>
      </c>
      <c r="H2251" s="36" t="inlineStr">
        <is>
          <t>2012-06-20</t>
        </is>
      </c>
      <c r="I2251" s="36" t="inlineStr">
        <is>
          <t>yuho2011-vsreport</t>
        </is>
      </c>
      <c r="J2251" s="39" t="inlineStr">
        <is>
          <t>https://www.lycorp.co.jp/ja/ir/library/securities/main/010/teaserItems2/0/linkList/0/link/yuho2011-vsreport.pdf</t>
        </is>
      </c>
      <c r="K2251" s="37" t="inlineStr">
        <is>
          <t>acq_total_assets,apex_total_assets,deal_to_assets_pct,deal_to_equity_pct</t>
        </is>
      </c>
    </row>
    <row r="2252" ht="45" customHeight="1">
      <c r="A2252" s="36" t="inlineStr">
        <is>
          <t>N020</t>
        </is>
      </c>
      <c r="B2252" s="37" t="inlineStr">
        <is>
          <t>CyberAgent FX Inc.</t>
        </is>
      </c>
      <c r="C2252" s="36" t="inlineStr">
        <is>
          <t>인수 전</t>
        </is>
      </c>
      <c r="D2252" s="36" t="inlineStr">
        <is>
          <t>2012-09-30</t>
        </is>
      </c>
      <c r="E2252" s="37" t="inlineStr">
        <is>
          <t>실적</t>
        </is>
      </c>
      <c r="F2252" s="37" t="inlineStr">
        <is>
          <t>Yahoo Japan 第18期 第2四半期報告書(2012-09-30): 資産合計 591,763, 純資産合計 501,002百万円; 発行済株式総数 58,196,528株, 自己保有株式 180,433株</t>
        </is>
      </c>
      <c r="G2252" s="37" t="inlineStr">
        <is>
          <t>EDINET</t>
        </is>
      </c>
      <c r="H2252" s="36" t="inlineStr">
        <is>
          <t>2012-11-09</t>
        </is>
      </c>
      <c r="I2252" s="36" t="inlineStr">
        <is>
          <t>hanpo2012q2</t>
        </is>
      </c>
      <c r="J2252" s="39" t="inlineStr">
        <is>
          <t>https://www.lycorp.co.jp/ja/ir/library/securities/main/09/teaserItems2/0/linkList/01/link/hanpo2012q2.pdf</t>
        </is>
      </c>
      <c r="K2252" s="37" t="inlineStr">
        <is>
          <t>acq_total_assets,acq_mktcap,deal_to_assets_pct,deal_to_equity_pct</t>
        </is>
      </c>
    </row>
    <row r="2253" ht="45" customHeight="1">
      <c r="A2253" s="36" t="inlineStr">
        <is>
          <t>N020</t>
        </is>
      </c>
      <c r="B2253" s="37" t="inlineStr">
        <is>
          <t>CyberAgent FX Inc.</t>
        </is>
      </c>
      <c r="C2253" s="36" t="inlineStr">
        <is>
          <t>인수 후</t>
        </is>
      </c>
      <c r="D2253" s="36" t="inlineStr">
        <is>
          <t>2013-01-31</t>
        </is>
      </c>
      <c r="E2253" s="37" t="inlineStr">
        <is>
          <t>완료</t>
        </is>
      </c>
      <c r="F2253" s="37"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7" t="inlineStr">
        <is>
          <t>EDINET</t>
        </is>
      </c>
      <c r="H2253" s="36" t="inlineStr">
        <is>
          <t>2013-06-19</t>
        </is>
      </c>
      <c r="I2253" s="36" t="inlineStr">
        <is>
          <t>yuho2012-vsreport</t>
        </is>
      </c>
      <c r="J2253" s="39" t="inlineStr">
        <is>
          <t>https://www.lycorp.co.jp/ja/ir/library/securities/main/09/teaserItems2/0/linkList/0/link/yuho2012-vsreport.pdf</t>
        </is>
      </c>
      <c r="K2253" s="37" t="inlineStr">
        <is>
          <t>status_chk,post_events_summary,acquirer_core,acquirer_entity,pre_incorp_chk</t>
        </is>
      </c>
    </row>
    <row r="2254" ht="45" customHeight="1">
      <c r="A2254" s="36" t="inlineStr">
        <is>
          <t>N020</t>
        </is>
      </c>
      <c r="B2254" s="37" t="inlineStr">
        <is>
          <t>CyberAgent FX Inc.</t>
        </is>
      </c>
      <c r="C2254" s="36" t="inlineStr">
        <is>
          <t>인수 후</t>
        </is>
      </c>
      <c r="D2254" s="36" t="inlineStr">
        <is>
          <t>2013-04-25</t>
        </is>
      </c>
      <c r="E2254" s="37" t="inlineStr">
        <is>
          <t>어닝콜</t>
        </is>
      </c>
      <c r="F2254" s="37"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7" t="inlineStr">
        <is>
          <t>IR 자료</t>
        </is>
      </c>
      <c r="H2254" s="36" t="inlineStr">
        <is>
          <t>2013-04-25</t>
        </is>
      </c>
      <c r="I2254" s="36" t="inlineStr">
        <is>
          <t>jp130425presentation</t>
        </is>
      </c>
      <c r="J2254" s="39" t="inlineStr">
        <is>
          <t>https://www.lycorp.co.jp/ja/ir/library/presentations/main/09/teaserItems2/0/linkList/0/link/jp130425presentation.pdf</t>
        </is>
      </c>
      <c r="K2254" s="37" t="inlineStr">
        <is>
          <t>earnings_call_note,post_events_summary</t>
        </is>
      </c>
    </row>
    <row r="2255" ht="45" customHeight="1">
      <c r="A2255" s="36" t="inlineStr">
        <is>
          <t>N020</t>
        </is>
      </c>
      <c r="B2255" s="37" t="inlineStr">
        <is>
          <t>CyberAgent FX Inc.</t>
        </is>
      </c>
      <c r="C2255" s="36" t="inlineStr">
        <is>
          <t>인수 후</t>
        </is>
      </c>
      <c r="D2255" s="36" t="inlineStr">
        <is>
          <t>2014-01-29</t>
        </is>
      </c>
      <c r="E2255" s="37" t="inlineStr">
        <is>
          <t>어닝콜</t>
        </is>
      </c>
      <c r="F2255" s="37" t="inlineStr">
        <is>
          <t>Yahoo 2013년도 3Q 결산설명회(2014-01-29): 'その他 +70.9% FX事業好調'; e커머스 취급고 주석 '※FX事業の取扱高は含まれておりません'; 그룹사 목록에 아직 '(株)サイバーエージェント FX' 표기</t>
        </is>
      </c>
      <c r="G2255" s="37" t="inlineStr">
        <is>
          <t>IR 자료</t>
        </is>
      </c>
      <c r="H2255" s="36" t="inlineStr">
        <is>
          <t>2014-01-29</t>
        </is>
      </c>
      <c r="I2255" s="36" t="inlineStr">
        <is>
          <t>jp140129presentation</t>
        </is>
      </c>
      <c r="J2255" s="39" t="inlineStr">
        <is>
          <t>https://www.lycorp.co.jp/ja/ir/library/presentations/main/08/teaserItems2/0/linkList/00/link/jp140129presentation.pdf</t>
        </is>
      </c>
      <c r="K2255" s="37" t="inlineStr">
        <is>
          <t>earnings_call_note,post_events_summary,notes</t>
        </is>
      </c>
    </row>
    <row r="2256" ht="45" customHeight="1">
      <c r="A2256" s="36" t="inlineStr">
        <is>
          <t>N020</t>
        </is>
      </c>
      <c r="B2256" s="37" t="inlineStr">
        <is>
          <t>CyberAgent FX Inc.</t>
        </is>
      </c>
      <c r="C2256" s="36" t="inlineStr">
        <is>
          <t>인수 후</t>
        </is>
      </c>
      <c r="D2256" s="36" t="inlineStr">
        <is>
          <t>2014-03</t>
        </is>
      </c>
      <c r="E2256" s="37" t="inlineStr">
        <is>
          <t>사명변경</t>
        </is>
      </c>
      <c r="F2256" s="37" t="inlineStr">
        <is>
          <t>Yahoo Japan 有価証券報告書 第19期(2014/3期, 2014-06-18 제출): 沿革 "2013年１月 ㈱サイバーエージェントFX（現　ワイジェイFX㈱）の株式100%を取得し子会社とする" — 이 시점까지 ワイジェイFX로 사명 변경 완료</t>
        </is>
      </c>
      <c r="G2256" s="37" t="inlineStr">
        <is>
          <t>EDINET</t>
        </is>
      </c>
      <c r="H2256" s="36" t="inlineStr">
        <is>
          <t>2014-06-18</t>
        </is>
      </c>
      <c r="I2256" s="36" t="inlineStr">
        <is>
          <t>yuho2013-vsreport</t>
        </is>
      </c>
      <c r="J2256" s="39" t="inlineStr">
        <is>
          <t>https://www.lycorp.co.jp/ja/ir/library/securities/main/08/teaserItems2/0/linkList/0/link/yuho2013-vsreport.pdf</t>
        </is>
      </c>
      <c r="K2256" s="37" t="inlineStr">
        <is>
          <t>post_events_summary,notes</t>
        </is>
      </c>
    </row>
    <row r="2257" ht="45" customHeight="1">
      <c r="A2257" s="36" t="inlineStr">
        <is>
          <t>N020</t>
        </is>
      </c>
      <c r="B2257" s="37" t="inlineStr">
        <is>
          <t>CyberAgent FX Inc.</t>
        </is>
      </c>
      <c r="C2257" s="36" t="inlineStr">
        <is>
          <t>인수 후</t>
        </is>
      </c>
      <c r="D2257" s="36" t="inlineStr">
        <is>
          <t>2015-03-31</t>
        </is>
      </c>
      <c r="E2257" s="37" t="inlineStr">
        <is>
          <t>기타</t>
        </is>
      </c>
      <c r="F2257" s="37"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7" t="inlineStr">
        <is>
          <t>EDINET</t>
        </is>
      </c>
      <c r="H2257" s="36" t="inlineStr">
        <is>
          <t>2015-06-17</t>
        </is>
      </c>
      <c r="I2257" s="36" t="inlineStr">
        <is>
          <t>yuho2014-vsreport_2</t>
        </is>
      </c>
      <c r="J2257" s="39" t="inlineStr">
        <is>
          <t>https://www.lycorp.co.jp/ja/ir/library/securities/main/07/teaserItems2/0/linkList/0/link/yuho2014-vsreport_2.pdf</t>
        </is>
      </c>
      <c r="K2257" s="37" t="inlineStr">
        <is>
          <t>impairment,post_events_summary</t>
        </is>
      </c>
    </row>
    <row r="2258" ht="45" customHeight="1">
      <c r="A2258" s="36" t="inlineStr">
        <is>
          <t>N020</t>
        </is>
      </c>
      <c r="B2258" s="37" t="inlineStr">
        <is>
          <t>CyberAgent FX Inc.</t>
        </is>
      </c>
      <c r="C2258" s="36" t="inlineStr">
        <is>
          <t>인수 후</t>
        </is>
      </c>
      <c r="D2258" s="36" t="inlineStr">
        <is>
          <t>2021-05-28</t>
        </is>
      </c>
      <c r="E2258" s="37" t="inlineStr">
        <is>
          <t>매각</t>
        </is>
      </c>
      <c r="F2258" s="37"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7" t="inlineStr">
        <is>
          <t>EDINET</t>
        </is>
      </c>
      <c r="H2258" s="36" t="inlineStr">
        <is>
          <t>2021-06-17</t>
        </is>
      </c>
      <c r="I2258" s="36" t="inlineStr">
        <is>
          <t>S100LJN6</t>
        </is>
      </c>
      <c r="J2258" s="39" t="inlineStr">
        <is>
          <t>https://data.swcms.net/file/lycorp-ir/dam/jcr:b6180b8f-e05a-48af-bc70-266c6adbc421/S100LJN6.pdf</t>
        </is>
      </c>
      <c r="K2258" s="37" t="inlineStr">
        <is>
          <t>post_events_summary</t>
        </is>
      </c>
    </row>
    <row r="2259" ht="45" customHeight="1">
      <c r="A2259" s="36" t="inlineStr">
        <is>
          <t>N020</t>
        </is>
      </c>
      <c r="B2259" s="37" t="inlineStr">
        <is>
          <t>CyberAgent FX Inc.</t>
        </is>
      </c>
      <c r="C2259" s="36" t="inlineStr">
        <is>
          <t>인수 후</t>
        </is>
      </c>
      <c r="D2259" s="36" t="inlineStr">
        <is>
          <t>2021-05-25</t>
        </is>
      </c>
      <c r="E2259" s="37" t="inlineStr">
        <is>
          <t>매각</t>
        </is>
      </c>
      <c r="F2259" s="37"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7" t="inlineStr">
        <is>
          <t>TDnet</t>
        </is>
      </c>
      <c r="H2259" s="36" t="inlineStr">
        <is>
          <t>2021-05-25</t>
        </is>
      </c>
      <c r="I2259" s="36" t="inlineStr">
        <is>
          <t>140120210524427263</t>
        </is>
      </c>
      <c r="J2259" s="39" t="inlineStr">
        <is>
          <t>https://assets.minkabu.jp/news/article_media_content/urn:newsml:tdnet.info:20210524427263/140120210524427263.pdf</t>
        </is>
      </c>
      <c r="K2259" s="37" t="inlineStr">
        <is>
          <t>target_rev_post,target_op_post,post_events_summary,notes</t>
        </is>
      </c>
    </row>
    <row r="2260" ht="45" customHeight="1">
      <c r="A2260" s="36" t="inlineStr">
        <is>
          <t>N020</t>
        </is>
      </c>
      <c r="B2260" s="37" t="inlineStr">
        <is>
          <t>CyberAgent FX Inc.</t>
        </is>
      </c>
      <c r="C2260" s="36" t="inlineStr">
        <is>
          <t>인수 후</t>
        </is>
      </c>
      <c r="D2260" s="36" t="inlineStr">
        <is>
          <t>2021-09-27</t>
        </is>
      </c>
      <c r="E2260" s="37" t="inlineStr">
        <is>
          <t>매각</t>
        </is>
      </c>
      <c r="F2260" s="37" t="inlineStr">
        <is>
          <t>GMO 파이낸셜HD 적시공시 '株式取得（子会社化）完了に関するお知らせ': 2021-09-27 전 주식 취득, 同日付 商号 '外貨ｅｘ ｂｙＧＭＯ株式会社'로 변경, 결산기 3월→12월</t>
        </is>
      </c>
      <c r="G2260" s="37" t="inlineStr">
        <is>
          <t>TDnet</t>
        </is>
      </c>
      <c r="H2260" s="36" t="inlineStr">
        <is>
          <t>2021-09-27</t>
        </is>
      </c>
      <c r="I2260" s="36" t="inlineStr">
        <is>
          <t>140120210927402295</t>
        </is>
      </c>
      <c r="J2260" s="39" t="inlineStr">
        <is>
          <t>https://assets.minkabu.jp/news/article_media_content/urn:newsml:tdnet.info:20210927402295/140120210927402295.pdf</t>
        </is>
      </c>
      <c r="K2260" s="37" t="inlineStr">
        <is>
          <t>post_events_summary</t>
        </is>
      </c>
    </row>
    <row r="2261" ht="45" customHeight="1">
      <c r="A2261" s="36" t="inlineStr">
        <is>
          <t>N020</t>
        </is>
      </c>
      <c r="B2261" s="37" t="inlineStr">
        <is>
          <t>CyberAgent FX Inc.</t>
        </is>
      </c>
      <c r="C2261" s="36" t="inlineStr">
        <is>
          <t>인수 후</t>
        </is>
      </c>
      <c r="D2261" s="36" t="inlineStr">
        <is>
          <t>2021-09-27</t>
        </is>
      </c>
      <c r="E2261" s="37" t="inlineStr">
        <is>
          <t>매각</t>
        </is>
      </c>
      <c r="F2261" s="37"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7" t="inlineStr">
        <is>
          <t>EDINET</t>
        </is>
      </c>
      <c r="H2261" s="36" t="inlineStr">
        <is>
          <t>2022-06-16</t>
        </is>
      </c>
      <c r="I2261" s="36" t="inlineStr">
        <is>
          <t>S100O94C</t>
        </is>
      </c>
      <c r="J2261" s="39" t="inlineStr">
        <is>
          <t>https://data.swcms.net/file/lycorp-ir/dam/jcr:de37e3ea-c099-4d31-8028-7fd2ed87b03b/S100O94C.pdf</t>
        </is>
      </c>
      <c r="K2261" s="37" t="inlineStr">
        <is>
          <t>post_events_summary,impairment,notes</t>
        </is>
      </c>
    </row>
    <row r="2262" ht="45" customHeight="1">
      <c r="A2262" s="36" t="inlineStr">
        <is>
          <t>N020</t>
        </is>
      </c>
      <c r="B2262" s="37" t="inlineStr">
        <is>
          <t>CyberAgent FX Inc.</t>
        </is>
      </c>
      <c r="C2262" s="36" t="inlineStr">
        <is>
          <t>인수 후</t>
        </is>
      </c>
      <c r="D2262" s="36" t="inlineStr">
        <is>
          <t>2021-11-02</t>
        </is>
      </c>
      <c r="E2262" s="37" t="inlineStr">
        <is>
          <t>어닝콜</t>
        </is>
      </c>
      <c r="F2262" s="37"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7" t="inlineStr">
        <is>
          <t>IR 자료</t>
        </is>
      </c>
      <c r="H2262" s="36" t="inlineStr">
        <is>
          <t>2021-11-02</t>
        </is>
      </c>
      <c r="I2262" s="36" t="inlineStr">
        <is>
          <t>jp2021q2_presentation</t>
        </is>
      </c>
      <c r="J2262" s="39" t="inlineStr">
        <is>
          <t>https://www.lycorp.co.jp/ja/ir/library/presentations/main/01/teaserItems2/0/linkList/03/link/jp2021q2_presentation.pdf</t>
        </is>
      </c>
      <c r="K2262" s="37" t="inlineStr">
        <is>
          <t>earnings_call_note,post_events_summary</t>
        </is>
      </c>
    </row>
    <row r="2263" ht="45" customHeight="1">
      <c r="A2263" s="36" t="inlineStr">
        <is>
          <t>N020</t>
        </is>
      </c>
      <c r="B2263" s="37" t="inlineStr">
        <is>
          <t>CyberAgent FX Inc.</t>
        </is>
      </c>
      <c r="C2263" s="36" t="inlineStr">
        <is>
          <t>발표</t>
        </is>
      </c>
      <c r="D2263" s="36" t="inlineStr">
        <is>
          <t>2012-12-11</t>
        </is>
      </c>
      <c r="E2263" s="37" t="inlineStr">
        <is>
          <t>기타</t>
        </is>
      </c>
      <c r="F2263" s="37" t="inlineStr">
        <is>
          <t>Yahoo Finance 4689.T 일별(분할조정): 12/11 종가 282.8, 12/12 281.3, 12/13 279.5; 분할 이벤트 100:1(2013-09-26)</t>
        </is>
      </c>
      <c r="G2263" s="37" t="inlineStr">
        <is>
          <t>기타</t>
        </is>
      </c>
      <c r="H2263" s="36" t="inlineStr">
        <is>
          <t>2026-10-25</t>
        </is>
      </c>
      <c r="I2263" s="36" t="n"/>
      <c r="J2263" s="39" t="inlineStr">
        <is>
          <t>https://query1.finance.yahoo.com/v8/finance/chart/4689.T?period1=1354665600&amp;period2=1355875200&amp;interval=1d&amp;events=splits%2Cdiv</t>
        </is>
      </c>
      <c r="K2263" s="37" t="inlineStr">
        <is>
          <t>acq_mktcap,event_ticker_basis</t>
        </is>
      </c>
    </row>
    <row r="2264" ht="45" customHeight="1">
      <c r="A2264" s="36" t="inlineStr">
        <is>
          <t>N020</t>
        </is>
      </c>
      <c r="B2264" s="37" t="inlineStr">
        <is>
          <t>CyberAgent FX Inc.</t>
        </is>
      </c>
      <c r="C2264" s="36" t="inlineStr">
        <is>
          <t>발표</t>
        </is>
      </c>
      <c r="D2264" s="36" t="inlineStr">
        <is>
          <t>2012-12-11</t>
        </is>
      </c>
      <c r="E2264" s="37" t="inlineStr">
        <is>
          <t>기타</t>
        </is>
      </c>
      <c r="F2264" s="37" t="inlineStr">
        <is>
          <t>Yahoo Finance 4751.T 일별(분할조정): 12/10 종가 209.625(거래량 19.7백만) → 12/11 228.375(41.4백만) → 12/12 226.125 → 12/13 227.875</t>
        </is>
      </c>
      <c r="G2264" s="37" t="inlineStr">
        <is>
          <t>기타</t>
        </is>
      </c>
      <c r="H2264" s="36" t="inlineStr">
        <is>
          <t>2026-10-25</t>
        </is>
      </c>
      <c r="I2264" s="36" t="n"/>
      <c r="J2264" s="39" t="inlineStr">
        <is>
          <t>https://query1.finance.yahoo.com/v8/finance/chart/4751.T?period1=1354665600&amp;period2=1355875200&amp;interval=1d&amp;events=splits%2Cdiv</t>
        </is>
      </c>
      <c r="K2264" s="37" t="inlineStr">
        <is>
          <t>notes</t>
        </is>
      </c>
    </row>
    <row r="2265" ht="45" customHeight="1">
      <c r="A2265" s="36" t="inlineStr">
        <is>
          <t>N020</t>
        </is>
      </c>
      <c r="B2265" s="37" t="inlineStr">
        <is>
          <t>CyberAgent FX Inc.</t>
        </is>
      </c>
      <c r="C2265" s="36" t="inlineStr">
        <is>
          <t>발표</t>
        </is>
      </c>
      <c r="D2265" s="36" t="n"/>
      <c r="E2265" s="37" t="inlineStr">
        <is>
          <t>기타</t>
        </is>
      </c>
      <c r="F2265" s="37" t="inlineStr">
        <is>
          <t>Fed H.10 일별 엔/달러: 2012-12-12 83.10</t>
        </is>
      </c>
      <c r="G2265" s="37" t="inlineStr">
        <is>
          <t>기타</t>
        </is>
      </c>
      <c r="H2265" s="36" t="inlineStr">
        <is>
          <t>2026-10-25</t>
        </is>
      </c>
      <c r="I2265" s="36" t="n"/>
      <c r="J2265" s="39" t="inlineStr">
        <is>
          <t>https://www.federalreserve.gov/releases/h10/hist/dat00_ja.htm</t>
        </is>
      </c>
      <c r="K2265" s="37" t="inlineStr">
        <is>
          <t>value_chk_usdmm</t>
        </is>
      </c>
    </row>
    <row r="2266" ht="45" customHeight="1">
      <c r="A2266" s="36" t="inlineStr">
        <is>
          <t>N020</t>
        </is>
      </c>
      <c r="B2266" s="37" t="inlineStr">
        <is>
          <t>CyberAgent FX Inc.</t>
        </is>
      </c>
      <c r="C2266" s="36" t="inlineStr">
        <is>
          <t>인수 후</t>
        </is>
      </c>
      <c r="D2266" s="36" t="inlineStr">
        <is>
          <t>2019-10-01</t>
        </is>
      </c>
      <c r="E2266" s="37" t="inlineStr">
        <is>
          <t>기타</t>
        </is>
      </c>
      <c r="F2266" s="37"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7" t="inlineStr">
        <is>
          <t>EDINET</t>
        </is>
      </c>
      <c r="H2266" s="36" t="inlineStr">
        <is>
          <t>2026-06-18</t>
        </is>
      </c>
      <c r="I2266" s="36" t="inlineStr">
        <is>
          <t>S100YBXD</t>
        </is>
      </c>
      <c r="J2266" s="39" t="inlineStr">
        <is>
          <t>https://data.swcms.net/file/lycorp-ir/dam/jcr:37e7640a-6aa4-4125-ac17-9d4e8fed0b14/S100YBXD.pdf</t>
        </is>
      </c>
      <c r="K2266" s="37" t="inlineStr">
        <is>
          <t>post_events_summary</t>
        </is>
      </c>
    </row>
    <row r="2267" ht="45" customHeight="1">
      <c r="A2267" s="36" t="inlineStr">
        <is>
          <t>N020</t>
        </is>
      </c>
      <c r="B2267" s="37" t="inlineStr">
        <is>
          <t>CyberAgent FX Inc.</t>
        </is>
      </c>
      <c r="C2267" s="36" t="inlineStr">
        <is>
          <t>인수 후</t>
        </is>
      </c>
      <c r="D2267" s="36" t="inlineStr">
        <is>
          <t>2020-07-31</t>
        </is>
      </c>
      <c r="E2267" s="37" t="inlineStr">
        <is>
          <t>사명변경</t>
        </is>
      </c>
      <c r="F2267" s="37"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7" t="inlineStr">
        <is>
          <t>회사 보도자료</t>
        </is>
      </c>
      <c r="H2267" s="36" t="inlineStr">
        <is>
          <t>2020-07-31</t>
        </is>
      </c>
      <c r="I2267" s="36" t="n"/>
      <c r="J2267" s="39" t="inlineStr">
        <is>
          <t>https://www.softbank.jp/corp/news/press/sbkk/2020/20200731_01/</t>
        </is>
      </c>
      <c r="K2267" s="37" t="inlineStr">
        <is>
          <t>post_events_summary</t>
        </is>
      </c>
    </row>
    <row r="2268" ht="45" customHeight="1">
      <c r="A2268" s="36" t="inlineStr">
        <is>
          <t>N020</t>
        </is>
      </c>
      <c r="B2268" s="37" t="inlineStr">
        <is>
          <t>CyberAgent FX Inc.</t>
        </is>
      </c>
      <c r="C2268" s="36" t="inlineStr">
        <is>
          <t>인수 후</t>
        </is>
      </c>
      <c r="D2268" s="36" t="inlineStr">
        <is>
          <t>2021-03-01</t>
        </is>
      </c>
      <c r="E2268" s="37" t="inlineStr">
        <is>
          <t>통합</t>
        </is>
      </c>
      <c r="F2268" s="37"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7" t="inlineStr">
        <is>
          <t>EDINET</t>
        </is>
      </c>
      <c r="H2268" s="36" t="inlineStr">
        <is>
          <t>2026-06-18</t>
        </is>
      </c>
      <c r="I2268" s="36" t="inlineStr">
        <is>
          <t>S100YBXD</t>
        </is>
      </c>
      <c r="J2268" s="39" t="inlineStr">
        <is>
          <t>https://data.swcms.net/file/lycorp-ir/dam/jcr:37e7640a-6aa4-4125-ac17-9d4e8fed0b14/S100YBXD.pdf</t>
        </is>
      </c>
      <c r="K2268" s="37" t="inlineStr">
        <is>
          <t>pre_incorp_chk,post_events_summary</t>
        </is>
      </c>
    </row>
    <row r="2269" ht="45" customHeight="1">
      <c r="A2269" s="36" t="inlineStr">
        <is>
          <t>N020</t>
        </is>
      </c>
      <c r="B2269" s="37" t="inlineStr">
        <is>
          <t>CyberAgent FX Inc.</t>
        </is>
      </c>
      <c r="C2269" s="36" t="inlineStr">
        <is>
          <t>인수 후</t>
        </is>
      </c>
      <c r="D2269" s="36" t="inlineStr">
        <is>
          <t>2021-12-31</t>
        </is>
      </c>
      <c r="E2269" s="37" t="inlineStr">
        <is>
          <t>기타</t>
        </is>
      </c>
      <c r="F2269" s="37"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7" t="inlineStr">
        <is>
          <t>DART 사업보고서</t>
        </is>
      </c>
      <c r="H2269" s="36" t="inlineStr">
        <is>
          <t>2022-03-04</t>
        </is>
      </c>
      <c r="I2269" s="36" t="inlineStr">
        <is>
          <t>20220304000687</t>
        </is>
      </c>
      <c r="J2269" s="39" t="inlineStr">
        <is>
          <t>https://dart.fss.or.kr/dsaf001/main.do?rcpNo=20220304000687</t>
        </is>
      </c>
      <c r="K2269" s="37" t="inlineStr">
        <is>
          <t>pre_incorp_chk</t>
        </is>
      </c>
    </row>
    <row r="2270" ht="45" customHeight="1">
      <c r="A2270" s="36" t="inlineStr">
        <is>
          <t>N021</t>
        </is>
      </c>
      <c r="B2270" s="37" t="inlineStr">
        <is>
          <t>Brain Pub</t>
        </is>
      </c>
      <c r="C2270" s="36" t="inlineStr">
        <is>
          <t>발표</t>
        </is>
      </c>
      <c r="D2270" s="36" t="inlineStr">
        <is>
          <t>2012-11-09</t>
        </is>
      </c>
      <c r="E2270" s="37" t="inlineStr">
        <is>
          <t>발표</t>
        </is>
      </c>
      <c r="F2270" s="37" t="inlineStr">
        <is>
          <t>NHN 이사회 제1호 안건 '스마트폰 어플리케이션 개발사 인수의 건' 가결. "법인명: 브레인펍(주) - 인수금액: 35억원(100%)"</t>
        </is>
      </c>
      <c r="G2270" s="37" t="inlineStr">
        <is>
          <t>DART 사업보고서</t>
        </is>
      </c>
      <c r="H2270" s="36" t="inlineStr">
        <is>
          <t>2013-04-01</t>
        </is>
      </c>
      <c r="I2270" s="36" t="inlineStr">
        <is>
          <t>20130401002241</t>
        </is>
      </c>
      <c r="J2270" s="39" t="inlineStr">
        <is>
          <t>https://dart.fss.or.kr/dsaf001/main.do?rcpNo=20130401002241</t>
        </is>
      </c>
      <c r="K2270" s="37" t="inlineStr">
        <is>
          <t>announce_date_chk,value_chk_local,first_filing_date</t>
        </is>
      </c>
    </row>
    <row r="2271" ht="45" customHeight="1">
      <c r="A2271" s="36" t="inlineStr">
        <is>
          <t>N021</t>
        </is>
      </c>
      <c r="B2271" s="37" t="inlineStr">
        <is>
          <t>Brain Pub</t>
        </is>
      </c>
      <c r="C2271" s="36" t="inlineStr">
        <is>
          <t>인수 후</t>
        </is>
      </c>
      <c r="D2271" s="36" t="inlineStr">
        <is>
          <t>2013-02-28</t>
        </is>
      </c>
      <c r="E2271" s="37" t="inlineStr">
        <is>
          <t>완료</t>
        </is>
      </c>
      <c r="F2271" s="37" t="inlineStr">
        <is>
          <t>"2013년 2월 28일 ... (주)브레인펍 지분을 100% 인수하여 해당 회사들이 계열회사로 편입되었습니다"</t>
        </is>
      </c>
      <c r="G2271" s="37" t="inlineStr">
        <is>
          <t>DART 사업보고서</t>
        </is>
      </c>
      <c r="H2271" s="36" t="inlineStr">
        <is>
          <t>2013-04-01</t>
        </is>
      </c>
      <c r="I2271" s="36" t="inlineStr">
        <is>
          <t>20130401002241</t>
        </is>
      </c>
      <c r="J2271" s="39" t="inlineStr">
        <is>
          <t>https://dart.fss.or.kr/dsaf001/main.do?rcpNo=20130401002241</t>
        </is>
      </c>
      <c r="K2271" s="37" t="inlineStr">
        <is>
          <t>status_chk</t>
        </is>
      </c>
    </row>
    <row r="2272" ht="45" customHeight="1">
      <c r="A2272" s="36" t="inlineStr">
        <is>
          <t>N021</t>
        </is>
      </c>
      <c r="B2272" s="37" t="inlineStr">
        <is>
          <t>Brain Pub</t>
        </is>
      </c>
      <c r="C2272" s="36" t="inlineStr">
        <is>
          <t>인수 후</t>
        </is>
      </c>
      <c r="D2272" s="36" t="inlineStr">
        <is>
          <t>2013-02-28</t>
        </is>
      </c>
      <c r="E2272" s="37" t="inlineStr">
        <is>
          <t>완료</t>
        </is>
      </c>
      <c r="F2272" s="37"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7" t="inlineStr">
        <is>
          <t>DART 사업보고서</t>
        </is>
      </c>
      <c r="H2272" s="36" t="inlineStr">
        <is>
          <t>2014-03-31</t>
        </is>
      </c>
      <c r="I2272" s="36" t="inlineStr">
        <is>
          <t>20140331002244</t>
        </is>
      </c>
      <c r="J2272" s="39" t="inlineStr">
        <is>
          <t>https://dart.fss.or.kr/dsaf001/main.do?rcpNo=20140331002244</t>
        </is>
      </c>
      <c r="K2272" s="37" t="inlineStr">
        <is>
          <t>purpose_quote,value_chk_local</t>
        </is>
      </c>
    </row>
    <row r="2273" ht="45" customHeight="1">
      <c r="A2273" s="36" t="inlineStr">
        <is>
          <t>N021</t>
        </is>
      </c>
      <c r="B2273" s="37" t="inlineStr">
        <is>
          <t>Brain Pub</t>
        </is>
      </c>
      <c r="C2273" s="36" t="inlineStr">
        <is>
          <t>인수 후</t>
        </is>
      </c>
      <c r="D2273" s="36" t="inlineStr">
        <is>
          <t>2013-02-28</t>
        </is>
      </c>
      <c r="E2273" s="37" t="inlineStr">
        <is>
          <t>완료</t>
        </is>
      </c>
      <c r="F2273" s="37" t="inlineStr">
        <is>
          <t>별도감사보고서 주석(*9): "스마트폰 어플리케이션 개발능력을 향상시키기 위하여 당기 중 ㈜브레인펍의 지분 100%를 3,500백만원에 취득"</t>
        </is>
      </c>
      <c r="G2273" s="37" t="inlineStr">
        <is>
          <t>DART 감사보고서</t>
        </is>
      </c>
      <c r="H2273" s="36" t="inlineStr">
        <is>
          <t>2014-03-31</t>
        </is>
      </c>
      <c r="I2273" s="36" t="inlineStr">
        <is>
          <t>20140331002244 (첨부 dcmNo 4113676)</t>
        </is>
      </c>
      <c r="J2273" s="39" t="inlineStr">
        <is>
          <t>https://dart.fss.or.kr/dsaf001/main.do?rcpNo=20140331002244</t>
        </is>
      </c>
      <c r="K2273" s="37" t="inlineStr">
        <is>
          <t>purpose_quote</t>
        </is>
      </c>
    </row>
    <row r="2274" ht="45" customHeight="1">
      <c r="A2274" s="36" t="inlineStr">
        <is>
          <t>N021</t>
        </is>
      </c>
      <c r="B2274" s="37" t="inlineStr">
        <is>
          <t>Brain Pub</t>
        </is>
      </c>
      <c r="C2274" s="36" t="inlineStr">
        <is>
          <t>인수 후</t>
        </is>
      </c>
      <c r="D2274" s="36" t="inlineStr">
        <is>
          <t>2013-12-31</t>
        </is>
      </c>
      <c r="E2274" s="37" t="inlineStr">
        <is>
          <t>실적</t>
        </is>
      </c>
      <c r="F2274" s="37"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7" t="inlineStr">
        <is>
          <t>DART 감사보고서</t>
        </is>
      </c>
      <c r="H2274" s="36" t="inlineStr">
        <is>
          <t>2014-03-31</t>
        </is>
      </c>
      <c r="I2274" s="36" t="inlineStr">
        <is>
          <t>20140331002244 (첨부 dcmNo 4113677)</t>
        </is>
      </c>
      <c r="J2274" s="39" t="inlineStr">
        <is>
          <t>https://dart.fss.or.kr/dsaf001/main.do?rcpNo=20140331002244</t>
        </is>
      </c>
      <c r="K2274" s="37" t="inlineStr">
        <is>
          <t>notes,post_events_summary,target_rev_post,target_op_post</t>
        </is>
      </c>
    </row>
    <row r="2275" ht="45" customHeight="1">
      <c r="A2275" s="36" t="inlineStr">
        <is>
          <t>N021</t>
        </is>
      </c>
      <c r="B2275" s="37" t="inlineStr">
        <is>
          <t>Brain Pub</t>
        </is>
      </c>
      <c r="C2275" s="36" t="inlineStr">
        <is>
          <t>인수 후</t>
        </is>
      </c>
      <c r="D2275" s="36" t="inlineStr">
        <is>
          <t>2014-12-31</t>
        </is>
      </c>
      <c r="E2275" s="37" t="inlineStr">
        <is>
          <t>손상차손</t>
        </is>
      </c>
      <c r="F2275" s="37"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7" t="inlineStr">
        <is>
          <t>DART 사업보고서</t>
        </is>
      </c>
      <c r="H2275" s="36" t="inlineStr">
        <is>
          <t>2015-03-31</t>
        </is>
      </c>
      <c r="I2275" s="36" t="inlineStr">
        <is>
          <t>20150331003278</t>
        </is>
      </c>
      <c r="J2275" s="39" t="inlineStr">
        <is>
          <t>https://dart.fss.or.kr/dsaf001/main.do?rcpNo=20150331003278</t>
        </is>
      </c>
      <c r="K2275" s="37" t="inlineStr">
        <is>
          <t>impairment,target_rev_post,target_op_post</t>
        </is>
      </c>
    </row>
    <row r="2276" ht="45" customHeight="1">
      <c r="A2276" s="36" t="inlineStr">
        <is>
          <t>N021</t>
        </is>
      </c>
      <c r="B2276" s="37" t="inlineStr">
        <is>
          <t>Brain Pub</t>
        </is>
      </c>
      <c r="C2276" s="36" t="inlineStr">
        <is>
          <t>인수 후</t>
        </is>
      </c>
      <c r="D2276" s="36" t="inlineStr">
        <is>
          <t>2015-12-31</t>
        </is>
      </c>
      <c r="E2276" s="37" t="inlineStr">
        <is>
          <t>손상차손</t>
        </is>
      </c>
      <c r="F2276" s="37"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7" t="inlineStr">
        <is>
          <t>DART 사업보고서</t>
        </is>
      </c>
      <c r="H2276" s="36" t="inlineStr">
        <is>
          <t>2016-03-30</t>
        </is>
      </c>
      <c r="I2276" s="36" t="inlineStr">
        <is>
          <t>20160330003610</t>
        </is>
      </c>
      <c r="J2276" s="39" t="inlineStr">
        <is>
          <t>https://dart.fss.or.kr/dsaf001/main.do?rcpNo=20160330003610</t>
        </is>
      </c>
      <c r="K2276" s="37" t="inlineStr">
        <is>
          <t>impairment,target_rev_post,target_op_post,post_events_summary</t>
        </is>
      </c>
    </row>
    <row r="2277" ht="45" customHeight="1">
      <c r="A2277" s="36" t="inlineStr">
        <is>
          <t>N021</t>
        </is>
      </c>
      <c r="B2277" s="37" t="inlineStr">
        <is>
          <t>Brain Pub</t>
        </is>
      </c>
      <c r="C2277" s="36" t="inlineStr">
        <is>
          <t>인수 후</t>
        </is>
      </c>
      <c r="D2277" s="36" t="inlineStr">
        <is>
          <t>2016</t>
        </is>
      </c>
      <c r="E2277" s="37" t="inlineStr">
        <is>
          <t>합병</t>
        </is>
      </c>
      <c r="F2277" s="37" t="inlineStr">
        <is>
          <t>연결 제외 사유 '합병 - 브레인펍(*) (*) 당기 중 종속기업인 아이커넥트에 합병되었습니다'; 별도 주석 '(*1) 당기 중 캠프모바일의 종속기업인 아이커넥트에 합병 되었습니다'</t>
        </is>
      </c>
      <c r="G2277" s="37" t="inlineStr">
        <is>
          <t>DART 사업보고서</t>
        </is>
      </c>
      <c r="H2277" s="36" t="inlineStr">
        <is>
          <t>2017-03-31</t>
        </is>
      </c>
      <c r="I2277" s="36" t="inlineStr">
        <is>
          <t>20170331004699</t>
        </is>
      </c>
      <c r="J2277" s="39" t="inlineStr">
        <is>
          <t>https://dart.fss.or.kr/dsaf001/main.do?rcpNo=20170331004699</t>
        </is>
      </c>
      <c r="K2277" s="37" t="inlineStr">
        <is>
          <t>post_events_summary</t>
        </is>
      </c>
    </row>
    <row r="2278" ht="45" customHeight="1">
      <c r="A2278" s="36" t="inlineStr">
        <is>
          <t>N021</t>
        </is>
      </c>
      <c r="B2278" s="37" t="inlineStr">
        <is>
          <t>Brain Pub</t>
        </is>
      </c>
      <c r="C2278" s="36" t="inlineStr">
        <is>
          <t>인수 후</t>
        </is>
      </c>
      <c r="D2278" s="36" t="inlineStr">
        <is>
          <t>2018-02-01</t>
        </is>
      </c>
      <c r="E2278" s="37" t="inlineStr">
        <is>
          <t>합병</t>
        </is>
      </c>
      <c r="F2278" s="37" t="inlineStr">
        <is>
          <t>회사합병결정: 오지큐 주식회사가 아이커넥트 주식회사를 흡수합병, 합병기일 2018년 02월 01일</t>
        </is>
      </c>
      <c r="G2278" s="37" t="inlineStr">
        <is>
          <t>DART 주요사항보고서</t>
        </is>
      </c>
      <c r="H2278" s="36" t="inlineStr">
        <is>
          <t>2017-12-21</t>
        </is>
      </c>
      <c r="I2278" s="36" t="inlineStr">
        <is>
          <t>20171221000288</t>
        </is>
      </c>
      <c r="J2278" s="39" t="inlineStr">
        <is>
          <t>https://dart.fss.or.kr/dsaf001/main.do?rcpNo=20171221000288</t>
        </is>
      </c>
      <c r="K2278" s="37" t="inlineStr">
        <is>
          <t>post_events_summary</t>
        </is>
      </c>
    </row>
    <row r="2279" ht="45" customHeight="1">
      <c r="A2279" s="36" t="inlineStr">
        <is>
          <t>N021</t>
        </is>
      </c>
      <c r="B2279" s="37" t="inlineStr">
        <is>
          <t>Brain Pub</t>
        </is>
      </c>
      <c r="C2279" s="36" t="inlineStr">
        <is>
          <t>인수 후</t>
        </is>
      </c>
      <c r="D2279" s="36" t="inlineStr">
        <is>
          <t>2018-02-01</t>
        </is>
      </c>
      <c r="E2279" s="37" t="inlineStr">
        <is>
          <t>합병</t>
        </is>
      </c>
      <c r="F2279" s="37" t="inlineStr">
        <is>
          <t>회사합병결정: 네이버(주)가 캠프모바일 주식회사를 흡수합병, 합병기일 2018년 02월 01일, 이사회결의 2017-11-27</t>
        </is>
      </c>
      <c r="G2279" s="37" t="inlineStr">
        <is>
          <t>DART 주요사항보고서</t>
        </is>
      </c>
      <c r="H2279" s="36" t="inlineStr">
        <is>
          <t>2017-11-29</t>
        </is>
      </c>
      <c r="I2279" s="36" t="inlineStr">
        <is>
          <t>20171129000365</t>
        </is>
      </c>
      <c r="J2279" s="39" t="inlineStr">
        <is>
          <t>https://dart.fss.or.kr/dsaf001/main.do?rcpNo=20171129000365</t>
        </is>
      </c>
      <c r="K2279" s="37" t="inlineStr">
        <is>
          <t>post_events_summary</t>
        </is>
      </c>
    </row>
    <row r="2280" ht="45" customHeight="1">
      <c r="A2280" s="36" t="inlineStr">
        <is>
          <t>N021</t>
        </is>
      </c>
      <c r="B2280" s="37" t="inlineStr">
        <is>
          <t>Brain Pub</t>
        </is>
      </c>
      <c r="C2280" s="36" t="inlineStr">
        <is>
          <t>발표</t>
        </is>
      </c>
      <c r="D2280" s="36" t="inlineStr">
        <is>
          <t>2011-12-31</t>
        </is>
      </c>
      <c r="E2280" s="37" t="inlineStr">
        <is>
          <t>기타</t>
        </is>
      </c>
      <c r="F2280" s="37"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7" t="inlineStr">
        <is>
          <t>DART 사업보고서</t>
        </is>
      </c>
      <c r="H2280" s="36" t="inlineStr">
        <is>
          <t>2013-04-01</t>
        </is>
      </c>
      <c r="I2280" s="36" t="inlineStr">
        <is>
          <t>20130401002241</t>
        </is>
      </c>
      <c r="J2280" s="39" t="inlineStr">
        <is>
          <t>https://dart.fss.or.kr/dsaf001/main.do?rcpNo=20130401002241</t>
        </is>
      </c>
      <c r="K2280" s="37" t="inlineStr">
        <is>
          <t>acquirer_core,acq_total_assets,apex_total_assets,deal_to_assets_pct,deal_to_equity_pct,acq_mktcap,size_basis</t>
        </is>
      </c>
    </row>
    <row r="2281" ht="45" customHeight="1">
      <c r="A2281" s="36" t="inlineStr">
        <is>
          <t>N021</t>
        </is>
      </c>
      <c r="B2281" s="37" t="inlineStr">
        <is>
          <t>Brain Pub</t>
        </is>
      </c>
      <c r="C2281" s="36" t="inlineStr">
        <is>
          <t>발표</t>
        </is>
      </c>
      <c r="D2281" s="36" t="inlineStr">
        <is>
          <t>2012-11-08</t>
        </is>
      </c>
      <c r="E2281" s="37" t="inlineStr">
        <is>
          <t>기타</t>
        </is>
      </c>
      <c r="F2281" s="37" t="inlineStr">
        <is>
          <t>Yahoo Finance 035420.KS 2012-11-08 조정 종가 63,737.52원(×4.07923 = 260,000원)</t>
        </is>
      </c>
      <c r="G2281" s="37" t="inlineStr">
        <is>
          <t>기타</t>
        </is>
      </c>
      <c r="H2281" s="36" t="inlineStr">
        <is>
          <t>2026-10-26</t>
        </is>
      </c>
      <c r="I2281" s="36" t="n"/>
      <c r="J2281" s="39" t="inlineStr">
        <is>
          <t>https://query1.finance.yahoo.com/v8/finance/chart/035420.KS?period1=1352073600&amp;period2=1352592000&amp;interval=1d</t>
        </is>
      </c>
      <c r="K2281" s="37" t="inlineStr">
        <is>
          <t>acq_mktcap,size_basis</t>
        </is>
      </c>
    </row>
    <row r="2282" ht="45" customHeight="1">
      <c r="A2282" s="36" t="inlineStr">
        <is>
          <t>N021</t>
        </is>
      </c>
      <c r="B2282" s="37" t="inlineStr">
        <is>
          <t>Brain Pub</t>
        </is>
      </c>
      <c r="C2282" s="36" t="inlineStr">
        <is>
          <t>인수 전</t>
        </is>
      </c>
      <c r="D2282" s="36" t="inlineStr">
        <is>
          <t>2013-02-07</t>
        </is>
      </c>
      <c r="E2282" s="37" t="inlineStr">
        <is>
          <t>어닝콜</t>
        </is>
      </c>
      <c r="F2282" s="37" t="inlineStr">
        <is>
          <t>NHN 컨퍼런스콜에서 신규법인 라인플러스·캠프모바일 설립 발표. "캠프모바일은 기존의 네이버 서비스에서 벗어나 다양한 모바일 사업을 펼쳐나가게 된다." 브레인펍 언급 없음</t>
        </is>
      </c>
      <c r="G2282" s="37" t="inlineStr">
        <is>
          <t>언론 보도</t>
        </is>
      </c>
      <c r="H2282" s="36" t="inlineStr">
        <is>
          <t>2013-02-07</t>
        </is>
      </c>
      <c r="I2282" s="36" t="n"/>
      <c r="J2282" s="39" t="inlineStr">
        <is>
          <t>https://newstomato.com/ReadNews.aspx?no=332648</t>
        </is>
      </c>
      <c r="K2282" s="37" t="inlineStr">
        <is>
          <t>earnings_call_note,pre_events_summary</t>
        </is>
      </c>
    </row>
    <row r="2283" ht="45" customHeight="1">
      <c r="A2283" s="36" t="inlineStr">
        <is>
          <t>N022</t>
        </is>
      </c>
      <c r="B2283" s="37" t="inlineStr">
        <is>
          <t>Satsuma Ebisu-do Co., Ltd</t>
        </is>
      </c>
      <c r="C2283" s="36" t="inlineStr">
        <is>
          <t>발표</t>
        </is>
      </c>
      <c r="D2283" s="36" t="inlineStr">
        <is>
          <t>2013-05-17</t>
        </is>
      </c>
      <c r="E2283" s="37" t="inlineStr">
        <is>
          <t>발표</t>
        </is>
      </c>
      <c r="F2283" s="37"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7" t="inlineStr">
        <is>
          <t>TDnet</t>
        </is>
      </c>
      <c r="H2283" s="36" t="inlineStr">
        <is>
          <t>2013-05-17</t>
        </is>
      </c>
      <c r="I2283" s="36" t="n"/>
      <c r="J2283" s="39" t="inlineStr">
        <is>
          <t>https://web.archive.org/web/20130819191433/http://www.yumenomachi.co.jp/ir_information/pdf/20130517_3.pdf</t>
        </is>
      </c>
      <c r="K2283" s="37" t="inlineStr">
        <is>
          <t>announce_date_chk,status_chk,value_chk_local,purpose_quote,acquirer_entity,target_rev_pre,target_op_pre,chk_note,first_filing_date</t>
        </is>
      </c>
    </row>
    <row r="2284" ht="45" customHeight="1">
      <c r="A2284" s="36" t="inlineStr">
        <is>
          <t>N022</t>
        </is>
      </c>
      <c r="B2284" s="37" t="inlineStr">
        <is>
          <t>Satsuma Ebisu-do Co., Ltd</t>
        </is>
      </c>
      <c r="C2284" s="36" t="inlineStr">
        <is>
          <t>인수 후</t>
        </is>
      </c>
      <c r="D2284" s="36" t="inlineStr">
        <is>
          <t>2013-05-17</t>
        </is>
      </c>
      <c r="E2284" s="37" t="inlineStr">
        <is>
          <t>완료</t>
        </is>
      </c>
      <c r="F2284" s="37" t="inlineStr">
        <is>
          <t>FY2013/8 有価証券報告書 기업결합 주석: 기업결합일 2013-05-17, 현금 대가 755,000천円+자문비용 28,650천円=취득원가 783,650천円, 의결권 100.0%, のれん 542,818천円 5년 균등상각, 2013-05-01~08-31 실적 연결.</t>
        </is>
      </c>
      <c r="G2284" s="37" t="inlineStr">
        <is>
          <t>EDINET</t>
        </is>
      </c>
      <c r="H2284" s="36" t="inlineStr">
        <is>
          <t>2013-11-29</t>
        </is>
      </c>
      <c r="I2284" s="36" t="inlineStr">
        <is>
          <t>S1000ML9</t>
        </is>
      </c>
      <c r="J2284" s="39" t="inlineStr">
        <is>
          <t>https://disclosure2dl.edinet-fsa.go.jp/searchdocument/pdf/S1000ML9.pdf</t>
        </is>
      </c>
      <c r="K2284" s="37" t="inlineStr">
        <is>
          <t>value_chk_local,status_chk,post_events_summary,impairment</t>
        </is>
      </c>
    </row>
    <row r="2285" ht="45" customHeight="1">
      <c r="A2285" s="36" t="inlineStr">
        <is>
          <t>N022</t>
        </is>
      </c>
      <c r="B2285" s="37" t="inlineStr">
        <is>
          <t>Satsuma Ebisu-do Co., Ltd</t>
        </is>
      </c>
      <c r="C2285" s="36" t="inlineStr">
        <is>
          <t>인수 전</t>
        </is>
      </c>
      <c r="D2285" s="36" t="inlineStr">
        <is>
          <t>2013-02-28</t>
        </is>
      </c>
      <c r="E2285" s="37" t="inlineStr">
        <is>
          <t>실적</t>
        </is>
      </c>
      <c r="F2285" s="37" t="inlineStr">
        <is>
          <t>夢の街 平成25年8月期 第2四半期決算短信(연결): 2013-02-28 자산합계 2,364,129천円(2012-08-31 2,357,243), 순자산 2,233,049천円(신주예약권 5,873 포함).</t>
        </is>
      </c>
      <c r="G2285" s="37" t="inlineStr">
        <is>
          <t>TDnet</t>
        </is>
      </c>
      <c r="H2285" s="36" t="inlineStr">
        <is>
          <t>2013-04-12</t>
        </is>
      </c>
      <c r="I2285" s="36" t="n"/>
      <c r="J2285" s="39" t="inlineStr">
        <is>
          <t>https://web.archive.org/web/20130514081803/http://www.yumenomachi.co.jp/ir_information/pdf/20130412.pdf</t>
        </is>
      </c>
      <c r="K2285" s="37" t="inlineStr">
        <is>
          <t>acq_total_assets,apex_total_assets,deal_to_assets_pct,deal_to_equity_pct,size_basis</t>
        </is>
      </c>
    </row>
    <row r="2286" ht="45" customHeight="1">
      <c r="A2286" s="36" t="inlineStr">
        <is>
          <t>N022</t>
        </is>
      </c>
      <c r="B2286" s="37" t="inlineStr">
        <is>
          <t>Satsuma Ebisu-do Co., Ltd</t>
        </is>
      </c>
      <c r="C2286" s="36" t="inlineStr">
        <is>
          <t>인수 전</t>
        </is>
      </c>
      <c r="D2286" s="36" t="inlineStr">
        <is>
          <t>2013-07-16</t>
        </is>
      </c>
      <c r="E2286" s="37" t="inlineStr">
        <is>
          <t>소유주변경</t>
        </is>
      </c>
      <c r="F2286" s="37"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7" t="inlineStr">
        <is>
          <t>TDnet</t>
        </is>
      </c>
      <c r="H2286" s="36" t="inlineStr">
        <is>
          <t>2013-07-16</t>
        </is>
      </c>
      <c r="I2286" s="36" t="n"/>
      <c r="J2286" s="39" t="inlineStr">
        <is>
          <t>https://web.archive.org/web/20130806122526/http://www.yumenomachi.co.jp/ir_information/pdf/20130716_2.pdf</t>
        </is>
      </c>
      <c r="K2286" s="37" t="inlineStr">
        <is>
          <t>acq_mktcap,size_basis,pre_incorp_chk,acquirer_entity</t>
        </is>
      </c>
    </row>
    <row r="2287" ht="45" customHeight="1">
      <c r="A2287" s="36" t="inlineStr">
        <is>
          <t>N022</t>
        </is>
      </c>
      <c r="B2287" s="37" t="inlineStr">
        <is>
          <t>Satsuma Ebisu-do Co., Ltd</t>
        </is>
      </c>
      <c r="C2287" s="36" t="inlineStr">
        <is>
          <t>발표</t>
        </is>
      </c>
      <c r="D2287" s="36" t="inlineStr">
        <is>
          <t>2013-05-16</t>
        </is>
      </c>
      <c r="E2287" s="37" t="inlineStr">
        <is>
          <t>기타</t>
        </is>
      </c>
      <c r="F2287" s="37" t="inlineStr">
        <is>
          <t>Yahoo Finance 2484.T 일별 시세: 2013-05-16 종가(분할조정) 80.75, 2013-05-17 83.75. 이후 1:2(2014-04-19)·1:4(2017-03-01) 분할을 되돌리면 당시 종가 646円.</t>
        </is>
      </c>
      <c r="G2287" s="37" t="inlineStr">
        <is>
          <t>기타</t>
        </is>
      </c>
      <c r="H2287" s="36" t="inlineStr">
        <is>
          <t>2026-10-26</t>
        </is>
      </c>
      <c r="I2287" s="36" t="n"/>
      <c r="J2287" s="39" t="inlineStr">
        <is>
          <t>https://query1.finance.yahoo.com/v8/finance/chart/2484.T?period1=1368403200&amp;period2=1368835200&amp;interval=1d</t>
        </is>
      </c>
      <c r="K2287" s="37" t="inlineStr">
        <is>
          <t>acq_mktcap</t>
        </is>
      </c>
    </row>
    <row r="2288" ht="45" customHeight="1">
      <c r="A2288" s="36" t="inlineStr">
        <is>
          <t>N022</t>
        </is>
      </c>
      <c r="B2288" s="37" t="inlineStr">
        <is>
          <t>Satsuma Ebisu-do Co., Ltd</t>
        </is>
      </c>
      <c r="C2288" s="36" t="inlineStr">
        <is>
          <t>발표</t>
        </is>
      </c>
      <c r="D2288" s="36" t="inlineStr">
        <is>
          <t>2013-05-17</t>
        </is>
      </c>
      <c r="E2288" s="37" t="inlineStr">
        <is>
          <t>기타</t>
        </is>
      </c>
      <c r="F2288" s="37" t="inlineStr">
        <is>
          <t>FRB H.10 엔/달러 일별 환율 DEXJPUS: 2013-05-17 102.98.</t>
        </is>
      </c>
      <c r="G2288" s="37" t="inlineStr">
        <is>
          <t>기타</t>
        </is>
      </c>
      <c r="H2288" s="36" t="inlineStr">
        <is>
          <t>2026-10-26</t>
        </is>
      </c>
      <c r="I2288" s="36" t="n"/>
      <c r="J2288" s="39" t="inlineStr">
        <is>
          <t>https://fred.stlouisfed.org/graph/fredgraph.csv?id=DEXJPUS</t>
        </is>
      </c>
      <c r="K2288" s="37" t="inlineStr">
        <is>
          <t>value_chk_usdmm</t>
        </is>
      </c>
    </row>
    <row r="2289" ht="45" customHeight="1">
      <c r="A2289" s="36" t="inlineStr">
        <is>
          <t>N022</t>
        </is>
      </c>
      <c r="B2289" s="37" t="inlineStr">
        <is>
          <t>Satsuma Ebisu-do Co., Ltd</t>
        </is>
      </c>
      <c r="C2289" s="36" t="inlineStr">
        <is>
          <t>인수 전</t>
        </is>
      </c>
      <c r="D2289" s="36" t="inlineStr">
        <is>
          <t>2012-08-31</t>
        </is>
      </c>
      <c r="E2289" s="37" t="inlineStr">
        <is>
          <t>실적</t>
        </is>
      </c>
      <c r="F2289" s="37"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7" t="inlineStr">
        <is>
          <t>EDINET</t>
        </is>
      </c>
      <c r="H2289" s="36" t="inlineStr">
        <is>
          <t>2013-11-29</t>
        </is>
      </c>
      <c r="I2289" s="36" t="inlineStr">
        <is>
          <t>S1000ML9</t>
        </is>
      </c>
      <c r="J2289" s="39" t="inlineStr">
        <is>
          <t>https://disclosure2dl.edinet-fsa.go.jp/searchdocument/pdf/S1000ML9.pdf</t>
        </is>
      </c>
      <c r="K2289" s="37" t="inlineStr">
        <is>
          <t>acquirer_core,pre_events_summary</t>
        </is>
      </c>
    </row>
    <row r="2290" ht="45" customHeight="1">
      <c r="A2290" s="36" t="inlineStr">
        <is>
          <t>N022</t>
        </is>
      </c>
      <c r="B2290" s="37" t="inlineStr">
        <is>
          <t>Satsuma Ebisu-do Co., Ltd</t>
        </is>
      </c>
      <c r="C2290" s="36" t="inlineStr">
        <is>
          <t>인수 후</t>
        </is>
      </c>
      <c r="D2290" s="36" t="inlineStr">
        <is>
          <t>2014-08-31</t>
        </is>
      </c>
      <c r="E2290" s="37" t="inlineStr">
        <is>
          <t>실적</t>
        </is>
      </c>
      <c r="F2290" s="37"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7" t="inlineStr">
        <is>
          <t>EDINET</t>
        </is>
      </c>
      <c r="H2290" s="36" t="inlineStr">
        <is>
          <t>2014-11-28</t>
        </is>
      </c>
      <c r="I2290" s="36" t="inlineStr">
        <is>
          <t>S1003KWX</t>
        </is>
      </c>
      <c r="J2290" s="39" t="inlineStr">
        <is>
          <t>https://disclosure2dl.edinet-fsa.go.jp/searchdocument/pdf/S1003KWX.pdf</t>
        </is>
      </c>
      <c r="K2290" s="37" t="inlineStr">
        <is>
          <t>target_rev_post,target_op_post,perf_basis,earnings_call_note,post_events_summary</t>
        </is>
      </c>
    </row>
    <row r="2291" ht="45" customHeight="1">
      <c r="A2291" s="36" t="inlineStr">
        <is>
          <t>N022</t>
        </is>
      </c>
      <c r="B2291" s="37" t="inlineStr">
        <is>
          <t>Satsuma Ebisu-do Co., Ltd</t>
        </is>
      </c>
      <c r="C2291" s="36" t="inlineStr">
        <is>
          <t>인수 후</t>
        </is>
      </c>
      <c r="D2291" s="36" t="inlineStr">
        <is>
          <t>2015-08-31</t>
        </is>
      </c>
      <c r="E2291" s="37" t="inlineStr">
        <is>
          <t>실적</t>
        </is>
      </c>
      <c r="F2291" s="37"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7" t="inlineStr">
        <is>
          <t>EDINET</t>
        </is>
      </c>
      <c r="H2291" s="36" t="inlineStr">
        <is>
          <t>2016-11-25</t>
        </is>
      </c>
      <c r="I2291" s="36" t="inlineStr">
        <is>
          <t>S10096NN</t>
        </is>
      </c>
      <c r="J2291" s="39" t="inlineStr">
        <is>
          <t>https://disclosure2dl.edinet-fsa.go.jp/searchdocument/pdf/S10096NN.pdf</t>
        </is>
      </c>
      <c r="K2291" s="37" t="inlineStr">
        <is>
          <t>target_rev_post,target_op_post,impairment</t>
        </is>
      </c>
    </row>
    <row r="2292" ht="45" customHeight="1">
      <c r="A2292" s="36" t="inlineStr">
        <is>
          <t>N022</t>
        </is>
      </c>
      <c r="B2292" s="37" t="inlineStr">
        <is>
          <t>Satsuma Ebisu-do Co., Ltd</t>
        </is>
      </c>
      <c r="C2292" s="36" t="inlineStr">
        <is>
          <t>인수 후</t>
        </is>
      </c>
      <c r="D2292" s="36" t="inlineStr">
        <is>
          <t>2015-09</t>
        </is>
      </c>
      <c r="E2292" s="37" t="inlineStr">
        <is>
          <t>기타</t>
        </is>
      </c>
      <c r="F2292" s="37" t="inlineStr">
        <is>
          <t>FY2017/8 有価証券報告書 沿革: '平成27年９月 株式会社薩摩恵比寿堂がワイン販売強化のため山梨拠点を開設'.</t>
        </is>
      </c>
      <c r="G2292" s="37" t="inlineStr">
        <is>
          <t>EDINET</t>
        </is>
      </c>
      <c r="H2292" s="36" t="inlineStr">
        <is>
          <t>2017-11-28</t>
        </is>
      </c>
      <c r="I2292" s="36" t="inlineStr">
        <is>
          <t>S100BUW7</t>
        </is>
      </c>
      <c r="J2292" s="39" t="inlineStr">
        <is>
          <t>https://disclosure2dl.edinet-fsa.go.jp/searchdocument/pdf/S100BUW7.pdf</t>
        </is>
      </c>
      <c r="K2292" s="37" t="inlineStr">
        <is>
          <t>post_events_summary</t>
        </is>
      </c>
    </row>
    <row r="2293" ht="45" customHeight="1">
      <c r="A2293" s="36" t="inlineStr">
        <is>
          <t>N022</t>
        </is>
      </c>
      <c r="B2293" s="37" t="inlineStr">
        <is>
          <t>Satsuma Ebisu-do Co., Ltd</t>
        </is>
      </c>
      <c r="C2293" s="36" t="inlineStr">
        <is>
          <t>인수 후</t>
        </is>
      </c>
      <c r="D2293" s="36" t="inlineStr">
        <is>
          <t>2020-04-24</t>
        </is>
      </c>
      <c r="E2293" s="37" t="inlineStr">
        <is>
          <t>소유주변경</t>
        </is>
      </c>
      <c r="F2293" s="37" t="inlineStr">
        <is>
          <t>NAVER 2020 사업보고서: 연결대상 종속기업 명단에 'SATSUMAEBISUDO | 2020-04-24 | 의결권의 과반수를 소유', 변동내역 'DEMAE-CAN·SATSUMAEBISUDO 신규취득에 따른 지배력 획득'.</t>
        </is>
      </c>
      <c r="G2293" s="37" t="inlineStr">
        <is>
          <t>DART 사업보고서</t>
        </is>
      </c>
      <c r="H2293" s="36" t="inlineStr">
        <is>
          <t>2021-03-16</t>
        </is>
      </c>
      <c r="I2293" s="36" t="inlineStr">
        <is>
          <t>20210316001214</t>
        </is>
      </c>
      <c r="J2293" s="39" t="inlineStr">
        <is>
          <t>https://dart.fss.or.kr/dsaf001/main.do?rcpNo=20210316001214</t>
        </is>
      </c>
      <c r="K2293" s="37" t="inlineStr">
        <is>
          <t>post_events_summary,pre_incorp_chk</t>
        </is>
      </c>
    </row>
    <row r="2294" ht="45" customHeight="1">
      <c r="A2294" s="36" t="inlineStr">
        <is>
          <t>N022</t>
        </is>
      </c>
      <c r="B2294" s="37" t="inlineStr">
        <is>
          <t>Satsuma Ebisu-do Co., Ltd</t>
        </is>
      </c>
      <c r="C2294" s="36" t="inlineStr">
        <is>
          <t>인수 후</t>
        </is>
      </c>
      <c r="D2294" s="36" t="inlineStr">
        <is>
          <t>2021-12-31</t>
        </is>
      </c>
      <c r="E2294" s="37" t="inlineStr">
        <is>
          <t>기타</t>
        </is>
      </c>
      <c r="F2294" s="37"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7" t="inlineStr">
        <is>
          <t>DART 사업보고서</t>
        </is>
      </c>
      <c r="H2294" s="36" t="inlineStr">
        <is>
          <t>2022-03-04</t>
        </is>
      </c>
      <c r="I2294" s="36" t="inlineStr">
        <is>
          <t>20220304000687</t>
        </is>
      </c>
      <c r="J2294" s="39" t="inlineStr">
        <is>
          <t>https://dart.fss.or.kr/dsaf001/main.do?rcpNo=20220304000687</t>
        </is>
      </c>
      <c r="K2294" s="37" t="inlineStr">
        <is>
          <t>post_events_summary,pre_incorp_chk</t>
        </is>
      </c>
    </row>
    <row r="2295" ht="45" customHeight="1">
      <c r="A2295" s="36" t="inlineStr">
        <is>
          <t>N022</t>
        </is>
      </c>
      <c r="B2295" s="37" t="inlineStr">
        <is>
          <t>Satsuma Ebisu-do Co., Ltd</t>
        </is>
      </c>
      <c r="C2295" s="36" t="inlineStr">
        <is>
          <t>인수 후</t>
        </is>
      </c>
      <c r="D2295" s="36" t="inlineStr">
        <is>
          <t>2021-05-01</t>
        </is>
      </c>
      <c r="E2295" s="37" t="inlineStr">
        <is>
          <t>사명변경</t>
        </is>
      </c>
      <c r="F2295" s="37"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7" t="inlineStr">
        <is>
          <t>EDINET</t>
        </is>
      </c>
      <c r="H2295" s="36" t="inlineStr">
        <is>
          <t>2021-12-28</t>
        </is>
      </c>
      <c r="I2295" s="36" t="inlineStr">
        <is>
          <t>S100N5EF</t>
        </is>
      </c>
      <c r="J2295" s="39" t="inlineStr">
        <is>
          <t>https://disclosure2dl.edinet-fsa.go.jp/searchdocument/pdf/S100N5EF.pdf</t>
        </is>
      </c>
      <c r="K2295" s="37" t="inlineStr">
        <is>
          <t>post_events_summary,notes</t>
        </is>
      </c>
    </row>
    <row r="2296" ht="45" customHeight="1">
      <c r="A2296" s="36" t="inlineStr">
        <is>
          <t>N022</t>
        </is>
      </c>
      <c r="B2296" s="37" t="inlineStr">
        <is>
          <t>Satsuma Ebisu-do Co., Ltd</t>
        </is>
      </c>
      <c r="C2296" s="36" t="inlineStr">
        <is>
          <t>인수 후</t>
        </is>
      </c>
      <c r="D2296" s="36" t="inlineStr">
        <is>
          <t>2022-06-30</t>
        </is>
      </c>
      <c r="E2296" s="37" t="inlineStr">
        <is>
          <t>사업철수</t>
        </is>
      </c>
      <c r="F2296" s="37" t="inlineStr">
        <is>
          <t>FY2022/8 有価証券報告書: '2022年６月30日に通信販売事業を譲渡', 通信販売事業 10개월 매출 1,168,617(외부 493,939)·세그먼트 이익 89,081천円, 사업양도이익 129,627천円, 사업양도 수입 238,956천円.</t>
        </is>
      </c>
      <c r="G2296" s="37" t="inlineStr">
        <is>
          <t>EDINET</t>
        </is>
      </c>
      <c r="H2296" s="36" t="inlineStr">
        <is>
          <t>2022-11-30</t>
        </is>
      </c>
      <c r="I2296" s="36" t="inlineStr">
        <is>
          <t>S100PPM7</t>
        </is>
      </c>
      <c r="J2296" s="39" t="inlineStr">
        <is>
          <t>https://disclosure2dl.edinet-fsa.go.jp/searchdocument/pdf/S100PPM7.pdf</t>
        </is>
      </c>
      <c r="K2296" s="37" t="inlineStr">
        <is>
          <t>post_events_summary,target_rev_post,target_op_post,notes,earnings_call_note</t>
        </is>
      </c>
    </row>
    <row r="2297" ht="45" customHeight="1">
      <c r="A2297" s="36" t="inlineStr">
        <is>
          <t>N022</t>
        </is>
      </c>
      <c r="B2297" s="37" t="inlineStr">
        <is>
          <t>Satsuma Ebisu-do Co., Ltd</t>
        </is>
      </c>
      <c r="C2297" s="36" t="inlineStr">
        <is>
          <t>인수 후</t>
        </is>
      </c>
      <c r="D2297" s="36" t="inlineStr">
        <is>
          <t>2025-08-31</t>
        </is>
      </c>
      <c r="E2297" s="37" t="inlineStr">
        <is>
          <t>기타</t>
        </is>
      </c>
      <c r="F2297" s="37"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7" t="inlineStr">
        <is>
          <t>EDINET</t>
        </is>
      </c>
      <c r="H2297" s="36" t="inlineStr">
        <is>
          <t>2025-11-26</t>
        </is>
      </c>
      <c r="I2297" s="36" t="inlineStr">
        <is>
          <t>S100X153</t>
        </is>
      </c>
      <c r="J2297" s="39" t="inlineStr">
        <is>
          <t>https://disclosure2dl.edinet-fsa.go.jp/searchdocument/pdf/S100X153.pdf</t>
        </is>
      </c>
      <c r="K2297" s="37" t="inlineStr">
        <is>
          <t>post_events_summary,notes</t>
        </is>
      </c>
    </row>
    <row r="2298" ht="45" customHeight="1">
      <c r="A2298" s="36" t="inlineStr">
        <is>
          <t>N022</t>
        </is>
      </c>
      <c r="B2298" s="37" t="inlineStr">
        <is>
          <t>Satsuma Ebisu-do Co., Ltd</t>
        </is>
      </c>
      <c r="C2298" s="36" t="inlineStr">
        <is>
          <t>인수 후</t>
        </is>
      </c>
      <c r="D2298" s="36" t="inlineStr">
        <is>
          <t>2024-08-31</t>
        </is>
      </c>
      <c r="E2298" s="37" t="inlineStr">
        <is>
          <t>기타</t>
        </is>
      </c>
      <c r="F2298" s="37" t="inlineStr">
        <is>
          <t>FY2024/8 有価証券報告書 関係会社の状況: LINEヤフー 37.4%, NAVER Corporation 25.0%(NAVER J.Hub→未来Fund 경유 간접 16.6%) — 모두 その他の関係会社(出前館은 어느 쪽의 연결자회사도 아님).</t>
        </is>
      </c>
      <c r="G2298" s="37" t="inlineStr">
        <is>
          <t>EDINET</t>
        </is>
      </c>
      <c r="H2298" s="36" t="inlineStr">
        <is>
          <t>2024-12-02</t>
        </is>
      </c>
      <c r="I2298" s="36" t="inlineStr">
        <is>
          <t>S100UVPV</t>
        </is>
      </c>
      <c r="J2298" s="39" t="inlineStr">
        <is>
          <t>https://disclosure2dl.edinet-fsa.go.jp/searchdocument/pdf/S100UVPV.pdf</t>
        </is>
      </c>
      <c r="K2298" s="37" t="inlineStr">
        <is>
          <t>notes</t>
        </is>
      </c>
    </row>
    <row r="2299" ht="45" customHeight="1">
      <c r="A2299" s="36" t="inlineStr">
        <is>
          <t>N023</t>
        </is>
      </c>
      <c r="B2299" s="37" t="inlineStr">
        <is>
          <t>ZEN Co. Ltd.</t>
        </is>
      </c>
      <c r="C2299" s="36" t="inlineStr">
        <is>
          <t>발표</t>
        </is>
      </c>
      <c r="D2299" s="36" t="inlineStr">
        <is>
          <t>2013-11-26</t>
        </is>
      </c>
      <c r="E2299" s="37" t="inlineStr">
        <is>
          <t>발표</t>
        </is>
      </c>
      <c r="F2299" s="37"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7" t="inlineStr">
        <is>
          <t>TDnet</t>
        </is>
      </c>
      <c r="H2299" s="36" t="inlineStr">
        <is>
          <t>2013-11-26</t>
        </is>
      </c>
      <c r="I2299" s="36" t="n"/>
      <c r="J2299" s="39" t="inlineStr">
        <is>
          <t>https://web.archive.org/web/20140408075703/http://www.yumenomachi.co.jp/ir_information/pdf/20131126.pdf</t>
        </is>
      </c>
      <c r="K2299" s="37" t="inlineStr">
        <is>
          <t>announce_date_chk,purpose_quote,first_filing_date,pre_events_summary,acquirer_entity</t>
        </is>
      </c>
    </row>
    <row r="2300" ht="45" customHeight="1">
      <c r="A2300" s="36" t="inlineStr">
        <is>
          <t>N023</t>
        </is>
      </c>
      <c r="B2300" s="37" t="inlineStr">
        <is>
          <t>ZEN Co. Ltd.</t>
        </is>
      </c>
      <c r="C2300" s="36" t="inlineStr">
        <is>
          <t>발표</t>
        </is>
      </c>
      <c r="D2300" s="36" t="inlineStr">
        <is>
          <t>2013-12-26</t>
        </is>
      </c>
      <c r="E2300" s="37" t="inlineStr">
        <is>
          <t>완료</t>
        </is>
      </c>
      <c r="F2300" s="37" t="inlineStr">
        <is>
          <t>夢の街 적시공시: 2013-12-26 이사회 결의·주식양도계약, 인도 2013-12-27, 200주(의결권 100.0%), 취득가액 ZEN 보통주 30백만円 + 자문비용 3백만円 = 33백만円, 매도자 '柴田彰 他個人２名'.</t>
        </is>
      </c>
      <c r="G2300" s="37" t="inlineStr">
        <is>
          <t>TDnet</t>
        </is>
      </c>
      <c r="H2300" s="36" t="inlineStr">
        <is>
          <t>2013-12-26</t>
        </is>
      </c>
      <c r="I2300" s="36" t="n"/>
      <c r="J2300" s="39" t="inlineStr">
        <is>
          <t>https://web.archive.org/web/20140408090359/http://www.yumenomachi.co.jp/ir_information/pdf/20131226_2.pdf</t>
        </is>
      </c>
      <c r="K2300" s="37" t="inlineStr">
        <is>
          <t>status_chk,value_chk_local,value_chk_usdmm,chk_note</t>
        </is>
      </c>
    </row>
    <row r="2301" ht="45" customHeight="1">
      <c r="A2301" s="36" t="inlineStr">
        <is>
          <t>N023</t>
        </is>
      </c>
      <c r="B2301" s="37" t="inlineStr">
        <is>
          <t>ZEN Co. Ltd.</t>
        </is>
      </c>
      <c r="C2301" s="36" t="inlineStr">
        <is>
          <t>발표</t>
        </is>
      </c>
      <c r="D2301" s="36" t="inlineStr">
        <is>
          <t>2013-11-26</t>
        </is>
      </c>
      <c r="E2301" s="37" t="inlineStr">
        <is>
          <t>기타</t>
        </is>
      </c>
      <c r="F2301" s="37" t="inlineStr">
        <is>
          <t>FRB H.10 엔/달러 DEXJPUS: 2013-11-26 101.38.</t>
        </is>
      </c>
      <c r="G2301" s="37" t="inlineStr">
        <is>
          <t>기타</t>
        </is>
      </c>
      <c r="H2301" s="36" t="inlineStr">
        <is>
          <t>2026-10-26</t>
        </is>
      </c>
      <c r="I2301" s="36" t="n"/>
      <c r="J2301" s="39" t="inlineStr">
        <is>
          <t>https://fred.stlouisfed.org/graph/fredgraph.csv?id=DEXJPUS</t>
        </is>
      </c>
      <c r="K2301" s="37" t="inlineStr">
        <is>
          <t>value_chk_usdmm</t>
        </is>
      </c>
    </row>
    <row r="2302" ht="45" customHeight="1">
      <c r="A2302" s="36" t="inlineStr">
        <is>
          <t>N023</t>
        </is>
      </c>
      <c r="B2302" s="37" t="inlineStr">
        <is>
          <t>ZEN Co. Ltd.</t>
        </is>
      </c>
      <c r="C2302" s="36" t="inlineStr">
        <is>
          <t>인수 전</t>
        </is>
      </c>
      <c r="D2302" s="36" t="inlineStr">
        <is>
          <t>2013-08-31</t>
        </is>
      </c>
      <c r="E2302" s="37" t="inlineStr">
        <is>
          <t>실적</t>
        </is>
      </c>
      <c r="F2302" s="37"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7" t="inlineStr">
        <is>
          <t>EDINET</t>
        </is>
      </c>
      <c r="H2302" s="36" t="inlineStr">
        <is>
          <t>2013-11-29</t>
        </is>
      </c>
      <c r="I2302" s="36" t="inlineStr">
        <is>
          <t>S1000ML9</t>
        </is>
      </c>
      <c r="J2302" s="39" t="inlineStr">
        <is>
          <t>https://disclosure2dl.edinet-fsa.go.jp/searchdocument/pdf/S1000ML9.pdf</t>
        </is>
      </c>
      <c r="K2302" s="37" t="inlineStr">
        <is>
          <t>acq_total_assets,apex_total_assets,deal_to_assets_pct,deal_to_equity_pct,acq_mktcap,size_basis,acquirer_core,pre_events_summary</t>
        </is>
      </c>
    </row>
    <row r="2303" ht="45" customHeight="1">
      <c r="A2303" s="36" t="inlineStr">
        <is>
          <t>N023</t>
        </is>
      </c>
      <c r="B2303" s="37" t="inlineStr">
        <is>
          <t>ZEN Co. Ltd.</t>
        </is>
      </c>
      <c r="C2303" s="36" t="inlineStr">
        <is>
          <t>발표</t>
        </is>
      </c>
      <c r="D2303" s="36" t="inlineStr">
        <is>
          <t>2013-11-25</t>
        </is>
      </c>
      <c r="E2303" s="37" t="inlineStr">
        <is>
          <t>기타</t>
        </is>
      </c>
      <c r="F2303" s="37" t="inlineStr">
        <is>
          <t>Yahoo Finance 2484.T 일별 시세: 2013-11-25 종가(분할조정) 164.875, 2013-11-26 167.5. ×8 역조정 시 1,319円.</t>
        </is>
      </c>
      <c r="G2303" s="37" t="inlineStr">
        <is>
          <t>기타</t>
        </is>
      </c>
      <c r="H2303" s="36" t="inlineStr">
        <is>
          <t>2026-10-26</t>
        </is>
      </c>
      <c r="I2303" s="36" t="n"/>
      <c r="J2303" s="39" t="inlineStr">
        <is>
          <t>https://query1.finance.yahoo.com/v8/finance/chart/2484.T?period1=1384905600&amp;period2=1385510400&amp;interval=1d</t>
        </is>
      </c>
      <c r="K2303" s="37" t="inlineStr">
        <is>
          <t>acq_mktcap</t>
        </is>
      </c>
    </row>
    <row r="2304" ht="45" customHeight="1">
      <c r="A2304" s="36" t="inlineStr">
        <is>
          <t>N023</t>
        </is>
      </c>
      <c r="B2304" s="37" t="inlineStr">
        <is>
          <t>ZEN Co. Ltd.</t>
        </is>
      </c>
      <c r="C2304" s="36" t="inlineStr">
        <is>
          <t>인수 후</t>
        </is>
      </c>
      <c r="D2304" s="36" t="inlineStr">
        <is>
          <t>2014-08-31</t>
        </is>
      </c>
      <c r="E2304" s="37" t="inlineStr">
        <is>
          <t>통합</t>
        </is>
      </c>
      <c r="F2304" s="37"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7" t="inlineStr">
        <is>
          <t>EDINET</t>
        </is>
      </c>
      <c r="H2304" s="36" t="inlineStr">
        <is>
          <t>2014-11-28</t>
        </is>
      </c>
      <c r="I2304" s="36" t="inlineStr">
        <is>
          <t>S1003KWX</t>
        </is>
      </c>
      <c r="J2304" s="39" t="inlineStr">
        <is>
          <t>https://disclosure2dl.edinet-fsa.go.jp/searchdocument/pdf/S1003KWX.pdf</t>
        </is>
      </c>
      <c r="K2304" s="37" t="inlineStr">
        <is>
          <t>post_events_summary,earnings_call_note,core_basis,target_rev_post,target_op_post</t>
        </is>
      </c>
    </row>
    <row r="2305" ht="45" customHeight="1">
      <c r="A2305" s="36" t="inlineStr">
        <is>
          <t>N023</t>
        </is>
      </c>
      <c r="B2305" s="37" t="inlineStr">
        <is>
          <t>ZEN Co. Ltd.</t>
        </is>
      </c>
      <c r="C2305" s="36" t="inlineStr">
        <is>
          <t>인수 후</t>
        </is>
      </c>
      <c r="D2305" s="36" t="inlineStr">
        <is>
          <t>2015-08-31</t>
        </is>
      </c>
      <c r="E2305" s="37" t="inlineStr">
        <is>
          <t>손상차손</t>
        </is>
      </c>
      <c r="F2305" s="37"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7" t="inlineStr">
        <is>
          <t>EDINET</t>
        </is>
      </c>
      <c r="H2305" s="36" t="inlineStr">
        <is>
          <t>2015-11-27</t>
        </is>
      </c>
      <c r="I2305" s="36" t="inlineStr">
        <is>
          <t>S1006GOP</t>
        </is>
      </c>
      <c r="J2305" s="39" t="inlineStr">
        <is>
          <t>https://disclosure2dl.edinet-fsa.go.jp/searchdocument/pdf/S1006GOP.pdf</t>
        </is>
      </c>
      <c r="K2305" s="37" t="inlineStr">
        <is>
          <t>impairment,post_events_summary,earnings_call_note</t>
        </is>
      </c>
    </row>
    <row r="2306" ht="45" customHeight="1">
      <c r="A2306" s="36" t="inlineStr">
        <is>
          <t>N023</t>
        </is>
      </c>
      <c r="B2306" s="37" t="inlineStr">
        <is>
          <t>ZEN Co. Ltd.</t>
        </is>
      </c>
      <c r="C2306" s="36" t="inlineStr">
        <is>
          <t>인수 후</t>
        </is>
      </c>
      <c r="D2306" s="36" t="inlineStr">
        <is>
          <t>2015-08-31</t>
        </is>
      </c>
      <c r="E2306" s="37" t="inlineStr">
        <is>
          <t>실적</t>
        </is>
      </c>
      <c r="F2306" s="37" t="inlineStr">
        <is>
          <t>FY2016/8 有価証券報告書 세그먼트(전기): 出前館事業 FY2015/8 매출 1,968,084·이익 638,809천円.</t>
        </is>
      </c>
      <c r="G2306" s="37" t="inlineStr">
        <is>
          <t>EDINET</t>
        </is>
      </c>
      <c r="H2306" s="36" t="inlineStr">
        <is>
          <t>2016-11-25</t>
        </is>
      </c>
      <c r="I2306" s="36" t="inlineStr">
        <is>
          <t>S10096NN</t>
        </is>
      </c>
      <c r="J2306" s="39" t="inlineStr">
        <is>
          <t>https://disclosure2dl.edinet-fsa.go.jp/searchdocument/pdf/S10096NN.pdf</t>
        </is>
      </c>
      <c r="K2306" s="37" t="inlineStr">
        <is>
          <t>target_rev_post,target_op_post</t>
        </is>
      </c>
    </row>
    <row r="2307" ht="45" customHeight="1">
      <c r="A2307" s="36" t="inlineStr">
        <is>
          <t>N023</t>
        </is>
      </c>
      <c r="B2307" s="37" t="inlineStr">
        <is>
          <t>ZEN Co. Ltd.</t>
        </is>
      </c>
      <c r="C2307" s="36" t="inlineStr">
        <is>
          <t>인수 후</t>
        </is>
      </c>
      <c r="D2307" s="36" t="inlineStr">
        <is>
          <t>2017-09-01</t>
        </is>
      </c>
      <c r="E2307" s="37" t="inlineStr">
        <is>
          <t>합병</t>
        </is>
      </c>
      <c r="F2307" s="37" t="inlineStr">
        <is>
          <t>FY2017/8 有価証券報告書: 関係会社 주 '株式会社ZENは、平成29年9月１日付で、当社を存続会社として吸収合併し、消滅'. 단 같은 문서 沿革은 'ZEN(平成29年１月に当社へ吸収合併)'으로 기재(불일치).</t>
        </is>
      </c>
      <c r="G2307" s="37" t="inlineStr">
        <is>
          <t>EDINET</t>
        </is>
      </c>
      <c r="H2307" s="36" t="inlineStr">
        <is>
          <t>2017-11-28</t>
        </is>
      </c>
      <c r="I2307" s="36" t="inlineStr">
        <is>
          <t>S100BUW7</t>
        </is>
      </c>
      <c r="J2307" s="39" t="inlineStr">
        <is>
          <t>https://disclosure2dl.edinet-fsa.go.jp/searchdocument/pdf/S100BUW7.pdf</t>
        </is>
      </c>
      <c r="K2307" s="37" t="inlineStr">
        <is>
          <t>post_events_summary,notes</t>
        </is>
      </c>
    </row>
    <row r="2308" ht="45" customHeight="1">
      <c r="A2308" s="36" t="inlineStr">
        <is>
          <t>N023</t>
        </is>
      </c>
      <c r="B2308" s="37" t="inlineStr">
        <is>
          <t>ZEN Co. Ltd.</t>
        </is>
      </c>
      <c r="C2308" s="36" t="inlineStr">
        <is>
          <t>인수 후</t>
        </is>
      </c>
      <c r="D2308" s="36" t="inlineStr">
        <is>
          <t>2017-09-01</t>
        </is>
      </c>
      <c r="E2308" s="37" t="inlineStr">
        <is>
          <t>합병</t>
        </is>
      </c>
      <c r="F2308" s="37" t="inlineStr">
        <is>
          <t>FY2018/8 有価証券報告書: '前連結会計年度末現在で連結子会社であった株式会社ZENは、2017年９月１日付で当社に吸収合併'; 沿革 '2017年９月 株式会社ZENを吸収合併'.</t>
        </is>
      </c>
      <c r="G2308" s="37" t="inlineStr">
        <is>
          <t>EDINET</t>
        </is>
      </c>
      <c r="H2308" s="36" t="inlineStr">
        <is>
          <t>2018-11-29</t>
        </is>
      </c>
      <c r="I2308" s="36" t="inlineStr">
        <is>
          <t>S100ENXR</t>
        </is>
      </c>
      <c r="J2308" s="39" t="inlineStr">
        <is>
          <t>https://disclosure2dl.edinet-fsa.go.jp/searchdocument/pdf/S100ENXR.pdf</t>
        </is>
      </c>
      <c r="K2308" s="37" t="inlineStr">
        <is>
          <t>post_events_summary,notes</t>
        </is>
      </c>
    </row>
    <row r="2309" ht="45" customHeight="1">
      <c r="A2309" s="36" t="inlineStr">
        <is>
          <t>N023</t>
        </is>
      </c>
      <c r="B2309" s="37" t="inlineStr">
        <is>
          <t>ZEN Co. Ltd.</t>
        </is>
      </c>
      <c r="C2309" s="36" t="inlineStr">
        <is>
          <t>인수 후</t>
        </is>
      </c>
      <c r="D2309" s="36" t="inlineStr">
        <is>
          <t>2026-08-31</t>
        </is>
      </c>
      <c r="E2309" s="37" t="inlineStr">
        <is>
          <t>실적</t>
        </is>
      </c>
      <c r="F2309" s="37" t="inlineStr">
        <is>
          <t>出前館 2026年8月期 決算短信(연결): 매출 39,057백만円, 영업손실 △8,288백만円; 単一セグメント(出前館事業).</t>
        </is>
      </c>
      <c r="G2309" s="37" t="inlineStr">
        <is>
          <t>TDnet</t>
        </is>
      </c>
      <c r="H2309" s="36" t="inlineStr">
        <is>
          <t>2026-10-15</t>
        </is>
      </c>
      <c r="I2309" s="36" t="n"/>
      <c r="J2309" s="39" t="inlineStr">
        <is>
          <t>https://www2.jpx.co.jp/disc/24840/140120261013550031.pdf</t>
        </is>
      </c>
      <c r="K2309" s="37" t="inlineStr">
        <is>
          <t>target_rev_post,target_op_post,perf_basis</t>
        </is>
      </c>
    </row>
    <row r="2310" ht="45" customHeight="1">
      <c r="A2310" s="36" t="inlineStr">
        <is>
          <t>N024</t>
        </is>
      </c>
      <c r="B2310" s="37" t="inlineStr">
        <is>
          <t>PayPay Card Corporation</t>
        </is>
      </c>
      <c r="C2310" s="36" t="inlineStr">
        <is>
          <t>발표</t>
        </is>
      </c>
      <c r="D2310" s="36" t="inlineStr">
        <is>
          <t>2014-06-25</t>
        </is>
      </c>
      <c r="E2310" s="37" t="inlineStr">
        <is>
          <t>발표</t>
        </is>
      </c>
      <c r="F2310" s="37"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7" t="inlineStr">
        <is>
          <t>TDnet</t>
        </is>
      </c>
      <c r="H2310" s="36" t="inlineStr">
        <is>
          <t>2014-06-25</t>
        </is>
      </c>
      <c r="I2310" s="36" t="inlineStr">
        <is>
          <t>140120140625099683</t>
        </is>
      </c>
      <c r="J2310" s="39" t="inlineStr">
        <is>
          <t>https://assets.minkabu.jp/news/article_media_content/urn:newsml:tdnet.info:20140625099683/140120140625099683.pdf</t>
        </is>
      </c>
      <c r="K2310" s="37" t="inlineStr">
        <is>
          <t>announce_date_chk,purpose_quote,value_chk_local,chk_note,target_rev_pre,target_op_pre,pre_events_summary,first_filing_date</t>
        </is>
      </c>
    </row>
    <row r="2311" ht="45" customHeight="1">
      <c r="A2311" s="36" t="inlineStr">
        <is>
          <t>N024</t>
        </is>
      </c>
      <c r="B2311" s="37" t="inlineStr">
        <is>
          <t>PayPay Card Corporation</t>
        </is>
      </c>
      <c r="C2311" s="36" t="inlineStr">
        <is>
          <t>발표</t>
        </is>
      </c>
      <c r="D2311" s="36" t="inlineStr">
        <is>
          <t>2014-06-25</t>
        </is>
      </c>
      <c r="E2311" s="37" t="inlineStr">
        <is>
          <t>발표</t>
        </is>
      </c>
      <c r="F2311" s="37"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7" t="inlineStr">
        <is>
          <t>회사 보도자료</t>
        </is>
      </c>
      <c r="H2311" s="36" t="inlineStr">
        <is>
          <t>2014-06-25</t>
        </is>
      </c>
      <c r="I2311" s="36" t="inlineStr">
        <is>
          <t>ja20140625_A</t>
        </is>
      </c>
      <c r="J2311" s="39" t="inlineStr">
        <is>
          <t>https://www.lycorp.co.jp/news/archive/Y/ja/ja20140625_A.pdf</t>
        </is>
      </c>
      <c r="K2311" s="37" t="inlineStr">
        <is>
          <t>purpose_quote,acquirer_entity</t>
        </is>
      </c>
    </row>
    <row r="2312" ht="45" customHeight="1">
      <c r="A2312" s="36" t="inlineStr">
        <is>
          <t>N024</t>
        </is>
      </c>
      <c r="B2312" s="37" t="inlineStr">
        <is>
          <t>PayPay Card Corporation</t>
        </is>
      </c>
      <c r="C2312" s="36" t="inlineStr">
        <is>
          <t>발표</t>
        </is>
      </c>
      <c r="D2312" s="36" t="inlineStr">
        <is>
          <t>2014-06-25</t>
        </is>
      </c>
      <c r="E2312" s="37" t="inlineStr">
        <is>
          <t>발표</t>
        </is>
      </c>
      <c r="F2312" s="37"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7" t="inlineStr">
        <is>
          <t>TDnet</t>
        </is>
      </c>
      <c r="H2312" s="36" t="inlineStr">
        <is>
          <t>2014-06-25</t>
        </is>
      </c>
      <c r="I2312" s="36" t="inlineStr">
        <is>
          <t>140120140625099777</t>
        </is>
      </c>
      <c r="J2312" s="39" t="inlineStr">
        <is>
          <t>https://assets.minkabu.jp/news/article_media_content/urn:newsml:tdnet.info:20140625099777/140120140625099777.pdf</t>
        </is>
      </c>
      <c r="K2312" s="37" t="inlineStr">
        <is>
          <t>chk_note,pre_events_summary,value_chk_local,notes</t>
        </is>
      </c>
    </row>
    <row r="2313" ht="45" customHeight="1">
      <c r="A2313" s="36" t="inlineStr">
        <is>
          <t>N024</t>
        </is>
      </c>
      <c r="B2313" s="37" t="inlineStr">
        <is>
          <t>PayPay Card Corporation</t>
        </is>
      </c>
      <c r="C2313" s="36" t="inlineStr">
        <is>
          <t>발표</t>
        </is>
      </c>
      <c r="D2313" s="36" t="inlineStr">
        <is>
          <t>2014-06-25</t>
        </is>
      </c>
      <c r="E2313" s="37" t="inlineStr">
        <is>
          <t>발표</t>
        </is>
      </c>
      <c r="F2313" s="37"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7" t="inlineStr">
        <is>
          <t>언론 보도</t>
        </is>
      </c>
      <c r="H2313" s="36" t="inlineStr">
        <is>
          <t>2014-06-25</t>
        </is>
      </c>
      <c r="I2313" s="36" t="n"/>
      <c r="J2313" s="39" t="inlineStr">
        <is>
          <t>https://www.nikkei.com/article/DGXNASDZ250CP_V20C14A6TJ1000/</t>
        </is>
      </c>
      <c r="K2313" s="37" t="inlineStr">
        <is>
          <t>first_filing_date,pre_events_summary</t>
        </is>
      </c>
    </row>
    <row r="2314" ht="45" customHeight="1">
      <c r="A2314" s="36" t="inlineStr">
        <is>
          <t>N024</t>
        </is>
      </c>
      <c r="B2314" s="37" t="inlineStr">
        <is>
          <t>PayPay Card Corporation</t>
        </is>
      </c>
      <c r="C2314" s="36" t="inlineStr">
        <is>
          <t>인수 후</t>
        </is>
      </c>
      <c r="D2314" s="36" t="inlineStr">
        <is>
          <t>2014-12-12</t>
        </is>
      </c>
      <c r="E2314" s="37" t="inlineStr">
        <is>
          <t>사명변경</t>
        </is>
      </c>
      <c r="F2314" s="37"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7" t="inlineStr">
        <is>
          <t>TDnet</t>
        </is>
      </c>
      <c r="H2314" s="36" t="inlineStr">
        <is>
          <t>2014-12-12</t>
        </is>
      </c>
      <c r="I2314" s="36" t="inlineStr">
        <is>
          <t>140120141211092507</t>
        </is>
      </c>
      <c r="J2314" s="39" t="inlineStr">
        <is>
          <t>https://assets.minkabu.jp/news/article_media_content/urn:newsml:tdnet.info:20141211092507/140120141211092507.pdf</t>
        </is>
      </c>
      <c r="K2314" s="37" t="inlineStr">
        <is>
          <t>chk_note,notes</t>
        </is>
      </c>
    </row>
    <row r="2315" ht="45" customHeight="1">
      <c r="A2315" s="36" t="inlineStr">
        <is>
          <t>N024</t>
        </is>
      </c>
      <c r="B2315" s="37" t="inlineStr">
        <is>
          <t>PayPay Card Corporation</t>
        </is>
      </c>
      <c r="C2315" s="36" t="inlineStr">
        <is>
          <t>인수 후</t>
        </is>
      </c>
      <c r="D2315" s="36" t="inlineStr">
        <is>
          <t>2015-01-05</t>
        </is>
      </c>
      <c r="E2315" s="37" t="inlineStr">
        <is>
          <t>완료</t>
        </is>
      </c>
      <c r="F2315" s="37"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7" t="inlineStr">
        <is>
          <t>TDnet</t>
        </is>
      </c>
      <c r="H2315" s="36" t="inlineStr">
        <is>
          <t>2015-02-12</t>
        </is>
      </c>
      <c r="I2315" s="36" t="inlineStr">
        <is>
          <t>140120150115005980</t>
        </is>
      </c>
      <c r="J2315" s="39" t="inlineStr">
        <is>
          <t>https://assets.minkabu.jp/news/article_media_content/urn:newsml:tdnet.info:20150115005980/140120150115005980.pdf</t>
        </is>
      </c>
      <c r="K2315" s="37" t="inlineStr">
        <is>
          <t>status_chk,value_chk_local,chk_note,perf_basis</t>
        </is>
      </c>
    </row>
    <row r="2316" ht="45" customHeight="1">
      <c r="A2316" s="36" t="inlineStr">
        <is>
          <t>N024</t>
        </is>
      </c>
      <c r="B2316" s="37" t="inlineStr">
        <is>
          <t>PayPay Card Corporation</t>
        </is>
      </c>
      <c r="C2316" s="36" t="inlineStr">
        <is>
          <t>인수 전</t>
        </is>
      </c>
      <c r="D2316" s="36" t="inlineStr">
        <is>
          <t>2014-03-31</t>
        </is>
      </c>
      <c r="E2316" s="37" t="inlineStr">
        <is>
          <t>실적</t>
        </is>
      </c>
      <c r="F2316" s="37"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7" t="inlineStr">
        <is>
          <t>EDINET</t>
        </is>
      </c>
      <c r="H2316" s="36" t="inlineStr">
        <is>
          <t>2014-06-18</t>
        </is>
      </c>
      <c r="I2316" s="36" t="inlineStr">
        <is>
          <t>yuho2013-vsreport</t>
        </is>
      </c>
      <c r="J2316" s="39" t="inlineStr">
        <is>
          <t>https://www.lycorp.co.jp/ja/ir/library/securities/main/08/teaserItems2/0/linkList/0/link/yuho2013-vsreport.pdf</t>
        </is>
      </c>
      <c r="K2316" s="37" t="inlineStr">
        <is>
          <t>acquirer_core,acq_total_assets,deal_to_assets_pct,deal_to_equity_pct,core_basis</t>
        </is>
      </c>
    </row>
    <row r="2317" ht="45" customHeight="1">
      <c r="A2317" s="36" t="inlineStr">
        <is>
          <t>N024</t>
        </is>
      </c>
      <c r="B2317" s="37" t="inlineStr">
        <is>
          <t>PayPay Card Corporation</t>
        </is>
      </c>
      <c r="C2317" s="36" t="inlineStr">
        <is>
          <t>인수 전</t>
        </is>
      </c>
      <c r="D2317" s="36" t="inlineStr">
        <is>
          <t>2014-06-30</t>
        </is>
      </c>
      <c r="E2317" s="37" t="inlineStr">
        <is>
          <t>기타</t>
        </is>
      </c>
      <c r="F2317" s="37" t="inlineStr">
        <is>
          <t>ヤフー 第20期 第1四半期報告書: 発行済株式 5,694,920,600株(2014-06-30), 자기보유주식 1,000,000株(2014-03-31)</t>
        </is>
      </c>
      <c r="G2317" s="37" t="inlineStr">
        <is>
          <t>EDINET</t>
        </is>
      </c>
      <c r="H2317" s="36" t="inlineStr">
        <is>
          <t>2014-08-14</t>
        </is>
      </c>
      <c r="I2317" s="36" t="inlineStr">
        <is>
          <t>hanpo2014q1</t>
        </is>
      </c>
      <c r="J2317" s="39" t="inlineStr">
        <is>
          <t>https://www.lycorp.co.jp/ja/ir/library/securities/main/07/teaserItems2/0/linkList/03/link/hanpo2014q1.pdf</t>
        </is>
      </c>
      <c r="K2317" s="37" t="inlineStr">
        <is>
          <t>acq_mktcap</t>
        </is>
      </c>
    </row>
    <row r="2318" ht="45" customHeight="1">
      <c r="A2318" s="36" t="inlineStr">
        <is>
          <t>N024</t>
        </is>
      </c>
      <c r="B2318" s="37" t="inlineStr">
        <is>
          <t>PayPay Card Corporation</t>
        </is>
      </c>
      <c r="C2318" s="36" t="inlineStr">
        <is>
          <t>인수 후</t>
        </is>
      </c>
      <c r="D2318" s="36" t="inlineStr">
        <is>
          <t>2015-01-05</t>
        </is>
      </c>
      <c r="E2318" s="37" t="inlineStr">
        <is>
          <t>완료</t>
        </is>
      </c>
      <c r="F2318" s="37"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7" t="inlineStr">
        <is>
          <t>EDINET</t>
        </is>
      </c>
      <c r="H2318" s="36" t="inlineStr">
        <is>
          <t>2015-06-17</t>
        </is>
      </c>
      <c r="I2318" s="36" t="inlineStr">
        <is>
          <t>yuho2014-vsreport_2</t>
        </is>
      </c>
      <c r="J2318" s="39" t="inlineStr">
        <is>
          <t>https://www.lycorp.co.jp/ja/ir/library/securities/main/07/teaserItems2/0/linkList/0/link/yuho2014-vsreport_2.pdf</t>
        </is>
      </c>
      <c r="K2318" s="37" t="inlineStr">
        <is>
          <t>status_chk,value_chk_local,notes,purpose_quote,post_events_summary</t>
        </is>
      </c>
    </row>
    <row r="2319" ht="45" customHeight="1">
      <c r="A2319" s="36" t="inlineStr">
        <is>
          <t>N024</t>
        </is>
      </c>
      <c r="B2319" s="37" t="inlineStr">
        <is>
          <t>PayPay Card Corporation</t>
        </is>
      </c>
      <c r="C2319" s="36" t="inlineStr">
        <is>
          <t>인수 후</t>
        </is>
      </c>
      <c r="D2319" s="36" t="inlineStr">
        <is>
          <t>2019-03-31</t>
        </is>
      </c>
      <c r="E2319" s="37" t="inlineStr">
        <is>
          <t>추가취득</t>
        </is>
      </c>
      <c r="F2319" s="37" t="inlineStr">
        <is>
          <t>ヤフー 有価証券報告書 第24期(2019/3期) 주요 자회사 표: 'ワイジェイカード㈱ 福岡市博多区 65.0(2018-03-31) 100.0(2019-03-31)' 議決権所有割合</t>
        </is>
      </c>
      <c r="G2319" s="37" t="inlineStr">
        <is>
          <t>EDINET</t>
        </is>
      </c>
      <c r="H2319" s="36" t="inlineStr">
        <is>
          <t>2019-06-17</t>
        </is>
      </c>
      <c r="I2319" s="36" t="inlineStr">
        <is>
          <t>yuho2018</t>
        </is>
      </c>
      <c r="J2319" s="39" t="inlineStr">
        <is>
          <t>https://www.lycorp.co.jp/ja/ir/library/securities/main/03/teaserItems2/0/linkList/0/link/yuho2018.pdf</t>
        </is>
      </c>
      <c r="K2319" s="37" t="inlineStr">
        <is>
          <t>post_events_summary,notes</t>
        </is>
      </c>
    </row>
    <row r="2320" ht="45" customHeight="1">
      <c r="A2320" s="36" t="inlineStr">
        <is>
          <t>N024</t>
        </is>
      </c>
      <c r="B2320" s="37" t="inlineStr">
        <is>
          <t>PayPay Card Corporation</t>
        </is>
      </c>
      <c r="C2320" s="36" t="inlineStr">
        <is>
          <t>인수 후</t>
        </is>
      </c>
      <c r="D2320" s="36" t="inlineStr">
        <is>
          <t>2017-02-28</t>
        </is>
      </c>
      <c r="E2320" s="37" t="inlineStr">
        <is>
          <t>기타</t>
        </is>
      </c>
      <c r="F2320" s="37"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7" t="inlineStr">
        <is>
          <t>회사 보도자료</t>
        </is>
      </c>
      <c r="H2320" s="36" t="inlineStr">
        <is>
          <t>2017-02-17</t>
        </is>
      </c>
      <c r="I2320" s="36" t="n"/>
      <c r="J2320" s="39" t="inlineStr">
        <is>
          <t>http://web.archive.org/web/20190715180802/https://www.yjcard.co.jp/info/news/news_2017.html</t>
        </is>
      </c>
      <c r="K2320" s="37" t="inlineStr">
        <is>
          <t>post_events_summary,notes</t>
        </is>
      </c>
    </row>
    <row r="2321" ht="45" customHeight="1">
      <c r="A2321" s="36" t="inlineStr">
        <is>
          <t>N024</t>
        </is>
      </c>
      <c r="B2321" s="37" t="inlineStr">
        <is>
          <t>PayPay Card Corporation</t>
        </is>
      </c>
      <c r="C2321" s="36" t="inlineStr">
        <is>
          <t>인수 후</t>
        </is>
      </c>
      <c r="D2321" s="36" t="inlineStr">
        <is>
          <t>2018-04-18</t>
        </is>
      </c>
      <c r="E2321" s="37" t="inlineStr">
        <is>
          <t>기타</t>
        </is>
      </c>
      <c r="F2321" s="37" t="inlineStr">
        <is>
          <t>ワイジェイカード 뉴스릴리스(2018-04-06): 주주배정 증자 효력 2018-04-18, 280株, 총액 4,989,410,440円; ヤフー 2,028株(65.0%), SBPS 1,092株(35.0%) — Wayback 보관본</t>
        </is>
      </c>
      <c r="G2321" s="37" t="inlineStr">
        <is>
          <t>회사 보도자료</t>
        </is>
      </c>
      <c r="H2321" s="36" t="inlineStr">
        <is>
          <t>2018-04-06</t>
        </is>
      </c>
      <c r="I2321" s="36" t="n"/>
      <c r="J2321" s="39" t="inlineStr">
        <is>
          <t>http://web.archive.org/web/20191114044548/https://www.yjcard.co.jp/info/news/news_2018.html</t>
        </is>
      </c>
      <c r="K2321" s="37" t="inlineStr">
        <is>
          <t>post_events_summary,notes</t>
        </is>
      </c>
    </row>
    <row r="2322" ht="45" customHeight="1">
      <c r="A2322" s="36" t="inlineStr">
        <is>
          <t>N024</t>
        </is>
      </c>
      <c r="B2322" s="37" t="inlineStr">
        <is>
          <t>PayPay Card Corporation</t>
        </is>
      </c>
      <c r="C2322" s="36" t="inlineStr">
        <is>
          <t>인수 후</t>
        </is>
      </c>
      <c r="D2322" s="36" t="inlineStr">
        <is>
          <t>2022-10-01</t>
        </is>
      </c>
      <c r="E2322" s="37" t="inlineStr">
        <is>
          <t>합병</t>
        </is>
      </c>
      <c r="F2322" s="37"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7" t="inlineStr">
        <is>
          <t>회사 보도자료</t>
        </is>
      </c>
      <c r="H2322" s="36" t="inlineStr">
        <is>
          <t>2026-10-25</t>
        </is>
      </c>
      <c r="I2322" s="36" t="n"/>
      <c r="J2322" s="39" t="inlineStr">
        <is>
          <t>https://www.paypay-card.co.jp/company/history.html</t>
        </is>
      </c>
      <c r="K2322" s="37" t="inlineStr">
        <is>
          <t>post_events_summary</t>
        </is>
      </c>
    </row>
    <row r="2323" ht="45" customHeight="1">
      <c r="A2323" s="36" t="inlineStr">
        <is>
          <t>N024</t>
        </is>
      </c>
      <c r="B2323" s="37" t="inlineStr">
        <is>
          <t>PayPay Card Corporation</t>
        </is>
      </c>
      <c r="C2323" s="36" t="inlineStr">
        <is>
          <t>인수 후</t>
        </is>
      </c>
      <c r="D2323" s="36" t="inlineStr">
        <is>
          <t>2022-07-27</t>
        </is>
      </c>
      <c r="E2323" s="37" t="inlineStr">
        <is>
          <t>소유주변경</t>
        </is>
      </c>
      <c r="F2323" s="37" t="inlineStr">
        <is>
          <t>Impress Watch 'PayPay、PayPayカードを完全子会社化。メインカード化加速'(2022-07-27): PayPay가 グループ会社 ヤフー와 PayPayカード 주식양도계약 체결, 10월 1일부터 100% 자회사, 가격 미공개</t>
        </is>
      </c>
      <c r="G2323" s="37" t="inlineStr">
        <is>
          <t>언론 보도</t>
        </is>
      </c>
      <c r="H2323" s="36" t="inlineStr">
        <is>
          <t>2022-07-27</t>
        </is>
      </c>
      <c r="I2323" s="36" t="n"/>
      <c r="J2323" s="39" t="inlineStr">
        <is>
          <t>https://www.watch.impress.co.jp/docs/news/1428056.html</t>
        </is>
      </c>
      <c r="K2323" s="37" t="inlineStr">
        <is>
          <t>post_events_summary</t>
        </is>
      </c>
    </row>
    <row r="2324" ht="45" customHeight="1">
      <c r="A2324" s="36" t="inlineStr">
        <is>
          <t>N024</t>
        </is>
      </c>
      <c r="B2324" s="37" t="inlineStr">
        <is>
          <t>PayPay Card Corporation</t>
        </is>
      </c>
      <c r="C2324" s="36" t="inlineStr">
        <is>
          <t>인수 후</t>
        </is>
      </c>
      <c r="D2324" s="36" t="inlineStr">
        <is>
          <t>2026-03-31</t>
        </is>
      </c>
      <c r="E2324" s="37" t="inlineStr">
        <is>
          <t>실적</t>
        </is>
      </c>
      <c r="F2324" s="37"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7" t="inlineStr">
        <is>
          <t>EDINET</t>
        </is>
      </c>
      <c r="H2324" s="36" t="inlineStr">
        <is>
          <t>2026-06-30</t>
        </is>
      </c>
      <c r="I2324" s="36" t="n"/>
      <c r="J2324" s="39" t="inlineStr">
        <is>
          <t>https://ir.paypay.ne.jp/jp/assets/PayPay%E6%A0%AA%E5%BC%8F%E4%BC%9A%E7%A4%BE%20%E6%9C%89%E4%BE%A1%E8%A8%BC%E5%88%B8%E5%A0%B1%E5%91%8A%E6%9B%B8%EF%BC%8D%E7%AC%AC8%E6%9C%9F.pdf</t>
        </is>
      </c>
      <c r="K2324" s="37" t="inlineStr">
        <is>
          <t>target_rev_post,target_op_post,impairment,post_events_summary,earnings_call_note,pre_incorp_chk</t>
        </is>
      </c>
    </row>
    <row r="2325" ht="45" customHeight="1">
      <c r="A2325" s="36" t="inlineStr">
        <is>
          <t>N024</t>
        </is>
      </c>
      <c r="B2325" s="37" t="inlineStr">
        <is>
          <t>PayPay Card Corporation</t>
        </is>
      </c>
      <c r="C2325" s="36" t="inlineStr">
        <is>
          <t>인수 후</t>
        </is>
      </c>
      <c r="D2325" s="36" t="inlineStr">
        <is>
          <t>2021-10-01</t>
        </is>
      </c>
      <c r="E2325" s="37" t="inlineStr">
        <is>
          <t>사명변경</t>
        </is>
      </c>
      <c r="F2325" s="37" t="inlineStr">
        <is>
          <t>ZHD 有価証券報告書 第27期(2022/3期): "PayPayカード㈱は、2021年10月１日付で、ワイジェイカード㈱より商号を変更"; PayPayカード㈱ 의결권 100.0%(간접)</t>
        </is>
      </c>
      <c r="G2325" s="37" t="inlineStr">
        <is>
          <t>EDINET</t>
        </is>
      </c>
      <c r="H2325" s="36" t="inlineStr">
        <is>
          <t>2022-06-16</t>
        </is>
      </c>
      <c r="I2325" s="36" t="inlineStr">
        <is>
          <t>S100O94C</t>
        </is>
      </c>
      <c r="J2325" s="39" t="inlineStr">
        <is>
          <t>https://data.swcms.net/file/lycorp-ir/dam/jcr:de37e3ea-c099-4d31-8028-7fd2ed87b03b/S100O94C.pdf</t>
        </is>
      </c>
      <c r="K2325" s="37" t="inlineStr">
        <is>
          <t>post_events_summary,pre_incorp_chk</t>
        </is>
      </c>
    </row>
    <row r="2326" ht="45" customHeight="1">
      <c r="A2326" s="36" t="inlineStr">
        <is>
          <t>N024</t>
        </is>
      </c>
      <c r="B2326" s="37" t="inlineStr">
        <is>
          <t>PayPay Card Corporation</t>
        </is>
      </c>
      <c r="C2326" s="36" t="inlineStr">
        <is>
          <t>인수 후</t>
        </is>
      </c>
      <c r="D2326" s="36" t="inlineStr">
        <is>
          <t>2015-05-01</t>
        </is>
      </c>
      <c r="E2326" s="37" t="inlineStr">
        <is>
          <t>어닝콜</t>
        </is>
      </c>
      <c r="F2326" s="37" t="inlineStr">
        <is>
          <t>ヤフー 2014년도 결산설명회(2015-05-01): 증수 요인 'ワイジェイカードの連結、FX関連売上高の増加', 2015年1月 ワイジェイカード株式会社に社名変更·'Yahoo! JAPANカード' 소개</t>
        </is>
      </c>
      <c r="G2326" s="37" t="inlineStr">
        <is>
          <t>IR 자료</t>
        </is>
      </c>
      <c r="H2326" s="36" t="inlineStr">
        <is>
          <t>2015-05-01</t>
        </is>
      </c>
      <c r="I2326" s="36" t="inlineStr">
        <is>
          <t>jp150501presentation</t>
        </is>
      </c>
      <c r="J2326" s="39" t="inlineStr">
        <is>
          <t>https://www.lycorp.co.jp/ja/ir/library/presentations/main/07/teaserItems2/0/linkList/0/link/jp150501presentation.pdf</t>
        </is>
      </c>
      <c r="K2326" s="37" t="inlineStr">
        <is>
          <t>earnings_call_note</t>
        </is>
      </c>
    </row>
    <row r="2327" ht="45" customHeight="1">
      <c r="A2327" s="36" t="inlineStr">
        <is>
          <t>N024</t>
        </is>
      </c>
      <c r="B2327" s="37" t="inlineStr">
        <is>
          <t>PayPay Card Corporation</t>
        </is>
      </c>
      <c r="C2327" s="36" t="inlineStr">
        <is>
          <t>인수 후</t>
        </is>
      </c>
      <c r="D2327" s="36" t="inlineStr">
        <is>
          <t>2016-04-28</t>
        </is>
      </c>
      <c r="E2327" s="37" t="inlineStr">
        <is>
          <t>어닝콜</t>
        </is>
      </c>
      <c r="F2327" s="37" t="inlineStr">
        <is>
          <t>ヤフー 2015년도 결산설명회(2016-04-28): 'Yahoo! JAPANカードの発行開始により、会員数が大幅増加', その他 'ワイジェイカード（株）の連結が一巡'</t>
        </is>
      </c>
      <c r="G2327" s="37" t="inlineStr">
        <is>
          <t>IR 자료</t>
        </is>
      </c>
      <c r="H2327" s="36" t="inlineStr">
        <is>
          <t>2016-04-28</t>
        </is>
      </c>
      <c r="I2327" s="36" t="inlineStr">
        <is>
          <t>jp160428presentation</t>
        </is>
      </c>
      <c r="J2327" s="39" t="inlineStr">
        <is>
          <t>https://www.lycorp.co.jp/ja/ir/library/presentations/main/06/teaserItems2/0/linkList/0/link/jp160428presentation.pdf</t>
        </is>
      </c>
      <c r="K2327" s="37" t="inlineStr">
        <is>
          <t>earnings_call_note</t>
        </is>
      </c>
    </row>
    <row r="2328" ht="45" customHeight="1">
      <c r="A2328" s="36" t="inlineStr">
        <is>
          <t>N024</t>
        </is>
      </c>
      <c r="B2328" s="37" t="inlineStr">
        <is>
          <t>PayPay Card Corporation</t>
        </is>
      </c>
      <c r="C2328" s="36" t="inlineStr">
        <is>
          <t>인수 후</t>
        </is>
      </c>
      <c r="D2328" s="36" t="inlineStr">
        <is>
          <t>2017-04-26</t>
        </is>
      </c>
      <c r="E2328" s="37" t="inlineStr">
        <is>
          <t>어닝콜</t>
        </is>
      </c>
      <c r="F2328" s="37" t="inlineStr">
        <is>
          <t>ヤフー 2016년도 결산설명회(2017-04-26): 신용카드 유효회원 61(2014/3)·59(2015/3)·221(2016/3)·360만(2017/3), 취급고 4Q 159·147·847·1,846억엔; 'カード事業の運転資金を他事業と分離。社債を含めた外部調達を行う'</t>
        </is>
      </c>
      <c r="G2328" s="37" t="inlineStr">
        <is>
          <t>IR 자료</t>
        </is>
      </c>
      <c r="H2328" s="36" t="inlineStr">
        <is>
          <t>2017-04-26</t>
        </is>
      </c>
      <c r="I2328" s="36" t="inlineStr">
        <is>
          <t>jp170426presentation</t>
        </is>
      </c>
      <c r="J2328" s="39" t="inlineStr">
        <is>
          <t>https://www.lycorp.co.jp/ja/ir/library/presentations/main/05/teaserItems2/0/linkList/0/link/jp170426presentation.pdf</t>
        </is>
      </c>
      <c r="K2328" s="37" t="inlineStr">
        <is>
          <t>earnings_call_note</t>
        </is>
      </c>
    </row>
    <row r="2329" ht="45" customHeight="1">
      <c r="A2329" s="36" t="inlineStr">
        <is>
          <t>N024</t>
        </is>
      </c>
      <c r="B2329" s="37" t="inlineStr">
        <is>
          <t>PayPay Card Corporation</t>
        </is>
      </c>
      <c r="C2329" s="36" t="inlineStr">
        <is>
          <t>인수 후</t>
        </is>
      </c>
      <c r="D2329" s="36" t="inlineStr">
        <is>
          <t>2021-04-28</t>
        </is>
      </c>
      <c r="E2329" s="37" t="inlineStr">
        <is>
          <t>어닝콜</t>
        </is>
      </c>
      <c r="F2329" s="37"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7" t="inlineStr">
        <is>
          <t>IR 자료</t>
        </is>
      </c>
      <c r="H2329" s="36" t="inlineStr">
        <is>
          <t>2021-04-28</t>
        </is>
      </c>
      <c r="I2329" s="36" t="inlineStr">
        <is>
          <t>jp2020q4_presentation</t>
        </is>
      </c>
      <c r="J2329" s="39" t="inlineStr">
        <is>
          <t>https://www.lycorp.co.jp/ja/ir/library/presentations/main/02/teaserItems2/0/linkList/0/link/jp2020q4_presentation.pdf</t>
        </is>
      </c>
      <c r="K2329" s="37" t="inlineStr">
        <is>
          <t>target_rev_post,target_op_post,perf_basis,earnings_call_note,post_events_summary</t>
        </is>
      </c>
    </row>
    <row r="2330" ht="45" customHeight="1">
      <c r="A2330" s="36" t="inlineStr">
        <is>
          <t>N024</t>
        </is>
      </c>
      <c r="B2330" s="37" t="inlineStr">
        <is>
          <t>PayPay Card Corporation</t>
        </is>
      </c>
      <c r="C2330" s="36" t="inlineStr">
        <is>
          <t>발표</t>
        </is>
      </c>
      <c r="D2330" s="36" t="inlineStr">
        <is>
          <t>2014-06-24</t>
        </is>
      </c>
      <c r="E2330" s="37" t="inlineStr">
        <is>
          <t>기타</t>
        </is>
      </c>
      <c r="F2330" s="37" t="inlineStr">
        <is>
          <t>Yahoo Finance 4689.T 일별: 6/24 종가 474, 6/25 467, 6/26 471円</t>
        </is>
      </c>
      <c r="G2330" s="37" t="inlineStr">
        <is>
          <t>기타</t>
        </is>
      </c>
      <c r="H2330" s="36" t="inlineStr">
        <is>
          <t>2026-10-25</t>
        </is>
      </c>
      <c r="I2330" s="36" t="n"/>
      <c r="J2330" s="39" t="inlineStr">
        <is>
          <t>https://query1.finance.yahoo.com/v8/finance/chart/4689.T?period1=1403222400&amp;period2=1404172800&amp;interval=1d&amp;events=splits%2Cdiv</t>
        </is>
      </c>
      <c r="K2330" s="37" t="inlineStr">
        <is>
          <t>acq_mktcap,event_ticker_basis</t>
        </is>
      </c>
    </row>
    <row r="2331" ht="45" customHeight="1">
      <c r="A2331" s="36" t="inlineStr">
        <is>
          <t>N024</t>
        </is>
      </c>
      <c r="B2331" s="37" t="inlineStr">
        <is>
          <t>PayPay Card Corporation</t>
        </is>
      </c>
      <c r="C2331" s="36" t="inlineStr">
        <is>
          <t>발표</t>
        </is>
      </c>
      <c r="D2331" s="36" t="inlineStr">
        <is>
          <t>2014-06-26</t>
        </is>
      </c>
      <c r="E2331" s="37" t="inlineStr">
        <is>
          <t>기타</t>
        </is>
      </c>
      <c r="F2331" s="37" t="inlineStr">
        <is>
          <t>Yahoo Finance 8508.T 일별: 6/25 종가 1,430(거래량 1.10백만) → 6/26 1,550(4.20백만)</t>
        </is>
      </c>
      <c r="G2331" s="37" t="inlineStr">
        <is>
          <t>기타</t>
        </is>
      </c>
      <c r="H2331" s="36" t="inlineStr">
        <is>
          <t>2026-10-25</t>
        </is>
      </c>
      <c r="I2331" s="36" t="n"/>
      <c r="J2331" s="39" t="inlineStr">
        <is>
          <t>https://query1.finance.yahoo.com/v8/finance/chart/8508.T?period1=1403222400&amp;period2=1404172800&amp;interval=1d&amp;events=splits%2Cdiv</t>
        </is>
      </c>
      <c r="K2331" s="37" t="inlineStr">
        <is>
          <t>event_ticker_basis</t>
        </is>
      </c>
    </row>
    <row r="2332" ht="45" customHeight="1">
      <c r="A2332" s="36" t="inlineStr">
        <is>
          <t>N024</t>
        </is>
      </c>
      <c r="B2332" s="37" t="inlineStr">
        <is>
          <t>PayPay Card Corporation</t>
        </is>
      </c>
      <c r="C2332" s="36" t="inlineStr">
        <is>
          <t>인수 전</t>
        </is>
      </c>
      <c r="D2332" s="36" t="inlineStr">
        <is>
          <t>2014-03-31</t>
        </is>
      </c>
      <c r="E2332" s="37" t="inlineStr">
        <is>
          <t>실적</t>
        </is>
      </c>
      <c r="F2332" s="37" t="inlineStr">
        <is>
          <t>アストマックス 적시공시(2016-08-08)의 ヤフー 3개년 연결(IFRS) 표: 2014/3期 資産合計 849,987百万円, 親会社の所有者に帰属する持分 619,682百万円</t>
        </is>
      </c>
      <c r="G2332" s="37" t="inlineStr">
        <is>
          <t>TDnet</t>
        </is>
      </c>
      <c r="H2332" s="36" t="inlineStr">
        <is>
          <t>2016-08-08</t>
        </is>
      </c>
      <c r="I2332" s="36" t="inlineStr">
        <is>
          <t>140120160808470791</t>
        </is>
      </c>
      <c r="J2332" s="39" t="inlineStr">
        <is>
          <t>https://assets.minkabu.jp/news/article_media_content/urn:newsml:tdnet.info:20160808470791/140120160808470791.pdf</t>
        </is>
      </c>
      <c r="K2332" s="37" t="inlineStr">
        <is>
          <t>acq_total_assets,size_basis</t>
        </is>
      </c>
    </row>
    <row r="2333" ht="45" customHeight="1">
      <c r="A2333" s="36" t="inlineStr">
        <is>
          <t>N024</t>
        </is>
      </c>
      <c r="B2333" s="37" t="inlineStr">
        <is>
          <t>PayPay Card Corporation</t>
        </is>
      </c>
      <c r="C2333" s="36" t="inlineStr">
        <is>
          <t>발표</t>
        </is>
      </c>
      <c r="D2333" s="36" t="n"/>
      <c r="E2333" s="37" t="inlineStr">
        <is>
          <t>기타</t>
        </is>
      </c>
      <c r="F2333" s="37" t="inlineStr">
        <is>
          <t>Fed H.10 일별 엔/달러: 2014-06-25 101.75</t>
        </is>
      </c>
      <c r="G2333" s="37" t="inlineStr">
        <is>
          <t>기타</t>
        </is>
      </c>
      <c r="H2333" s="36" t="inlineStr">
        <is>
          <t>2026-10-25</t>
        </is>
      </c>
      <c r="I2333" s="36" t="n"/>
      <c r="J2333" s="39" t="inlineStr">
        <is>
          <t>https://www.federalreserve.gov/releases/h10/hist/dat00_ja.htm</t>
        </is>
      </c>
      <c r="K2333" s="37" t="inlineStr">
        <is>
          <t>value_chk_usdmm</t>
        </is>
      </c>
    </row>
    <row r="2334" ht="45" customHeight="1">
      <c r="A2334" s="36" t="inlineStr">
        <is>
          <t>N024</t>
        </is>
      </c>
      <c r="B2334" s="37" t="inlineStr">
        <is>
          <t>PayPay Card Corporation</t>
        </is>
      </c>
      <c r="C2334" s="36" t="inlineStr">
        <is>
          <t>인수 후</t>
        </is>
      </c>
      <c r="D2334" s="36" t="inlineStr">
        <is>
          <t>2023-10-01</t>
        </is>
      </c>
      <c r="E2334" s="37" t="inlineStr">
        <is>
          <t>합병</t>
        </is>
      </c>
      <c r="F2334" s="37"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7" t="inlineStr">
        <is>
          <t>EDINET</t>
        </is>
      </c>
      <c r="H2334" s="36" t="inlineStr">
        <is>
          <t>2026-06-18</t>
        </is>
      </c>
      <c r="I2334" s="36" t="inlineStr">
        <is>
          <t>S100YBXD</t>
        </is>
      </c>
      <c r="J2334" s="39" t="inlineStr">
        <is>
          <t>https://data.swcms.net/file/lycorp-ir/dam/jcr:37e7640a-6aa4-4125-ac17-9d4e8fed0b14/S100YBXD.pdf</t>
        </is>
      </c>
      <c r="K2334" s="37" t="inlineStr">
        <is>
          <t>post_events_summary</t>
        </is>
      </c>
    </row>
    <row r="2335" ht="45" customHeight="1">
      <c r="A2335" s="36" t="inlineStr">
        <is>
          <t>N024</t>
        </is>
      </c>
      <c r="B2335" s="37" t="inlineStr">
        <is>
          <t>PayPay Card Corporation</t>
        </is>
      </c>
      <c r="C2335" s="36" t="inlineStr">
        <is>
          <t>인수 후</t>
        </is>
      </c>
      <c r="D2335" s="36" t="inlineStr">
        <is>
          <t>2020-07-31</t>
        </is>
      </c>
      <c r="E2335" s="37" t="inlineStr">
        <is>
          <t>사명변경</t>
        </is>
      </c>
      <c r="F2335" s="37"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7" t="inlineStr">
        <is>
          <t>회사 보도자료</t>
        </is>
      </c>
      <c r="H2335" s="36" t="inlineStr">
        <is>
          <t>2020-07-31</t>
        </is>
      </c>
      <c r="I2335" s="36" t="n"/>
      <c r="J2335" s="39" t="inlineStr">
        <is>
          <t>https://www.softbank.jp/corp/news/press/sbkk/2020/20200731_01/</t>
        </is>
      </c>
      <c r="K2335" s="37" t="inlineStr">
        <is>
          <t>post_events_summary,notes</t>
        </is>
      </c>
    </row>
    <row r="2336" ht="45" customHeight="1">
      <c r="A2336" s="36" t="inlineStr">
        <is>
          <t>N024</t>
        </is>
      </c>
      <c r="B2336" s="37" t="inlineStr">
        <is>
          <t>PayPay Card Corporation</t>
        </is>
      </c>
      <c r="C2336" s="36" t="inlineStr">
        <is>
          <t>인수 후</t>
        </is>
      </c>
      <c r="D2336" s="36" t="inlineStr">
        <is>
          <t>2021-03-01</t>
        </is>
      </c>
      <c r="E2336" s="37" t="inlineStr">
        <is>
          <t>통합</t>
        </is>
      </c>
      <c r="F2336" s="37"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7" t="inlineStr">
        <is>
          <t>EDINET</t>
        </is>
      </c>
      <c r="H2336" s="36" t="inlineStr">
        <is>
          <t>2026-06-18</t>
        </is>
      </c>
      <c r="I2336" s="36" t="inlineStr">
        <is>
          <t>S100YBXD</t>
        </is>
      </c>
      <c r="J2336" s="39" t="inlineStr">
        <is>
          <t>https://data.swcms.net/file/lycorp-ir/dam/jcr:37e7640a-6aa4-4125-ac17-9d4e8fed0b14/S100YBXD.pdf</t>
        </is>
      </c>
      <c r="K2336" s="37" t="inlineStr">
        <is>
          <t>pre_incorp_chk,post_events_summary</t>
        </is>
      </c>
    </row>
    <row r="2337" ht="45" customHeight="1">
      <c r="A2337" s="36" t="inlineStr">
        <is>
          <t>N024</t>
        </is>
      </c>
      <c r="B2337" s="37" t="inlineStr">
        <is>
          <t>PayPay Card Corporation</t>
        </is>
      </c>
      <c r="C2337" s="36" t="inlineStr">
        <is>
          <t>인수 후</t>
        </is>
      </c>
      <c r="D2337" s="36" t="inlineStr">
        <is>
          <t>2021-12-31</t>
        </is>
      </c>
      <c r="E2337" s="37" t="inlineStr">
        <is>
          <t>기타</t>
        </is>
      </c>
      <c r="F2337" s="37"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7" t="inlineStr">
        <is>
          <t>DART 사업보고서</t>
        </is>
      </c>
      <c r="H2337" s="36" t="inlineStr">
        <is>
          <t>2022-03-04</t>
        </is>
      </c>
      <c r="I2337" s="36" t="inlineStr">
        <is>
          <t>20220304000687</t>
        </is>
      </c>
      <c r="J2337" s="39" t="inlineStr">
        <is>
          <t>https://dart.fss.or.kr/dsaf001/main.do?rcpNo=20220304000687</t>
        </is>
      </c>
      <c r="K2337" s="37" t="inlineStr">
        <is>
          <t>pre_incorp_chk</t>
        </is>
      </c>
    </row>
    <row r="2338" ht="45" customHeight="1">
      <c r="A2338" s="36" t="inlineStr">
        <is>
          <t>N025</t>
        </is>
      </c>
      <c r="B2338" s="37" t="inlineStr">
        <is>
          <t>Yappa Corporation</t>
        </is>
      </c>
      <c r="C2338" s="36" t="inlineStr">
        <is>
          <t>인수 전</t>
        </is>
      </c>
      <c r="D2338" s="36" t="inlineStr">
        <is>
          <t>2000-12-22</t>
        </is>
      </c>
      <c r="E2338" s="37" t="inlineStr">
        <is>
          <t>설립</t>
        </is>
      </c>
      <c r="F2338" s="37"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7" t="inlineStr">
        <is>
          <t>EDINET</t>
        </is>
      </c>
      <c r="H2338" s="36" t="inlineStr">
        <is>
          <t>2021-06-14</t>
        </is>
      </c>
      <c r="I2338" s="36" t="inlineStr">
        <is>
          <t>past_170</t>
        </is>
      </c>
      <c r="J2338" s="39" t="inlineStr">
        <is>
          <t>https://corp.zozo.com/ir-info/files/pdf/past_170.pdf</t>
        </is>
      </c>
      <c r="K2338" s="37" t="inlineStr">
        <is>
          <t>pre_events_summary,post_events_summary</t>
        </is>
      </c>
    </row>
    <row r="2339" ht="45" customHeight="1">
      <c r="A2339" s="36" t="inlineStr">
        <is>
          <t>N025</t>
        </is>
      </c>
      <c r="B2339" s="37" t="inlineStr">
        <is>
          <t>Yappa Corporation</t>
        </is>
      </c>
      <c r="C2339" s="36" t="inlineStr">
        <is>
          <t>인수 전</t>
        </is>
      </c>
      <c r="D2339" s="36" t="inlineStr">
        <is>
          <t>2010-07-16</t>
        </is>
      </c>
      <c r="E2339" s="37" t="inlineStr">
        <is>
          <t>제휴</t>
        </is>
      </c>
      <c r="F2339" s="37" t="inlineStr">
        <is>
          <t>ITmedia: "モリサワとヤッパは7月16日、電子書籍事業で提携すると発表した" — MCBook과 SpinMedia를 통합한 앱을 출판사에 제공</t>
        </is>
      </c>
      <c r="G2339" s="37" t="inlineStr">
        <is>
          <t>언론 보도</t>
        </is>
      </c>
      <c r="H2339" s="36" t="inlineStr">
        <is>
          <t>2010-07-16</t>
        </is>
      </c>
      <c r="I2339" s="36" t="n"/>
      <c r="J2339" s="39" t="inlineStr">
        <is>
          <t>https://www.itmedia.co.jp/news/articles/1007/16/news073.html</t>
        </is>
      </c>
      <c r="K2339" s="37" t="inlineStr">
        <is>
          <t>pre_events_summary</t>
        </is>
      </c>
    </row>
    <row r="2340" ht="45" customHeight="1">
      <c r="A2340" s="36" t="inlineStr">
        <is>
          <t>N025</t>
        </is>
      </c>
      <c r="B2340" s="37" t="inlineStr">
        <is>
          <t>Yappa Corporation</t>
        </is>
      </c>
      <c r="C2340" s="36" t="inlineStr">
        <is>
          <t>발표</t>
        </is>
      </c>
      <c r="D2340" s="36" t="inlineStr">
        <is>
          <t>2014-07-31</t>
        </is>
      </c>
      <c r="E2340" s="37" t="inlineStr">
        <is>
          <t>발표</t>
        </is>
      </c>
      <c r="F2340" s="37"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7" t="inlineStr">
        <is>
          <t>TDnet</t>
        </is>
      </c>
      <c r="H2340" s="36" t="inlineStr">
        <is>
          <t>2014-07-31</t>
        </is>
      </c>
      <c r="I2340" s="36" t="inlineStr">
        <is>
          <t>disclosure_jp_84</t>
        </is>
      </c>
      <c r="J2340" s="39" t="inlineStr">
        <is>
          <t>https://corp.zozo.com/ir-info/files/pdf/disclosure_jp_84.pdf</t>
        </is>
      </c>
      <c r="K2340" s="37"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6" t="inlineStr">
        <is>
          <t>N025</t>
        </is>
      </c>
      <c r="B2341" s="37" t="inlineStr">
        <is>
          <t>Yappa Corporation</t>
        </is>
      </c>
      <c r="C2341" s="36" t="inlineStr">
        <is>
          <t>발표</t>
        </is>
      </c>
      <c r="D2341" s="36" t="inlineStr">
        <is>
          <t>2014-07-31</t>
        </is>
      </c>
      <c r="E2341" s="37" t="inlineStr">
        <is>
          <t>발표</t>
        </is>
      </c>
      <c r="F2341" s="37" t="inlineStr">
        <is>
          <t>M&amp;A Online 'スタートトゥデイ&lt;3092&gt;、電子書店「マガストア」運営のヤッパを子会社化': "ヤッパを傘下に取り込むことで電子雑誌事業との相互連携を図る"; 매출 2억1,000만円, 영업이익 700만円</t>
        </is>
      </c>
      <c r="G2341" s="37" t="inlineStr">
        <is>
          <t>언론 보도</t>
        </is>
      </c>
      <c r="H2341" s="36" t="inlineStr">
        <is>
          <t>2014-07-31</t>
        </is>
      </c>
      <c r="I2341" s="36" t="n"/>
      <c r="J2341" s="39" t="inlineStr">
        <is>
          <t>https://maonline.jp/news/20140731b</t>
        </is>
      </c>
      <c r="K2341" s="37" t="inlineStr">
        <is>
          <t>first_filing_date,purpose_quote</t>
        </is>
      </c>
    </row>
    <row r="2342" ht="45" customHeight="1">
      <c r="A2342" s="36" t="inlineStr">
        <is>
          <t>N025</t>
        </is>
      </c>
      <c r="B2342" s="37" t="inlineStr">
        <is>
          <t>Yappa Corporation</t>
        </is>
      </c>
      <c r="C2342" s="36" t="inlineStr">
        <is>
          <t>발표</t>
        </is>
      </c>
      <c r="D2342" s="36" t="inlineStr">
        <is>
          <t>2014-08-05</t>
        </is>
      </c>
      <c r="E2342" s="37" t="inlineStr">
        <is>
          <t>기타</t>
        </is>
      </c>
      <c r="F2342" s="37"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7" t="inlineStr">
        <is>
          <t>언론 보도</t>
        </is>
      </c>
      <c r="H2342" s="36" t="inlineStr">
        <is>
          <t>2014-08-05</t>
        </is>
      </c>
      <c r="I2342" s="36" t="n"/>
      <c r="J2342" s="39" t="inlineStr">
        <is>
          <t>https://netshop.impress.co.jp/node/471</t>
        </is>
      </c>
      <c r="K2342" s="37" t="inlineStr">
        <is>
          <t>earnings_call_note</t>
        </is>
      </c>
    </row>
    <row r="2343" ht="45" customHeight="1">
      <c r="A2343" s="36" t="inlineStr">
        <is>
          <t>N025</t>
        </is>
      </c>
      <c r="B2343" s="37" t="inlineStr">
        <is>
          <t>Yappa Corporation</t>
        </is>
      </c>
      <c r="C2343" s="36" t="inlineStr">
        <is>
          <t>인수 전</t>
        </is>
      </c>
      <c r="D2343" s="36" t="inlineStr">
        <is>
          <t>2014-03-31</t>
        </is>
      </c>
      <c r="E2343" s="37" t="inlineStr">
        <is>
          <t>실적</t>
        </is>
      </c>
      <c r="F2343" s="37" t="inlineStr">
        <is>
          <t>스타트투데이 有価証券報告書 第16期: 発行済株式総数 109,896,300株, 自己保有株式 2,685,000株(2014-03-31)</t>
        </is>
      </c>
      <c r="G2343" s="37" t="inlineStr">
        <is>
          <t>EDINET</t>
        </is>
      </c>
      <c r="H2343" s="36" t="inlineStr">
        <is>
          <t>2014-06-30</t>
        </is>
      </c>
      <c r="I2343" s="36" t="inlineStr">
        <is>
          <t>past_73</t>
        </is>
      </c>
      <c r="J2343" s="39" t="inlineStr">
        <is>
          <t>https://corp.zozo.com/ir-info/files/pdf/past_73.pdf</t>
        </is>
      </c>
      <c r="K2343" s="37" t="inlineStr">
        <is>
          <t>acq_mktcap,size_basis</t>
        </is>
      </c>
    </row>
    <row r="2344" ht="45" customHeight="1">
      <c r="A2344" s="36" t="inlineStr">
        <is>
          <t>N025</t>
        </is>
      </c>
      <c r="B2344" s="37" t="inlineStr">
        <is>
          <t>Yappa Corporation</t>
        </is>
      </c>
      <c r="C2344" s="36" t="inlineStr">
        <is>
          <t>인수 후</t>
        </is>
      </c>
      <c r="D2344" s="36" t="inlineStr">
        <is>
          <t>2014-10-01</t>
        </is>
      </c>
      <c r="E2344" s="37" t="inlineStr">
        <is>
          <t>완료</t>
        </is>
      </c>
      <c r="F2344" s="37" t="inlineStr">
        <is>
          <t>'株式会社スタートトゥデイと株式会社ヤッパの株式交換完了に関するお知らせ': "平成26年10月１日（株式交換効力発生日）をもって…株式交換を完了しました"</t>
        </is>
      </c>
      <c r="G2344" s="37" t="inlineStr">
        <is>
          <t>TDnet</t>
        </is>
      </c>
      <c r="H2344" s="36" t="inlineStr">
        <is>
          <t>2014-10-01</t>
        </is>
      </c>
      <c r="I2344" s="36" t="inlineStr">
        <is>
          <t>disclosure_jp_85</t>
        </is>
      </c>
      <c r="J2344" s="39" t="inlineStr">
        <is>
          <t>https://corp.zozo.com/ir-info/files/pdf/disclosure_jp_85.pdf</t>
        </is>
      </c>
      <c r="K2344" s="37" t="inlineStr">
        <is>
          <t>status_chk</t>
        </is>
      </c>
    </row>
    <row r="2345" ht="45" customHeight="1">
      <c r="A2345" s="36" t="inlineStr">
        <is>
          <t>N025</t>
        </is>
      </c>
      <c r="B2345" s="37" t="inlineStr">
        <is>
          <t>Yappa Corporation</t>
        </is>
      </c>
      <c r="C2345" s="36" t="inlineStr">
        <is>
          <t>인수 후</t>
        </is>
      </c>
      <c r="D2345" s="36" t="inlineStr">
        <is>
          <t>2014-10-01</t>
        </is>
      </c>
      <c r="E2345" s="37" t="inlineStr">
        <is>
          <t>완료</t>
        </is>
      </c>
      <c r="F2345" s="37"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7" t="inlineStr">
        <is>
          <t>EDINET</t>
        </is>
      </c>
      <c r="H2345" s="36" t="inlineStr">
        <is>
          <t>2015-06-30</t>
        </is>
      </c>
      <c r="I2345" s="36" t="inlineStr">
        <is>
          <t>past_85</t>
        </is>
      </c>
      <c r="J2345" s="39" t="inlineStr">
        <is>
          <t>https://corp.zozo.com/ir-info/files/pdf/past_85.pdf</t>
        </is>
      </c>
      <c r="K2345" s="37" t="inlineStr">
        <is>
          <t>value_chk_local,chk_note,status_chk,purpose_quote,post_events_summary,earnings_call_note,impairment</t>
        </is>
      </c>
    </row>
    <row r="2346" ht="45" customHeight="1">
      <c r="A2346" s="36" t="inlineStr">
        <is>
          <t>N025</t>
        </is>
      </c>
      <c r="B2346" s="37" t="inlineStr">
        <is>
          <t>Yappa Corporation</t>
        </is>
      </c>
      <c r="C2346" s="36" t="inlineStr">
        <is>
          <t>인수 후</t>
        </is>
      </c>
      <c r="D2346" s="36" t="inlineStr">
        <is>
          <t>2015-08-03</t>
        </is>
      </c>
      <c r="E2346" s="37" t="inlineStr">
        <is>
          <t>매각</t>
        </is>
      </c>
      <c r="F2346" s="37"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7" t="inlineStr">
        <is>
          <t>언론 보도</t>
        </is>
      </c>
      <c r="H2346" s="36" t="inlineStr">
        <is>
          <t>2015-08-04</t>
        </is>
      </c>
      <c r="I2346" s="36" t="n"/>
      <c r="J2346" s="39" t="inlineStr">
        <is>
          <t>https://www.itmedia.co.jp/ebook/articles/1508/04/news080.html</t>
        </is>
      </c>
      <c r="K2346" s="37" t="inlineStr">
        <is>
          <t>post_events_summary,notes</t>
        </is>
      </c>
    </row>
    <row r="2347" ht="45" customHeight="1">
      <c r="A2347" s="36" t="inlineStr">
        <is>
          <t>N025</t>
        </is>
      </c>
      <c r="B2347" s="37" t="inlineStr">
        <is>
          <t>Yappa Corporation</t>
        </is>
      </c>
      <c r="C2347" s="36" t="inlineStr">
        <is>
          <t>인수 후</t>
        </is>
      </c>
      <c r="D2347" s="36" t="inlineStr">
        <is>
          <t>2015-12-01</t>
        </is>
      </c>
      <c r="E2347" s="37" t="inlineStr">
        <is>
          <t>사명변경</t>
        </is>
      </c>
      <c r="F2347" s="37"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7" t="inlineStr">
        <is>
          <t>언론 보도</t>
        </is>
      </c>
      <c r="H2347" s="36" t="inlineStr">
        <is>
          <t>2015-12-02</t>
        </is>
      </c>
      <c r="I2347" s="36" t="n"/>
      <c r="J2347" s="39" t="inlineStr">
        <is>
          <t>https://netshop.impress.co.jp/index%2Ephp/node/2353</t>
        </is>
      </c>
      <c r="K2347" s="37" t="inlineStr">
        <is>
          <t>post_events_summary</t>
        </is>
      </c>
    </row>
    <row r="2348" ht="45" customHeight="1">
      <c r="A2348" s="36" t="inlineStr">
        <is>
          <t>N025</t>
        </is>
      </c>
      <c r="B2348" s="37" t="inlineStr">
        <is>
          <t>Yappa Corporation</t>
        </is>
      </c>
      <c r="C2348" s="36" t="inlineStr">
        <is>
          <t>인수 후</t>
        </is>
      </c>
      <c r="D2348" s="36" t="inlineStr">
        <is>
          <t>2015-12-01</t>
        </is>
      </c>
      <c r="E2348" s="37" t="inlineStr">
        <is>
          <t>사명변경</t>
        </is>
      </c>
      <c r="F2348" s="37" t="inlineStr">
        <is>
          <t>有価証券報告書 第18期 연결범위 주석: "㈱ヤッパは平成27年12月１日に㈱スタートトゥデイ工務店に社名を変更しております"</t>
        </is>
      </c>
      <c r="G2348" s="37" t="inlineStr">
        <is>
          <t>EDINET</t>
        </is>
      </c>
      <c r="H2348" s="36" t="inlineStr">
        <is>
          <t>2016-06-20</t>
        </is>
      </c>
      <c r="I2348" s="36" t="inlineStr">
        <is>
          <t>past_97</t>
        </is>
      </c>
      <c r="J2348" s="39" t="inlineStr">
        <is>
          <t>https://corp.zozo.com/ir-info/files/pdf/past_97.pdf</t>
        </is>
      </c>
      <c r="K2348" s="37" t="inlineStr">
        <is>
          <t>post_events_summary,notes</t>
        </is>
      </c>
    </row>
    <row r="2349" ht="45" customHeight="1">
      <c r="A2349" s="36" t="inlineStr">
        <is>
          <t>N025</t>
        </is>
      </c>
      <c r="B2349" s="37" t="inlineStr">
        <is>
          <t>Yappa Corporation</t>
        </is>
      </c>
      <c r="C2349" s="36" t="inlineStr">
        <is>
          <t>인수 후</t>
        </is>
      </c>
      <c r="D2349" s="36" t="inlineStr">
        <is>
          <t>2017-03-31</t>
        </is>
      </c>
      <c r="E2349" s="37" t="inlineStr">
        <is>
          <t>실적</t>
        </is>
      </c>
      <c r="F2349" s="37"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7" t="inlineStr">
        <is>
          <t>TDnet</t>
        </is>
      </c>
      <c r="H2349" s="36" t="inlineStr">
        <is>
          <t>2018-02-14</t>
        </is>
      </c>
      <c r="I2349" s="36" t="inlineStr">
        <is>
          <t>disclosure_jp_108</t>
        </is>
      </c>
      <c r="J2349" s="39" t="inlineStr">
        <is>
          <t>https://corp.zozo.com/ir-info/files/pdf/disclosure_jp_108.pdf</t>
        </is>
      </c>
      <c r="K2349" s="37" t="inlineStr">
        <is>
          <t>target_rev_post,target_op_post,perf_basis</t>
        </is>
      </c>
    </row>
    <row r="2350" ht="45" customHeight="1">
      <c r="A2350" s="36" t="inlineStr">
        <is>
          <t>N025</t>
        </is>
      </c>
      <c r="B2350" s="37" t="inlineStr">
        <is>
          <t>Yappa Corporation</t>
        </is>
      </c>
      <c r="C2350" s="36" t="inlineStr">
        <is>
          <t>인수 후</t>
        </is>
      </c>
      <c r="D2350" s="36" t="inlineStr">
        <is>
          <t>2018-04-01</t>
        </is>
      </c>
      <c r="E2350" s="37" t="inlineStr">
        <is>
          <t>합병</t>
        </is>
      </c>
      <c r="F2350" s="37" t="inlineStr">
        <is>
          <t>有価証券報告書 第20期: "㈱スタートトゥデイ工務店を存続会社として、平成30年４月１日付で㈱VASILY、㈱カラクルを吸収合併し、㈱スタートトゥデイテクノロジーズに商号変更いたしました"</t>
        </is>
      </c>
      <c r="G2350" s="37" t="inlineStr">
        <is>
          <t>EDINET</t>
        </is>
      </c>
      <c r="H2350" s="36" t="inlineStr">
        <is>
          <t>2018-06-27</t>
        </is>
      </c>
      <c r="I2350" s="36" t="inlineStr">
        <is>
          <t>past_123</t>
        </is>
      </c>
      <c r="J2350" s="39" t="inlineStr">
        <is>
          <t>https://corp.zozo.com/ir-info/files/pdf/past_123.pdf</t>
        </is>
      </c>
      <c r="K2350" s="37" t="inlineStr">
        <is>
          <t>post_events_summary,notes</t>
        </is>
      </c>
    </row>
    <row r="2351" ht="45" customHeight="1">
      <c r="A2351" s="36" t="inlineStr">
        <is>
          <t>N025</t>
        </is>
      </c>
      <c r="B2351" s="37" t="inlineStr">
        <is>
          <t>Yappa Corporation</t>
        </is>
      </c>
      <c r="C2351" s="36" t="inlineStr">
        <is>
          <t>인수 후</t>
        </is>
      </c>
      <c r="D2351" s="36" t="inlineStr">
        <is>
          <t>2018-10-01</t>
        </is>
      </c>
      <c r="E2351" s="37" t="inlineStr">
        <is>
          <t>사명변경</t>
        </is>
      </c>
      <c r="F2351" s="37" t="inlineStr">
        <is>
          <t>有価証券報告書 第22期: "㈱ZOZOテクノロジーズ(2018年10月１日付で㈱スタートトゥデイテクノロジーズより商号変更)"</t>
        </is>
      </c>
      <c r="G2351" s="37" t="inlineStr">
        <is>
          <t>EDINET</t>
        </is>
      </c>
      <c r="H2351" s="36" t="inlineStr">
        <is>
          <t>2020-06-12</t>
        </is>
      </c>
      <c r="I2351" s="36" t="inlineStr">
        <is>
          <t>past_154</t>
        </is>
      </c>
      <c r="J2351" s="39" t="inlineStr">
        <is>
          <t>https://corp.zozo.com/ir-info/files/pdf/past_154.pdf</t>
        </is>
      </c>
      <c r="K2351" s="37" t="inlineStr">
        <is>
          <t>post_events_summary</t>
        </is>
      </c>
    </row>
    <row r="2352" ht="45" customHeight="1">
      <c r="A2352" s="36" t="inlineStr">
        <is>
          <t>N025</t>
        </is>
      </c>
      <c r="B2352" s="37" t="inlineStr">
        <is>
          <t>Yappa Corporation</t>
        </is>
      </c>
      <c r="C2352" s="36" t="inlineStr">
        <is>
          <t>인수 후</t>
        </is>
      </c>
      <c r="D2352" s="36" t="inlineStr">
        <is>
          <t>2019-03-31</t>
        </is>
      </c>
      <c r="E2352" s="37" t="inlineStr">
        <is>
          <t>실적</t>
        </is>
      </c>
      <c r="F2352" s="37"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7" t="inlineStr">
        <is>
          <t>TDnet</t>
        </is>
      </c>
      <c r="H2352" s="36" t="inlineStr">
        <is>
          <t>2020-03-13</t>
        </is>
      </c>
      <c r="I2352" s="36" t="inlineStr">
        <is>
          <t>disclosure_jp_142</t>
        </is>
      </c>
      <c r="J2352" s="39" t="inlineStr">
        <is>
          <t>https://corp.zozo.com/ir-info/files/pdf/disclosure_jp_142.pdf</t>
        </is>
      </c>
      <c r="K2352" s="37" t="inlineStr">
        <is>
          <t>target_rev_post,target_op_post,post_events_summary</t>
        </is>
      </c>
    </row>
    <row r="2353" ht="45" customHeight="1">
      <c r="A2353" s="36" t="inlineStr">
        <is>
          <t>N025</t>
        </is>
      </c>
      <c r="B2353" s="37" t="inlineStr">
        <is>
          <t>Yappa Corporation</t>
        </is>
      </c>
      <c r="C2353" s="36" t="inlineStr">
        <is>
          <t>인수 후</t>
        </is>
      </c>
      <c r="D2353" s="36" t="inlineStr">
        <is>
          <t>2021-03-31</t>
        </is>
      </c>
      <c r="E2353" s="37" t="inlineStr">
        <is>
          <t>실적</t>
        </is>
      </c>
      <c r="F2353" s="37"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7" t="inlineStr">
        <is>
          <t>TDnet</t>
        </is>
      </c>
      <c r="H2353" s="36" t="inlineStr">
        <is>
          <t>2021-08-13</t>
        </is>
      </c>
      <c r="I2353" s="36" t="inlineStr">
        <is>
          <t>disclosure_jp_167</t>
        </is>
      </c>
      <c r="J2353" s="39" t="inlineStr">
        <is>
          <t>https://corp.zozo.com/ir-info/files/pdf/disclosure_jp_167.pdf</t>
        </is>
      </c>
      <c r="K2353" s="37" t="inlineStr">
        <is>
          <t>target_rev_post,target_op_post,post_events_summary</t>
        </is>
      </c>
    </row>
    <row r="2354" ht="45" customHeight="1">
      <c r="A2354" s="36" t="inlineStr">
        <is>
          <t>N025</t>
        </is>
      </c>
      <c r="B2354" s="37" t="inlineStr">
        <is>
          <t>Yappa Corporation</t>
        </is>
      </c>
      <c r="C2354" s="36" t="inlineStr">
        <is>
          <t>인수 후</t>
        </is>
      </c>
      <c r="D2354" s="36" t="inlineStr">
        <is>
          <t>2021-03-31</t>
        </is>
      </c>
      <c r="E2354" s="37" t="inlineStr">
        <is>
          <t>실적</t>
        </is>
      </c>
      <c r="F2354" s="37"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7" t="inlineStr">
        <is>
          <t>기타</t>
        </is>
      </c>
      <c r="H2354" s="36" t="inlineStr">
        <is>
          <t>2026-10-25</t>
        </is>
      </c>
      <c r="I2354" s="36" t="n"/>
      <c r="J2354" s="39" t="inlineStr">
        <is>
          <t>https://catr.jp/companies/fedae/51605</t>
        </is>
      </c>
      <c r="K2354" s="37" t="inlineStr">
        <is>
          <t>perf_basis,notes</t>
        </is>
      </c>
    </row>
    <row r="2355" ht="45" customHeight="1">
      <c r="A2355" s="36" t="inlineStr">
        <is>
          <t>N025</t>
        </is>
      </c>
      <c r="B2355" s="37" t="inlineStr">
        <is>
          <t>Yappa Corporation</t>
        </is>
      </c>
      <c r="C2355" s="36" t="inlineStr">
        <is>
          <t>인수 후</t>
        </is>
      </c>
      <c r="D2355" s="36" t="inlineStr">
        <is>
          <t>2021-10-01</t>
        </is>
      </c>
      <c r="E2355" s="37" t="inlineStr">
        <is>
          <t>사명변경</t>
        </is>
      </c>
      <c r="F2355" s="37" t="inlineStr">
        <is>
          <t>ZOZO 보도자료(영문): ZOZO Technologies에서 분할 후 상호를 바꿔 ZOZO NEXT, Inc. 발족 — ZOZO研究所·MATRIX 중심의 신사업 창출·R&amp;D, 대표 金山裕樹(전 ZOZOテクノロジーズ CINO)</t>
        </is>
      </c>
      <c r="G2355" s="37" t="inlineStr">
        <is>
          <t>회사 보도자료</t>
        </is>
      </c>
      <c r="H2355" s="36" t="inlineStr">
        <is>
          <t>2021-10-01</t>
        </is>
      </c>
      <c r="I2355" s="36" t="n"/>
      <c r="J2355" s="39" t="inlineStr">
        <is>
          <t>https://corp.zozo.com/en/news/20211001-19560/</t>
        </is>
      </c>
      <c r="K2355" s="37" t="inlineStr">
        <is>
          <t>post_events_summary</t>
        </is>
      </c>
    </row>
    <row r="2356" ht="45" customHeight="1">
      <c r="A2356" s="36" t="inlineStr">
        <is>
          <t>N025</t>
        </is>
      </c>
      <c r="B2356" s="37" t="inlineStr">
        <is>
          <t>Yappa Corporation</t>
        </is>
      </c>
      <c r="C2356" s="36" t="inlineStr">
        <is>
          <t>인수 후</t>
        </is>
      </c>
      <c r="D2356" s="36" t="inlineStr">
        <is>
          <t>2021-04-27</t>
        </is>
      </c>
      <c r="E2356" s="37" t="inlineStr">
        <is>
          <t>어닝콜</t>
        </is>
      </c>
      <c r="F2356" s="37" t="inlineStr">
        <is>
          <t>ZOZO 2021年3月期 通期決算説明会 質疑応答集: 당사 출석자 "取締役兼 COO 伊藤 正裕"</t>
        </is>
      </c>
      <c r="G2356" s="37" t="inlineStr">
        <is>
          <t>어닝콜</t>
        </is>
      </c>
      <c r="H2356" s="36" t="inlineStr">
        <is>
          <t>2021-04-27</t>
        </is>
      </c>
      <c r="I2356" s="36" t="inlineStr">
        <is>
          <t>past_171</t>
        </is>
      </c>
      <c r="J2356" s="39" t="inlineStr">
        <is>
          <t>https://corp.zozo.com/ir-info/files/pdf/past_171.pdf</t>
        </is>
      </c>
      <c r="K2356" s="37" t="inlineStr">
        <is>
          <t>earnings_call_note</t>
        </is>
      </c>
    </row>
    <row r="2357" ht="45" customHeight="1">
      <c r="A2357" s="36" t="inlineStr">
        <is>
          <t>N025</t>
        </is>
      </c>
      <c r="B2357" s="37" t="inlineStr">
        <is>
          <t>Yappa Corporation</t>
        </is>
      </c>
      <c r="C2357" s="36" t="inlineStr">
        <is>
          <t>인수 후</t>
        </is>
      </c>
      <c r="D2357" s="36" t="inlineStr">
        <is>
          <t>2026-03-31</t>
        </is>
      </c>
      <c r="E2357" s="37" t="inlineStr">
        <is>
          <t>기타</t>
        </is>
      </c>
      <c r="F2357" s="37" t="inlineStr">
        <is>
          <t>ZOZO 有価証券報告書 第28期 沿革: "2013年10月 「WEAR」の運営を開始", "2014年10月 ㈱ヤッパ（現㈱ZOZO NEXT）（現・連結子会社）を株式交換により完全子会社化"; 같은 해 감손은 중국 생산사업 329百万円뿐</t>
        </is>
      </c>
      <c r="G2357" s="37" t="inlineStr">
        <is>
          <t>EDINET</t>
        </is>
      </c>
      <c r="H2357" s="36" t="inlineStr">
        <is>
          <t>2026-06-08</t>
        </is>
      </c>
      <c r="I2357" s="36" t="inlineStr">
        <is>
          <t>19002bb7b28f1d462fcaba54a723e0b48eb395eb</t>
        </is>
      </c>
      <c r="J2357" s="39" t="inlineStr">
        <is>
          <t>https://corp.zozo.com/ir-info/files/pdf/19002bb7b28f1d462fcaba54a723e0b48eb395eb.pdf</t>
        </is>
      </c>
      <c r="K2357" s="37" t="inlineStr">
        <is>
          <t>post_events_summary,impairment,pre_events_summary</t>
        </is>
      </c>
    </row>
    <row r="2358" ht="45" customHeight="1">
      <c r="A2358" s="36" t="inlineStr">
        <is>
          <t>N025</t>
        </is>
      </c>
      <c r="B2358" s="37" t="inlineStr">
        <is>
          <t>Yappa Corporation</t>
        </is>
      </c>
      <c r="C2358" s="36" t="inlineStr">
        <is>
          <t>발표</t>
        </is>
      </c>
      <c r="D2358" s="36" t="inlineStr">
        <is>
          <t>2014-07-30</t>
        </is>
      </c>
      <c r="E2358" s="37" t="inlineStr">
        <is>
          <t>기타</t>
        </is>
      </c>
      <c r="F2358" s="37" t="inlineStr">
        <is>
          <t>Federal Reserve H.10 Historical Rates for the Japanese Yen: 30-JUL-14 102.9000, 31-JUL-14 102.7500, 1-OCT-14 109.3000 円/USD</t>
        </is>
      </c>
      <c r="G2358" s="37" t="inlineStr">
        <is>
          <t>기타</t>
        </is>
      </c>
      <c r="H2358" s="36" t="inlineStr">
        <is>
          <t>2026-10-19</t>
        </is>
      </c>
      <c r="I2358" s="36" t="n"/>
      <c r="J2358" s="39" t="inlineStr">
        <is>
          <t>https://www.federalreserve.gov/releases/h10/hist/dat00_ja.htm</t>
        </is>
      </c>
      <c r="K2358" s="37" t="inlineStr">
        <is>
          <t>value_chk_usdmm</t>
        </is>
      </c>
    </row>
    <row r="2359" ht="45" customHeight="1">
      <c r="A2359" s="36" t="inlineStr">
        <is>
          <t>N025</t>
        </is>
      </c>
      <c r="B2359" s="37" t="inlineStr">
        <is>
          <t>Yappa Corporation</t>
        </is>
      </c>
      <c r="C2359" s="36" t="inlineStr">
        <is>
          <t>발표</t>
        </is>
      </c>
      <c r="D2359" s="36" t="inlineStr">
        <is>
          <t>2014-07-30</t>
        </is>
      </c>
      <c r="E2359" s="37" t="inlineStr">
        <is>
          <t>기타</t>
        </is>
      </c>
      <c r="F2359" s="37" t="inlineStr">
        <is>
          <t>Yahoo Finance 일별 시세(3092.T, 분할조정): 2014-07-30 종가 309.33, 07-31 307.22, 08-01 266.78 → ×9 역조정 시 2,784円, 2,765円, 2,401円</t>
        </is>
      </c>
      <c r="G2359" s="37" t="inlineStr">
        <is>
          <t>기타</t>
        </is>
      </c>
      <c r="H2359" s="36" t="inlineStr">
        <is>
          <t>2026-10-25</t>
        </is>
      </c>
      <c r="I2359" s="36" t="n"/>
      <c r="J2359" s="39" t="inlineStr">
        <is>
          <t>https://query1.finance.yahoo.com/v8/finance/chart/3092.T?period1=1406246400&amp;period2=1407283200&amp;interval=1d</t>
        </is>
      </c>
      <c r="K2359" s="37" t="inlineStr">
        <is>
          <t>acq_mktcap,value_chk_local,notes</t>
        </is>
      </c>
    </row>
    <row r="2360" ht="45" customHeight="1">
      <c r="A2360" s="36" t="inlineStr">
        <is>
          <t>N025</t>
        </is>
      </c>
      <c r="B2360" s="37" t="inlineStr">
        <is>
          <t>Yappa Corporation</t>
        </is>
      </c>
      <c r="C2360" s="36" t="inlineStr">
        <is>
          <t>인수 후</t>
        </is>
      </c>
      <c r="D2360" s="36" t="inlineStr">
        <is>
          <t>2014-10-01</t>
        </is>
      </c>
      <c r="E2360" s="37" t="inlineStr">
        <is>
          <t>기타</t>
        </is>
      </c>
      <c r="F2360" s="37" t="inlineStr">
        <is>
          <t>Yahoo Finance 일별 시세(3092.T, 분할조정): 2014-10-01 종가 271.67 → ×9 = 2,445円(第17期 교부주식 시가 920,862千円 ÷ 376,631주 = 2,445円과 일치)</t>
        </is>
      </c>
      <c r="G2360" s="37" t="inlineStr">
        <is>
          <t>기타</t>
        </is>
      </c>
      <c r="H2360" s="36" t="inlineStr">
        <is>
          <t>2026-10-25</t>
        </is>
      </c>
      <c r="I2360" s="36" t="n"/>
      <c r="J2360" s="39" t="inlineStr">
        <is>
          <t>https://query1.finance.yahoo.com/v8/finance/chart/3092.T?period1=1411689600&amp;period2=1412294400&amp;interval=1d</t>
        </is>
      </c>
      <c r="K2360" s="37" t="inlineStr">
        <is>
          <t>size_basis</t>
        </is>
      </c>
    </row>
    <row r="2361" ht="45" customHeight="1">
      <c r="A2361" s="36" t="inlineStr">
        <is>
          <t>N025</t>
        </is>
      </c>
      <c r="B2361" s="37" t="inlineStr">
        <is>
          <t>Yappa Corporation</t>
        </is>
      </c>
      <c r="C2361" s="36" t="inlineStr">
        <is>
          <t>인수 후</t>
        </is>
      </c>
      <c r="D2361" s="36" t="inlineStr">
        <is>
          <t>2019-11-13</t>
        </is>
      </c>
      <c r="E2361" s="37" t="inlineStr">
        <is>
          <t>소유주변경</t>
        </is>
      </c>
      <c r="F2361" s="37" t="inlineStr">
        <is>
          <t>Z홀딩스(구 ヤフー㈱)의 ZOZO 공개매수 종료, 152,952,900주(50.10%) 취득. "2019年11月13日（公開買付期間の最終日）付で、対象者は当社の連結子会社となりました"</t>
        </is>
      </c>
      <c r="G2361" s="37" t="inlineStr">
        <is>
          <t>TDnet</t>
        </is>
      </c>
      <c r="H2361" s="36" t="inlineStr">
        <is>
          <t>2019-11-14</t>
        </is>
      </c>
      <c r="I2361" s="36" t="inlineStr">
        <is>
          <t>140120191114426578</t>
        </is>
      </c>
      <c r="J2361" s="39" t="inlineStr">
        <is>
          <t>https://www2.jpx.co.jp/disc/30920/140120191114426578.pdf</t>
        </is>
      </c>
      <c r="K2361" s="37" t="inlineStr">
        <is>
          <t>pre_incorp_chk,post_events_summary</t>
        </is>
      </c>
    </row>
    <row r="2362" ht="45" customHeight="1">
      <c r="A2362" s="36" t="inlineStr">
        <is>
          <t>N025</t>
        </is>
      </c>
      <c r="B2362" s="37" t="inlineStr">
        <is>
          <t>Yappa Corporation</t>
        </is>
      </c>
      <c r="C2362" s="36" t="inlineStr">
        <is>
          <t>인수 후</t>
        </is>
      </c>
      <c r="D2362" s="36" t="inlineStr">
        <is>
          <t>2021-03-01</t>
        </is>
      </c>
      <c r="E2362" s="37" t="inlineStr">
        <is>
          <t>통합</t>
        </is>
      </c>
      <c r="F2362" s="37" t="inlineStr">
        <is>
          <t>Z Holdings·LINE 공동 보도자료: "today announce the completion of the business integration between the two companies" — ZHD와 LINE 승계회사 간 주식교환 효력발생으로 경영통합 완료</t>
        </is>
      </c>
      <c r="G2362" s="37" t="inlineStr">
        <is>
          <t>회사 보도자료</t>
        </is>
      </c>
      <c r="H2362" s="36" t="inlineStr">
        <is>
          <t>2021-03-01</t>
        </is>
      </c>
      <c r="I2362" s="36" t="inlineStr">
        <is>
          <t>en20210301_B</t>
        </is>
      </c>
      <c r="J2362" s="39" t="inlineStr">
        <is>
          <t>https://www.lycorp.co.jp/news/archive/Z/en/en20210301_B.pdf</t>
        </is>
      </c>
      <c r="K2362" s="37" t="inlineStr">
        <is>
          <t>pre_incorp_chk,post_events_summary</t>
        </is>
      </c>
    </row>
    <row r="2363" ht="45" customHeight="1">
      <c r="A2363" s="36" t="inlineStr">
        <is>
          <t>N025</t>
        </is>
      </c>
      <c r="B2363" s="37" t="inlineStr">
        <is>
          <t>Yappa Corporation</t>
        </is>
      </c>
      <c r="C2363" s="36" t="inlineStr">
        <is>
          <t>인수 후</t>
        </is>
      </c>
      <c r="D2363" s="36" t="inlineStr">
        <is>
          <t>2021-12-31</t>
        </is>
      </c>
      <c r="E2363" s="37" t="inlineStr">
        <is>
          <t>기타</t>
        </is>
      </c>
      <c r="F2363" s="37"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7" t="inlineStr">
        <is>
          <t>DART 사업보고서</t>
        </is>
      </c>
      <c r="H2363" s="36" t="inlineStr">
        <is>
          <t>2022-03-04</t>
        </is>
      </c>
      <c r="I2363" s="36" t="inlineStr">
        <is>
          <t>20220304000687</t>
        </is>
      </c>
      <c r="J2363" s="39" t="inlineStr">
        <is>
          <t>https://dart.fss.or.kr/dsaf001/main.do?rcpNo=20220304000687</t>
        </is>
      </c>
      <c r="K2363" s="37" t="inlineStr">
        <is>
          <t>pre_incorp_chk,notes</t>
        </is>
      </c>
    </row>
    <row r="2364" ht="45" customHeight="1">
      <c r="A2364" s="36" t="inlineStr">
        <is>
          <t>N026</t>
        </is>
      </c>
      <c r="B2364" s="37" t="inlineStr">
        <is>
          <t>Synergy Marketing, Inc.</t>
        </is>
      </c>
      <c r="C2364" s="36" t="inlineStr">
        <is>
          <t>발표</t>
        </is>
      </c>
      <c r="D2364" s="36" t="inlineStr">
        <is>
          <t>2014-08-07</t>
        </is>
      </c>
      <c r="E2364" s="37" t="inlineStr">
        <is>
          <t>발표</t>
        </is>
      </c>
      <c r="F2364" s="37"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7" t="inlineStr">
        <is>
          <t>TDnet</t>
        </is>
      </c>
      <c r="H2364" s="36" t="inlineStr">
        <is>
          <t>2014-08-07</t>
        </is>
      </c>
      <c r="I2364" s="36" t="inlineStr">
        <is>
          <t>jp20140807</t>
        </is>
      </c>
      <c r="J2364" s="39" t="inlineStr">
        <is>
          <t>http://i.yimg.jp/images/docs/ir/release/2014/jp20140807.pdf</t>
        </is>
      </c>
      <c r="K2364" s="37" t="inlineStr">
        <is>
          <t>announce_date_chk,purpose_quote,value_chk_local,chk_note,pre_events_summary,event_ticker_basis,first_filing_date,subtype_chk</t>
        </is>
      </c>
    </row>
    <row r="2365" ht="45" customHeight="1">
      <c r="A2365" s="36" t="inlineStr">
        <is>
          <t>N026</t>
        </is>
      </c>
      <c r="B2365" s="37" t="inlineStr">
        <is>
          <t>Synergy Marketing, Inc.</t>
        </is>
      </c>
      <c r="C2365" s="36" t="inlineStr">
        <is>
          <t>발표</t>
        </is>
      </c>
      <c r="D2365" s="36" t="inlineStr">
        <is>
          <t>2014-08-07</t>
        </is>
      </c>
      <c r="E2365" s="37" t="inlineStr">
        <is>
          <t>발표</t>
        </is>
      </c>
      <c r="F2365" s="37" t="inlineStr">
        <is>
          <t>LINEヤフー 旧ヤフー 보도자료 아카이브 'ja20140807_B': 같은 날 이사회 결의와 공개매수 기간(2014-08-08~09-24) 고지</t>
        </is>
      </c>
      <c r="G2365" s="37" t="inlineStr">
        <is>
          <t>회사 보도자료</t>
        </is>
      </c>
      <c r="H2365" s="36" t="inlineStr">
        <is>
          <t>2014-08-07</t>
        </is>
      </c>
      <c r="I2365" s="36" t="inlineStr">
        <is>
          <t>ja20140807_B</t>
        </is>
      </c>
      <c r="J2365" s="39" t="inlineStr">
        <is>
          <t>https://www.lycorp.co.jp/news/archive/Y/ja/ja20140807_B.pdf</t>
        </is>
      </c>
      <c r="K2365" s="37" t="inlineStr">
        <is>
          <t>first_filing_date</t>
        </is>
      </c>
    </row>
    <row r="2366" ht="45" customHeight="1">
      <c r="A2366" s="36" t="inlineStr">
        <is>
          <t>N026</t>
        </is>
      </c>
      <c r="B2366" s="37" t="inlineStr">
        <is>
          <t>Synergy Marketing, Inc.</t>
        </is>
      </c>
      <c r="C2366" s="36" t="inlineStr">
        <is>
          <t>인수 후</t>
        </is>
      </c>
      <c r="D2366" s="36" t="inlineStr">
        <is>
          <t>2014-09-25</t>
        </is>
      </c>
      <c r="E2366" s="37" t="inlineStr">
        <is>
          <t>완료</t>
        </is>
      </c>
      <c r="F2366" s="37"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7" t="inlineStr">
        <is>
          <t>TDnet</t>
        </is>
      </c>
      <c r="H2366" s="36" t="inlineStr">
        <is>
          <t>2014-09-25</t>
        </is>
      </c>
      <c r="I2366" s="36" t="inlineStr">
        <is>
          <t>jp20140925</t>
        </is>
      </c>
      <c r="J2366" s="39" t="inlineStr">
        <is>
          <t>http://i.yimg.jp/images/docs/ir/release/2014/jp20140925.pdf</t>
        </is>
      </c>
      <c r="K2366" s="37" t="inlineStr">
        <is>
          <t>status_chk,value_chk_local,subtype_chk,chk_note,target_rev_pre,target_op_pre,post_events_summary,pre_events_summary</t>
        </is>
      </c>
    </row>
    <row r="2367" ht="45" customHeight="1">
      <c r="A2367" s="36" t="inlineStr">
        <is>
          <t>N026</t>
        </is>
      </c>
      <c r="B2367" s="37" t="inlineStr">
        <is>
          <t>Synergy Marketing, Inc.</t>
        </is>
      </c>
      <c r="C2367" s="36" t="inlineStr">
        <is>
          <t>인수 후</t>
        </is>
      </c>
      <c r="D2367" s="36" t="inlineStr">
        <is>
          <t>2014-10-29</t>
        </is>
      </c>
      <c r="E2367" s="37" t="inlineStr">
        <is>
          <t>어닝콜</t>
        </is>
      </c>
      <c r="F2367" s="37"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7" t="inlineStr">
        <is>
          <t>IR 자료</t>
        </is>
      </c>
      <c r="H2367" s="36" t="inlineStr">
        <is>
          <t>2014-10-29</t>
        </is>
      </c>
      <c r="I2367" s="36" t="inlineStr">
        <is>
          <t>jp141029presentation</t>
        </is>
      </c>
      <c r="J2367" s="39" t="inlineStr">
        <is>
          <t>https://s.yimg.jp/i/docs/ir/archives/present/2014/jp141029presentation.pdf</t>
        </is>
      </c>
      <c r="K2367" s="37" t="inlineStr">
        <is>
          <t>earnings_call_note,purpose_quote,post_events_summary</t>
        </is>
      </c>
    </row>
    <row r="2368" ht="45" customHeight="1">
      <c r="A2368" s="36" t="inlineStr">
        <is>
          <t>N026</t>
        </is>
      </c>
      <c r="B2368" s="37" t="inlineStr">
        <is>
          <t>Synergy Marketing, Inc.</t>
        </is>
      </c>
      <c r="C2368" s="36" t="inlineStr">
        <is>
          <t>인수 후</t>
        </is>
      </c>
      <c r="D2368" s="36" t="inlineStr">
        <is>
          <t>2015-03-31</t>
        </is>
      </c>
      <c r="E2368" s="37" t="inlineStr">
        <is>
          <t>완료</t>
        </is>
      </c>
      <c r="F2368" s="37"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7" t="inlineStr">
        <is>
          <t>EDINET</t>
        </is>
      </c>
      <c r="H2368" s="36" t="inlineStr">
        <is>
          <t>2015-06</t>
        </is>
      </c>
      <c r="I2368" s="36" t="inlineStr">
        <is>
          <t>yuho2014-vsreport_2</t>
        </is>
      </c>
      <c r="J2368" s="39" t="inlineStr">
        <is>
          <t>https://s.yimg.jp/i/docs/ir/archives/vsreport/yuho2014-vsreport_2.pdf</t>
        </is>
      </c>
      <c r="K2368" s="37" t="inlineStr">
        <is>
          <t>status_chk,post_events_summary,earnings_call_note,chk_note</t>
        </is>
      </c>
    </row>
    <row r="2369" ht="45" customHeight="1">
      <c r="A2369" s="36" t="inlineStr">
        <is>
          <t>N026</t>
        </is>
      </c>
      <c r="B2369" s="37" t="inlineStr">
        <is>
          <t>Synergy Marketing, Inc.</t>
        </is>
      </c>
      <c r="C2369" s="36" t="inlineStr">
        <is>
          <t>인수 전</t>
        </is>
      </c>
      <c r="D2369" s="36" t="inlineStr">
        <is>
          <t>2014-03-31</t>
        </is>
      </c>
      <c r="E2369" s="37" t="inlineStr">
        <is>
          <t>실적</t>
        </is>
      </c>
      <c r="F2369" s="37"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7" t="inlineStr">
        <is>
          <t>EDINET</t>
        </is>
      </c>
      <c r="H2369" s="36" t="inlineStr">
        <is>
          <t>2014-06</t>
        </is>
      </c>
      <c r="I2369" s="36" t="inlineStr">
        <is>
          <t>yuho2013-vsreport</t>
        </is>
      </c>
      <c r="J2369" s="39" t="inlineStr">
        <is>
          <t>https://s.yimg.jp/i/docs/ir/archives/vsreport/yuho2013-vsreport.pdf</t>
        </is>
      </c>
      <c r="K2369" s="37" t="inlineStr">
        <is>
          <t>acq_total_assets,deal_to_assets_pct,deal_to_equity_pct,acquirer_core,acq_mktcap,size_basis</t>
        </is>
      </c>
    </row>
    <row r="2370" ht="45" customHeight="1">
      <c r="A2370" s="36" t="inlineStr">
        <is>
          <t>N026</t>
        </is>
      </c>
      <c r="B2370" s="37" t="inlineStr">
        <is>
          <t>Synergy Marketing, Inc.</t>
        </is>
      </c>
      <c r="C2370" s="36" t="inlineStr">
        <is>
          <t>인수 후</t>
        </is>
      </c>
      <c r="D2370" s="36" t="inlineStr">
        <is>
          <t>2019-03-31</t>
        </is>
      </c>
      <c r="E2370" s="37" t="inlineStr">
        <is>
          <t>손상차손</t>
        </is>
      </c>
      <c r="F2370" s="37"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7" t="inlineStr">
        <is>
          <t>EDINET</t>
        </is>
      </c>
      <c r="H2370" s="36" t="inlineStr">
        <is>
          <t>2019-06</t>
        </is>
      </c>
      <c r="I2370" s="36" t="inlineStr">
        <is>
          <t>S100FY28</t>
        </is>
      </c>
      <c r="J2370" s="39" t="inlineStr">
        <is>
          <t>https://disclosure2dl.edinet-fsa.go.jp/searchdocument/pdf/S100FY28.pdf</t>
        </is>
      </c>
      <c r="K2370" s="37" t="inlineStr">
        <is>
          <t>impairment,post_events_summary,earnings_call_note</t>
        </is>
      </c>
    </row>
    <row r="2371" ht="45" customHeight="1">
      <c r="A2371" s="36" t="inlineStr">
        <is>
          <t>N026</t>
        </is>
      </c>
      <c r="B2371" s="37" t="inlineStr">
        <is>
          <t>Synergy Marketing, Inc.</t>
        </is>
      </c>
      <c r="C2371" s="36" t="inlineStr">
        <is>
          <t>인수 후</t>
        </is>
      </c>
      <c r="D2371" s="36" t="inlineStr">
        <is>
          <t>2019-08-13</t>
        </is>
      </c>
      <c r="E2371" s="37" t="inlineStr">
        <is>
          <t>매각</t>
        </is>
      </c>
      <c r="F2371" s="37"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7" t="inlineStr">
        <is>
          <t>언론 보도</t>
        </is>
      </c>
      <c r="H2371" s="36" t="inlineStr">
        <is>
          <t>2019-08-13</t>
        </is>
      </c>
      <c r="I2371" s="36" t="n"/>
      <c r="J2371" s="39" t="inlineStr">
        <is>
          <t>https://newswitch.jp/p/18799</t>
        </is>
      </c>
      <c r="K2371" s="37" t="inlineStr">
        <is>
          <t>post_events_summary,notes,earnings_call_note,pre_incorp_chk</t>
        </is>
      </c>
    </row>
    <row r="2372" ht="45" customHeight="1">
      <c r="A2372" s="36" t="inlineStr">
        <is>
          <t>N026</t>
        </is>
      </c>
      <c r="B2372" s="37" t="inlineStr">
        <is>
          <t>Synergy Marketing, Inc.</t>
        </is>
      </c>
      <c r="C2372" s="36" t="inlineStr">
        <is>
          <t>인수 후</t>
        </is>
      </c>
      <c r="D2372" s="36" t="inlineStr">
        <is>
          <t>2019</t>
        </is>
      </c>
      <c r="E2372" s="37" t="inlineStr">
        <is>
          <t>매각</t>
        </is>
      </c>
      <c r="F2372" s="37"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7" t="inlineStr">
        <is>
          <t>회사 보도자료</t>
        </is>
      </c>
      <c r="H2372" s="36" t="inlineStr">
        <is>
          <t>2026-10-25 열람</t>
        </is>
      </c>
      <c r="I2372" s="36" t="n"/>
      <c r="J2372" s="39" t="inlineStr">
        <is>
          <t>https://corp.synergy-marketing.co.jp/company/history/</t>
        </is>
      </c>
      <c r="K2372" s="37" t="inlineStr">
        <is>
          <t>post_events_summary,pre_incorp_chk,notes</t>
        </is>
      </c>
    </row>
    <row r="2373" ht="45" customHeight="1">
      <c r="A2373" s="36" t="inlineStr">
        <is>
          <t>N026</t>
        </is>
      </c>
      <c r="B2373" s="37" t="inlineStr">
        <is>
          <t>Synergy Marketing, Inc.</t>
        </is>
      </c>
      <c r="C2373" s="36" t="inlineStr">
        <is>
          <t>인수 후</t>
        </is>
      </c>
      <c r="D2373" s="36" t="inlineStr">
        <is>
          <t>2019-08-28</t>
        </is>
      </c>
      <c r="E2373" s="37" t="inlineStr">
        <is>
          <t>합병</t>
        </is>
      </c>
      <c r="F2373" s="37"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7" t="inlineStr">
        <is>
          <t>회사 보도자료</t>
        </is>
      </c>
      <c r="H2373" s="36" t="inlineStr">
        <is>
          <t>2019-08-28</t>
        </is>
      </c>
      <c r="I2373" s="36" t="inlineStr">
        <is>
          <t>20190828_01</t>
        </is>
      </c>
      <c r="J2373" s="39" t="inlineStr">
        <is>
          <t>https://corp.synergy-marketing.co.jp/wp-content/uploads/20190828_01.pdf</t>
        </is>
      </c>
      <c r="K2373" s="37" t="inlineStr">
        <is>
          <t>post_events_summary</t>
        </is>
      </c>
    </row>
    <row r="2374" ht="45" customHeight="1">
      <c r="A2374" s="36" t="inlineStr">
        <is>
          <t>N026</t>
        </is>
      </c>
      <c r="B2374" s="37" t="inlineStr">
        <is>
          <t>Synergy Marketing, Inc.</t>
        </is>
      </c>
      <c r="C2374" s="36" t="inlineStr">
        <is>
          <t>인수 후</t>
        </is>
      </c>
      <c r="D2374" s="36" t="inlineStr">
        <is>
          <t>2026-01-01</t>
        </is>
      </c>
      <c r="E2374" s="37" t="inlineStr">
        <is>
          <t>기타</t>
        </is>
      </c>
      <c r="F2374" s="37" t="inlineStr">
        <is>
          <t>シナジーマーケティング 関係会社·会社概要: 株式会社ペイフォワード(설립 2015-07, 대표 谷井等) '当社全株式を保有する親会社'; 자본금 90百万円·종업원 289명(2026-01-01), 대표 奥平博史, 결산기 12월</t>
        </is>
      </c>
      <c r="G2374" s="37" t="inlineStr">
        <is>
          <t>회사 보도자료</t>
        </is>
      </c>
      <c r="H2374" s="36" t="inlineStr">
        <is>
          <t>2026-10-25 열람</t>
        </is>
      </c>
      <c r="I2374" s="36" t="n"/>
      <c r="J2374" s="39" t="inlineStr">
        <is>
          <t>https://corp.synergy-marketing.co.jp/company/group/</t>
        </is>
      </c>
      <c r="K2374" s="37" t="inlineStr">
        <is>
          <t>post_events_summary</t>
        </is>
      </c>
    </row>
    <row r="2375" ht="45" customHeight="1">
      <c r="A2375" s="36" t="inlineStr">
        <is>
          <t>N026</t>
        </is>
      </c>
      <c r="B2375" s="37" t="inlineStr">
        <is>
          <t>Synergy Marketing, Inc.</t>
        </is>
      </c>
      <c r="C2375" s="36" t="inlineStr">
        <is>
          <t>발표</t>
        </is>
      </c>
      <c r="D2375" s="36" t="inlineStr">
        <is>
          <t>2014-08-06</t>
        </is>
      </c>
      <c r="E2375" s="37" t="inlineStr">
        <is>
          <t>기타</t>
        </is>
      </c>
      <c r="F2375" s="37" t="inlineStr">
        <is>
          <t>Yahoo Finance 4689.T 일별 종가: 2014-08-06 440円, 2014-08-07 450円</t>
        </is>
      </c>
      <c r="G2375" s="37" t="inlineStr">
        <is>
          <t>기타</t>
        </is>
      </c>
      <c r="H2375" s="36" t="inlineStr">
        <is>
          <t>2026-10-25 조회</t>
        </is>
      </c>
      <c r="I2375" s="36" t="n"/>
      <c r="J2375" s="39" t="inlineStr">
        <is>
          <t>https://query1.finance.yahoo.com/v8/finance/chart/4689.T?period1=946684800&amp;period2=1793000000&amp;interval=1d&amp;events=split</t>
        </is>
      </c>
      <c r="K2375" s="37" t="inlineStr">
        <is>
          <t>acq_mktcap,size_basis</t>
        </is>
      </c>
    </row>
    <row r="2376" ht="45" customHeight="1">
      <c r="A2376" s="36" t="inlineStr">
        <is>
          <t>N026</t>
        </is>
      </c>
      <c r="B2376" s="37" t="inlineStr">
        <is>
          <t>Synergy Marketing, Inc.</t>
        </is>
      </c>
      <c r="C2376" s="36" t="inlineStr">
        <is>
          <t>발표</t>
        </is>
      </c>
      <c r="D2376" s="36" t="inlineStr">
        <is>
          <t>2014-08-07</t>
        </is>
      </c>
      <c r="E2376" s="37" t="inlineStr">
        <is>
          <t>기타</t>
        </is>
      </c>
      <c r="F2376" s="37" t="inlineStr">
        <is>
          <t>Federal Reserve H.10 Historical Rates for the Japanese Yen: 7-AUG-14 102.0600 円/USD</t>
        </is>
      </c>
      <c r="G2376" s="37" t="inlineStr">
        <is>
          <t>기타</t>
        </is>
      </c>
      <c r="H2376" s="36" t="inlineStr">
        <is>
          <t>2026-10-25 조회</t>
        </is>
      </c>
      <c r="I2376" s="36" t="n"/>
      <c r="J2376" s="39" t="inlineStr">
        <is>
          <t>https://www.federalreserve.gov/releases/h10/hist/dat00_ja.htm</t>
        </is>
      </c>
      <c r="K2376" s="37" t="inlineStr">
        <is>
          <t>value_chk_usdmm</t>
        </is>
      </c>
    </row>
    <row r="2377" ht="45" customHeight="1">
      <c r="A2377" s="36" t="inlineStr">
        <is>
          <t>N026</t>
        </is>
      </c>
      <c r="B2377" s="37" t="inlineStr">
        <is>
          <t>Synergy Marketing, Inc.</t>
        </is>
      </c>
      <c r="C2377" s="36" t="inlineStr">
        <is>
          <t>인수 후</t>
        </is>
      </c>
      <c r="D2377" s="36" t="inlineStr">
        <is>
          <t>2021-03</t>
        </is>
      </c>
      <c r="E2377" s="37" t="inlineStr">
        <is>
          <t>통합</t>
        </is>
      </c>
      <c r="F2377"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7" t="inlineStr">
        <is>
          <t>EDINET</t>
        </is>
      </c>
      <c r="H2377" s="36" t="inlineStr">
        <is>
          <t>2026-06</t>
        </is>
      </c>
      <c r="I2377" s="36" t="inlineStr">
        <is>
          <t>S100YBXD</t>
        </is>
      </c>
      <c r="J2377" s="39" t="inlineStr">
        <is>
          <t>https://disclosure2dl.edinet-fsa.go.jp/searchdocument/pdf/S100YBXD.pdf</t>
        </is>
      </c>
      <c r="K2377" s="37" t="inlineStr">
        <is>
          <t>pre_incorp_chk,post_events_summary</t>
        </is>
      </c>
    </row>
    <row r="2378" ht="45" customHeight="1">
      <c r="A2378" s="36" t="inlineStr">
        <is>
          <t>N026</t>
        </is>
      </c>
      <c r="B2378" s="37" t="inlineStr">
        <is>
          <t>Synergy Marketing, Inc.</t>
        </is>
      </c>
      <c r="C2378" s="36" t="inlineStr">
        <is>
          <t>인수 후</t>
        </is>
      </c>
      <c r="D2378" s="36" t="inlineStr">
        <is>
          <t>2021-12-31</t>
        </is>
      </c>
      <c r="E2378" s="37" t="inlineStr">
        <is>
          <t>기타</t>
        </is>
      </c>
      <c r="F2378"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7" t="inlineStr">
        <is>
          <t>DART 사업보고서</t>
        </is>
      </c>
      <c r="H2378" s="36" t="inlineStr">
        <is>
          <t>2022-03-04</t>
        </is>
      </c>
      <c r="I2378" s="36" t="inlineStr">
        <is>
          <t>20220304000687</t>
        </is>
      </c>
      <c r="J2378" s="39" t="inlineStr">
        <is>
          <t>https://dart.fss.or.kr/dsaf001/main.do?rcpNo=20220304000687</t>
        </is>
      </c>
      <c r="K2378" s="37" t="inlineStr">
        <is>
          <t>pre_incorp_chk</t>
        </is>
      </c>
    </row>
    <row r="2379" ht="45" customHeight="1">
      <c r="A2379" s="36" t="inlineStr">
        <is>
          <t>N027</t>
        </is>
      </c>
      <c r="B2379" s="37" t="inlineStr">
        <is>
          <t>Carview Corporation</t>
        </is>
      </c>
      <c r="C2379" s="36" t="inlineStr">
        <is>
          <t>발표</t>
        </is>
      </c>
      <c r="D2379" s="36" t="inlineStr">
        <is>
          <t>2014-10-22</t>
        </is>
      </c>
      <c r="E2379" s="37" t="inlineStr">
        <is>
          <t>발표</t>
        </is>
      </c>
      <c r="F2379" s="37"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7" t="inlineStr">
        <is>
          <t>회사 보도자료</t>
        </is>
      </c>
      <c r="H2379" s="36" t="inlineStr">
        <is>
          <t>2014-10-22</t>
        </is>
      </c>
      <c r="I2379" s="36" t="n"/>
      <c r="J2379" s="39" t="inlineStr">
        <is>
          <t>https://i.yimg.jp/images/docs/ir/release/2014/jp20141022.pdf</t>
        </is>
      </c>
      <c r="K2379" s="37" t="inlineStr">
        <is>
          <t>announce_date_chk,purpose_quote,chk_note,notes,pre_events_summary,first_filing_date,earnings_call_note,core_basis,acquirer_core</t>
        </is>
      </c>
    </row>
    <row r="2380" ht="45" customHeight="1">
      <c r="A2380" s="36" t="inlineStr">
        <is>
          <t>N027</t>
        </is>
      </c>
      <c r="B2380" s="37" t="inlineStr">
        <is>
          <t>Carview Corporation</t>
        </is>
      </c>
      <c r="C2380" s="36" t="inlineStr">
        <is>
          <t>발표</t>
        </is>
      </c>
      <c r="D2380" s="36" t="inlineStr">
        <is>
          <t>2014-12-09</t>
        </is>
      </c>
      <c r="E2380" s="37" t="inlineStr">
        <is>
          <t>완료</t>
        </is>
      </c>
      <c r="F2380" s="37" t="inlineStr">
        <is>
          <t>Yahoo 공개매수 결과 공시: 응모 보통주 5,228,700주·신주예약권 494,000주(2,470개) 전부 매입, 매수 전 51.73%→후 96.65%, 결제 개시 2014-12-15(野村證券).</t>
        </is>
      </c>
      <c r="G2380" s="37" t="inlineStr">
        <is>
          <t>회사 보도자료</t>
        </is>
      </c>
      <c r="H2380" s="36" t="inlineStr">
        <is>
          <t>2014-12-09</t>
        </is>
      </c>
      <c r="I2380" s="36" t="n"/>
      <c r="J2380" s="39" t="inlineStr">
        <is>
          <t>https://i.yimg.jp/images/docs/ir/release/2014/jp20141209.pdf</t>
        </is>
      </c>
      <c r="K2380" s="37" t="inlineStr">
        <is>
          <t>status_chk,value_chk_local,value_chk_usdmm,post_events_summary,chk_note</t>
        </is>
      </c>
    </row>
    <row r="2381" ht="45" customHeight="1">
      <c r="A2381" s="36" t="inlineStr">
        <is>
          <t>N027</t>
        </is>
      </c>
      <c r="B2381" s="37" t="inlineStr">
        <is>
          <t>Carview Corporation</t>
        </is>
      </c>
      <c r="C2381" s="36" t="inlineStr">
        <is>
          <t>인수 전</t>
        </is>
      </c>
      <c r="D2381" s="36" t="inlineStr">
        <is>
          <t>2014-09-30</t>
        </is>
      </c>
      <c r="E2381" s="37" t="inlineStr">
        <is>
          <t>실적</t>
        </is>
      </c>
      <c r="F2381" s="37"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7" t="inlineStr">
        <is>
          <t>IR 자료</t>
        </is>
      </c>
      <c r="H2381" s="36" t="inlineStr">
        <is>
          <t>2014-10-29</t>
        </is>
      </c>
      <c r="I2381" s="36" t="n"/>
      <c r="J2381" s="39" t="inlineStr">
        <is>
          <t>https://i.yimg.jp/i/docs/ir/archives/tanshin/2014/jp1029tanshin.pdf</t>
        </is>
      </c>
      <c r="K2381" s="37" t="inlineStr">
        <is>
          <t>acq_total_assets,apex_total_assets,deal_to_assets_pct,deal_to_equity_pct,acq_mktcap,acquirer_core,size_basis</t>
        </is>
      </c>
    </row>
    <row r="2382" ht="45" customHeight="1">
      <c r="A2382" s="36" t="inlineStr">
        <is>
          <t>N027</t>
        </is>
      </c>
      <c r="B2382" s="37" t="inlineStr">
        <is>
          <t>Carview Corporation</t>
        </is>
      </c>
      <c r="C2382" s="36" t="inlineStr">
        <is>
          <t>발표</t>
        </is>
      </c>
      <c r="D2382" s="36" t="inlineStr">
        <is>
          <t>2014-10-21</t>
        </is>
      </c>
      <c r="E2382" s="37" t="inlineStr">
        <is>
          <t>기타</t>
        </is>
      </c>
      <c r="F2382" s="37" t="inlineStr">
        <is>
          <t>Yahoo Finance 4689.T: 2014-10-21 종가 405, 10-22 401.</t>
        </is>
      </c>
      <c r="G2382" s="37" t="inlineStr">
        <is>
          <t>기타</t>
        </is>
      </c>
      <c r="H2382" s="36" t="inlineStr">
        <is>
          <t>2026-10-26</t>
        </is>
      </c>
      <c r="I2382" s="36" t="n"/>
      <c r="J2382" s="39" t="inlineStr">
        <is>
          <t>https://query1.finance.yahoo.com/v8/finance/chart/4689.T?period1=1413504000&amp;period2=1414108800&amp;interval=1d</t>
        </is>
      </c>
      <c r="K2382" s="37" t="inlineStr">
        <is>
          <t>acq_mktcap</t>
        </is>
      </c>
    </row>
    <row r="2383" ht="45" customHeight="1">
      <c r="A2383" s="36" t="inlineStr">
        <is>
          <t>N027</t>
        </is>
      </c>
      <c r="B2383" s="37" t="inlineStr">
        <is>
          <t>Carview Corporation</t>
        </is>
      </c>
      <c r="C2383" s="36" t="inlineStr">
        <is>
          <t>발표</t>
        </is>
      </c>
      <c r="D2383" s="36" t="inlineStr">
        <is>
          <t>2014-12-09</t>
        </is>
      </c>
      <c r="E2383" s="37" t="inlineStr">
        <is>
          <t>기타</t>
        </is>
      </c>
      <c r="F2383" s="37" t="inlineStr">
        <is>
          <t>FRB H.10 엔/달러 DEXJPUS: 2014-10-22 107.32, 2014-12-09 118.87.</t>
        </is>
      </c>
      <c r="G2383" s="37" t="inlineStr">
        <is>
          <t>기타</t>
        </is>
      </c>
      <c r="H2383" s="36" t="inlineStr">
        <is>
          <t>2026-10-26</t>
        </is>
      </c>
      <c r="I2383" s="36" t="n"/>
      <c r="J2383" s="39" t="inlineStr">
        <is>
          <t>https://fred.stlouisfed.org/graph/fredgraph.csv?id=DEXJPUS</t>
        </is>
      </c>
      <c r="K2383" s="37" t="inlineStr">
        <is>
          <t>value_chk_usdmm</t>
        </is>
      </c>
    </row>
    <row r="2384" ht="45" customHeight="1">
      <c r="A2384" s="36" t="inlineStr">
        <is>
          <t>N027</t>
        </is>
      </c>
      <c r="B2384" s="37" t="inlineStr">
        <is>
          <t>Carview Corporation</t>
        </is>
      </c>
      <c r="C2384" s="36" t="inlineStr">
        <is>
          <t>인수 전</t>
        </is>
      </c>
      <c r="D2384" s="36" t="inlineStr">
        <is>
          <t>2014-03-31</t>
        </is>
      </c>
      <c r="E2384" s="37" t="inlineStr">
        <is>
          <t>실적</t>
        </is>
      </c>
      <c r="F2384" s="37" t="inlineStr">
        <is>
          <t>カービュー FY2014/3 有価証券報告書: 연결 매출 FY2013/3 4,444,656·FY2014/3 3,858,664천円, 영업이익 198,236·671,927천円; 광고사업 'carview!' 통합으로 매출 551,623천円(25.5%↑); 대주주 Yahoo 6,590,800주(52.0%).</t>
        </is>
      </c>
      <c r="G2384" s="37" t="inlineStr">
        <is>
          <t>EDINET</t>
        </is>
      </c>
      <c r="H2384" s="36" t="inlineStr">
        <is>
          <t>2014-06-19</t>
        </is>
      </c>
      <c r="I2384" s="36" t="inlineStr">
        <is>
          <t>S10020WN</t>
        </is>
      </c>
      <c r="J2384" s="39" t="inlineStr">
        <is>
          <t>https://disclosure2dl.edinet-fsa.go.jp/searchdocument/pdf/S10020WN.pdf</t>
        </is>
      </c>
      <c r="K2384" s="37" t="inlineStr">
        <is>
          <t>target_rev_pre,target_op_pre,pre_events_summary,earnings_call_note</t>
        </is>
      </c>
    </row>
    <row r="2385" ht="45" customHeight="1">
      <c r="A2385" s="36" t="inlineStr">
        <is>
          <t>N027</t>
        </is>
      </c>
      <c r="B2385" s="37" t="inlineStr">
        <is>
          <t>Carview Corporation</t>
        </is>
      </c>
      <c r="C2385" s="36" t="inlineStr">
        <is>
          <t>인수 후</t>
        </is>
      </c>
      <c r="D2385" s="36" t="inlineStr">
        <is>
          <t>2015-03-20</t>
        </is>
      </c>
      <c r="E2385" s="37" t="inlineStr">
        <is>
          <t>기타</t>
        </is>
      </c>
      <c r="F2385" s="37" t="inlineStr">
        <is>
          <t>kabutore 상장폐지 종목 페이지: カービュー(2155) '2015年3月20日上場廃止', 최종 종가 859円(2차 출처, 단일).</t>
        </is>
      </c>
      <c r="G2385" s="37" t="inlineStr">
        <is>
          <t>기타</t>
        </is>
      </c>
      <c r="H2385" s="36" t="inlineStr">
        <is>
          <t>2026-10-26</t>
        </is>
      </c>
      <c r="I2385" s="36" t="n"/>
      <c r="J2385" s="39" t="inlineStr">
        <is>
          <t>https://www.kabutore.biz/genzaikabuka/2155.html</t>
        </is>
      </c>
      <c r="K2385" s="37" t="inlineStr">
        <is>
          <t>post_events_summary,status_chk</t>
        </is>
      </c>
    </row>
    <row r="2386" ht="45" customHeight="1">
      <c r="A2386" s="36" t="inlineStr">
        <is>
          <t>N027</t>
        </is>
      </c>
      <c r="B2386" s="37" t="inlineStr">
        <is>
          <t>Carview Corporation</t>
        </is>
      </c>
      <c r="C2386" s="36" t="inlineStr">
        <is>
          <t>인수 후</t>
        </is>
      </c>
      <c r="D2386" s="36" t="inlineStr">
        <is>
          <t>2015-03-31</t>
        </is>
      </c>
      <c r="E2386" s="37" t="inlineStr">
        <is>
          <t>추가취득</t>
        </is>
      </c>
      <c r="F2386" s="37" t="inlineStr">
        <is>
          <t>Yahoo 2015年3月期 有価証券報告書(IFRS): ㈱カービュー 의결권 53.8%(2014-03-31)→100.0%(2015-03-31), コンシューマ事業.</t>
        </is>
      </c>
      <c r="G2386" s="37" t="inlineStr">
        <is>
          <t>EDINET</t>
        </is>
      </c>
      <c r="H2386" s="36" t="inlineStr">
        <is>
          <t>2015-06-17</t>
        </is>
      </c>
      <c r="I2386" s="36" t="inlineStr">
        <is>
          <t>S1004WQ2</t>
        </is>
      </c>
      <c r="J2386" s="39" t="inlineStr">
        <is>
          <t>https://disclosure2dl.edinet-fsa.go.jp/searchdocument/pdf/S1004WQ2.pdf</t>
        </is>
      </c>
      <c r="K2386" s="37" t="inlineStr">
        <is>
          <t>post_events_summary,status_chk</t>
        </is>
      </c>
    </row>
    <row r="2387" ht="45" customHeight="1">
      <c r="A2387" s="36" t="inlineStr">
        <is>
          <t>N027</t>
        </is>
      </c>
      <c r="B2387" s="37" t="inlineStr">
        <is>
          <t>Carview Corporation</t>
        </is>
      </c>
      <c r="C2387" s="36" t="inlineStr">
        <is>
          <t>인수 후</t>
        </is>
      </c>
      <c r="D2387" s="36" t="inlineStr">
        <is>
          <t>2018-12-04</t>
        </is>
      </c>
      <c r="E2387" s="37" t="inlineStr">
        <is>
          <t>매각</t>
        </is>
      </c>
      <c r="F2387" s="37"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7" t="inlineStr">
        <is>
          <t>TDnet</t>
        </is>
      </c>
      <c r="H2387" s="36" t="inlineStr">
        <is>
          <t>2018-10-31</t>
        </is>
      </c>
      <c r="I2387" s="36" t="n"/>
      <c r="J2387" s="39" t="inlineStr">
        <is>
          <t>https://www2.jpx.co.jp/disc/36790/140120181030426106.pdf</t>
        </is>
      </c>
      <c r="K2387" s="37" t="inlineStr">
        <is>
          <t>post_events_summary,target_rev_post,notes</t>
        </is>
      </c>
    </row>
    <row r="2388" ht="45" customHeight="1">
      <c r="A2388" s="36" t="inlineStr">
        <is>
          <t>N027</t>
        </is>
      </c>
      <c r="B2388" s="37" t="inlineStr">
        <is>
          <t>Carview Corporation</t>
        </is>
      </c>
      <c r="C2388" s="36" t="inlineStr">
        <is>
          <t>인수 후</t>
        </is>
      </c>
      <c r="D2388" s="36" t="inlineStr">
        <is>
          <t>2022-07-01</t>
        </is>
      </c>
      <c r="E2388" s="37" t="inlineStr">
        <is>
          <t>합병</t>
        </is>
      </c>
      <c r="F2388" s="37" t="inlineStr">
        <is>
          <t>ファブリカコミュニケーションズ 공시(2022-06-13): ㈱カービュー가 '2022年７月１日付にて親会社であるヤフー株式会社に吸収合併'.</t>
        </is>
      </c>
      <c r="G2388" s="37" t="inlineStr">
        <is>
          <t>TDnet</t>
        </is>
      </c>
      <c r="H2388" s="36" t="inlineStr">
        <is>
          <t>2022-06-13</t>
        </is>
      </c>
      <c r="I2388" s="36" t="n"/>
      <c r="J2388" s="39" t="inlineStr">
        <is>
          <t>https://www2.jpx.co.jp/disc/41930/140120220613577917.pdf</t>
        </is>
      </c>
      <c r="K2388" s="37" t="inlineStr">
        <is>
          <t>post_events_summary,notes,pre_incorp_chk</t>
        </is>
      </c>
    </row>
    <row r="2389" ht="45" customHeight="1">
      <c r="A2389" s="36" t="inlineStr">
        <is>
          <t>N027</t>
        </is>
      </c>
      <c r="B2389" s="37" t="inlineStr">
        <is>
          <t>Carview Corporation</t>
        </is>
      </c>
      <c r="C2389" s="36" t="inlineStr">
        <is>
          <t>인수 후</t>
        </is>
      </c>
      <c r="D2389" s="36" t="inlineStr">
        <is>
          <t>2022-03-31</t>
        </is>
      </c>
      <c r="E2389" s="37" t="inlineStr">
        <is>
          <t>실적</t>
        </is>
      </c>
      <c r="F2389" s="37" t="inlineStr">
        <is>
          <t>catr.jp 決算公告 집계(㈱カービュー): 당기순이익 FY2018/3 764,120천円·FY2021/3 1,452,349·FY2022/3 241,404천円; 2022-07-01 ヤフー에 합병·해산.</t>
        </is>
      </c>
      <c r="G2389" s="37" t="inlineStr">
        <is>
          <t>기타</t>
        </is>
      </c>
      <c r="H2389" s="36" t="inlineStr">
        <is>
          <t>2026-10-26</t>
        </is>
      </c>
      <c r="I2389" s="36" t="n"/>
      <c r="J2389" s="39" t="inlineStr">
        <is>
          <t>https://catr.jp/companies/64607/10693</t>
        </is>
      </c>
      <c r="K2389" s="37" t="inlineStr">
        <is>
          <t>target_op_post,perf_basis</t>
        </is>
      </c>
    </row>
    <row r="2390" ht="45" customHeight="1">
      <c r="A2390" s="36" t="inlineStr">
        <is>
          <t>N028</t>
        </is>
      </c>
      <c r="B2390" s="37" t="inlineStr">
        <is>
          <t>Microsoft Corporation, MixRadio</t>
        </is>
      </c>
      <c r="C2390" s="36" t="inlineStr">
        <is>
          <t>발표</t>
        </is>
      </c>
      <c r="D2390" s="36" t="inlineStr">
        <is>
          <t>2014-12-18</t>
        </is>
      </c>
      <c r="E2390" s="37" t="inlineStr">
        <is>
          <t>발표</t>
        </is>
      </c>
      <c r="F2390" s="37" t="inlineStr">
        <is>
          <t>LINE이 Microsoft로부터 MixRadio 인수 확정 계약 발표. 인수 목적 "expand its range of services to become an integral part of consumers' daily lives", 31개국 청취자, 브리스톨 본사 유지</t>
        </is>
      </c>
      <c r="G2390" s="37" t="inlineStr">
        <is>
          <t>언론 보도</t>
        </is>
      </c>
      <c r="H2390" s="36" t="inlineStr">
        <is>
          <t>2014-12-18</t>
        </is>
      </c>
      <c r="I2390" s="36" t="n"/>
      <c r="J2390" s="39" t="inlineStr">
        <is>
          <t>https://www.hypebot.com/line-messaging-app-acquires-microsofts-mixradio</t>
        </is>
      </c>
      <c r="K2390" s="37" t="inlineStr">
        <is>
          <t>announce_date_chk,purpose_quote,first_filing_date,pre_events_summary</t>
        </is>
      </c>
    </row>
    <row r="2391" ht="45" customHeight="1">
      <c r="A2391" s="36" t="inlineStr">
        <is>
          <t>N028</t>
        </is>
      </c>
      <c r="B2391" s="37" t="inlineStr">
        <is>
          <t>Microsoft Corporation, MixRadio</t>
        </is>
      </c>
      <c r="C2391" s="36" t="inlineStr">
        <is>
          <t>발표</t>
        </is>
      </c>
      <c r="D2391" s="36" t="inlineStr">
        <is>
          <t>2014-12-18</t>
        </is>
      </c>
      <c r="E2391" s="37" t="inlineStr">
        <is>
          <t>발표</t>
        </is>
      </c>
      <c r="F2391" s="37" t="inlineStr">
        <is>
          <t>조건 비공개, "The deal is expected to close early next year."</t>
        </is>
      </c>
      <c r="G2391" s="37" t="inlineStr">
        <is>
          <t>언론 보도</t>
        </is>
      </c>
      <c r="H2391" s="36" t="inlineStr">
        <is>
          <t>2014-12-18</t>
        </is>
      </c>
      <c r="I2391" s="36" t="n"/>
      <c r="J2391" s="39" t="inlineStr">
        <is>
          <t>https://www.pcworld.com/article/430924/messaging-app-line-buys-microsofts-mixradio-musicstreaming-app.html</t>
        </is>
      </c>
      <c r="K2391" s="37" t="inlineStr">
        <is>
          <t>first_filing_date,status_chk</t>
        </is>
      </c>
    </row>
    <row r="2392" ht="45" customHeight="1">
      <c r="A2392" s="36" t="inlineStr">
        <is>
          <t>N028</t>
        </is>
      </c>
      <c r="B2392" s="37" t="inlineStr">
        <is>
          <t>Microsoft Corporation, MixRadio</t>
        </is>
      </c>
      <c r="C2392" s="36" t="inlineStr">
        <is>
          <t>인수 후</t>
        </is>
      </c>
      <c r="D2392" s="36" t="inlineStr">
        <is>
          <t>2015-03-16</t>
        </is>
      </c>
      <c r="E2392" s="37" t="inlineStr">
        <is>
          <t>완료</t>
        </is>
      </c>
      <c r="F2392" s="37"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7" t="inlineStr">
        <is>
          <t>SEC</t>
        </is>
      </c>
      <c r="H2392" s="36" t="inlineStr">
        <is>
          <t>2016-06-10</t>
        </is>
      </c>
      <c r="I2392" s="36" t="inlineStr">
        <is>
          <t>0001193125-16-618753</t>
        </is>
      </c>
      <c r="J2392" s="39" t="inlineStr">
        <is>
          <t>https://www.sec.gov/Archives/edgar/data/1611820/000119312516618753/d728446df1.htm</t>
        </is>
      </c>
      <c r="K2392" s="37" t="inlineStr">
        <is>
          <t>status_chk,value_chk_local,purpose_quote,chk_note,acquirer_entity</t>
        </is>
      </c>
    </row>
    <row r="2393" ht="45" customHeight="1">
      <c r="A2393" s="36" t="inlineStr">
        <is>
          <t>N028</t>
        </is>
      </c>
      <c r="B2393" s="37" t="inlineStr">
        <is>
          <t>Microsoft Corporation, MixRadio</t>
        </is>
      </c>
      <c r="C2393" s="36" t="inlineStr">
        <is>
          <t>인수 후</t>
        </is>
      </c>
      <c r="D2393" s="36" t="inlineStr">
        <is>
          <t>2015-03-16</t>
        </is>
      </c>
      <c r="E2393" s="37" t="inlineStr">
        <is>
          <t>완료</t>
        </is>
      </c>
      <c r="F2393" s="37" t="inlineStr">
        <is>
          <t>"연결회사는 2015년 3월 16일에 Microsoft로부터 사업양수도방식으로 온라인뮤직사업을 취득". 이전대가 21,021,563천원, 영업권 24,661,702천원, 당기말 영업권 포함 무형·유형자산 전액 손상</t>
        </is>
      </c>
      <c r="G2393" s="37" t="inlineStr">
        <is>
          <t>DART 사업보고서</t>
        </is>
      </c>
      <c r="H2393" s="36" t="inlineStr">
        <is>
          <t>2016-03-30</t>
        </is>
      </c>
      <c r="I2393" s="36" t="inlineStr">
        <is>
          <t>20160330003610</t>
        </is>
      </c>
      <c r="J2393" s="39" t="inlineStr">
        <is>
          <t>https://dart.fss.or.kr/dsaf001/main.do?rcpNo=20160330003610</t>
        </is>
      </c>
      <c r="K2393" s="37" t="inlineStr">
        <is>
          <t>value_chk_local,purpose_quote,impairment</t>
        </is>
      </c>
    </row>
    <row r="2394" ht="45" customHeight="1">
      <c r="A2394" s="36" t="inlineStr">
        <is>
          <t>N028</t>
        </is>
      </c>
      <c r="B2394" s="37" t="inlineStr">
        <is>
          <t>Microsoft Corporation, MixRadio</t>
        </is>
      </c>
      <c r="C2394" s="36" t="inlineStr">
        <is>
          <t>인수 후</t>
        </is>
      </c>
      <c r="D2394" s="36" t="inlineStr">
        <is>
          <t>2015-12-31</t>
        </is>
      </c>
      <c r="E2394" s="37" t="inlineStr">
        <is>
          <t>손상차손</t>
        </is>
      </c>
      <c r="F2394" s="37" t="inlineStr">
        <is>
          <t>영업권이 배분된 브레인펍·퀵켓·위트스튜디오·MIXRADIO CGU 장부가액이 회수가능액 초과, 무형자산손상차손 31,214백만원, "MIXRADIO의 영업권은 전액 감액"</t>
        </is>
      </c>
      <c r="G2394" s="37" t="inlineStr">
        <is>
          <t>DART 사업보고서</t>
        </is>
      </c>
      <c r="H2394" s="36" t="inlineStr">
        <is>
          <t>2016-03-30</t>
        </is>
      </c>
      <c r="I2394" s="36" t="inlineStr">
        <is>
          <t>20160330003610</t>
        </is>
      </c>
      <c r="J2394" s="39" t="inlineStr">
        <is>
          <t>https://dart.fss.or.kr/dsaf001/main.do?rcpNo=20160330003610</t>
        </is>
      </c>
      <c r="K2394" s="37" t="inlineStr">
        <is>
          <t>impairment</t>
        </is>
      </c>
    </row>
    <row r="2395" ht="45" customHeight="1">
      <c r="A2395" s="36" t="inlineStr">
        <is>
          <t>N028</t>
        </is>
      </c>
      <c r="B2395" s="37" t="inlineStr">
        <is>
          <t>Microsoft Corporation, MixRadio</t>
        </is>
      </c>
      <c r="C2395" s="36" t="inlineStr">
        <is>
          <t>인수 후</t>
        </is>
      </c>
      <c r="D2395" s="36" t="inlineStr">
        <is>
          <t>2016-03-21</t>
        </is>
      </c>
      <c r="E2395" s="37" t="inlineStr">
        <is>
          <t>사업철수</t>
        </is>
      </c>
      <c r="F2395" s="37"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7" t="inlineStr">
        <is>
          <t>SEC</t>
        </is>
      </c>
      <c r="H2395" s="36" t="inlineStr">
        <is>
          <t>2016-06-10</t>
        </is>
      </c>
      <c r="I2395" s="36" t="inlineStr">
        <is>
          <t>0001193125-16-618753</t>
        </is>
      </c>
      <c r="J2395" s="39" t="inlineStr">
        <is>
          <t>https://www.sec.gov/Archives/edgar/data/1611820/000119312516618753/d728446df1.htm</t>
        </is>
      </c>
      <c r="K2395" s="37" t="inlineStr">
        <is>
          <t>impairment,post_events_summary,target_rev_post,target_op_post</t>
        </is>
      </c>
    </row>
    <row r="2396" ht="45" customHeight="1">
      <c r="A2396" s="36" t="inlineStr">
        <is>
          <t>N028</t>
        </is>
      </c>
      <c r="B2396" s="37" t="inlineStr">
        <is>
          <t>Microsoft Corporation, MixRadio</t>
        </is>
      </c>
      <c r="C2396" s="36" t="inlineStr">
        <is>
          <t>인수 전</t>
        </is>
      </c>
      <c r="D2396" s="36" t="inlineStr">
        <is>
          <t>2014-12-31</t>
        </is>
      </c>
      <c r="E2396" s="37" t="inlineStr">
        <is>
          <t>실적</t>
        </is>
      </c>
      <c r="F2396" s="37" t="inlineStr">
        <is>
          <t>LINE 연결 총자산 2013 ¥46,522백만·2014 ¥85,664백만, 총부채 2013 ¥34,206백만·2014 ¥73,153백만. 2014 매출 ¥86,366백만(콘텐츠 46.8%, 커뮤니케이션 24.0%, LINE 광고 16.9%, 포털 광고 10.2%)</t>
        </is>
      </c>
      <c r="G2396" s="37" t="inlineStr">
        <is>
          <t>SEC</t>
        </is>
      </c>
      <c r="H2396" s="36" t="inlineStr">
        <is>
          <t>2016-06-10</t>
        </is>
      </c>
      <c r="I2396" s="36" t="inlineStr">
        <is>
          <t>0001193125-16-618753</t>
        </is>
      </c>
      <c r="J2396" s="39" t="inlineStr">
        <is>
          <t>https://www.sec.gov/Archives/edgar/data/1611820/000119312516618753/d728446df1.htm</t>
        </is>
      </c>
      <c r="K2396" s="37" t="inlineStr">
        <is>
          <t>acq_total_assets,deal_to_assets_pct,deal_to_equity_pct,acquirer_core</t>
        </is>
      </c>
    </row>
    <row r="2397" ht="45" customHeight="1">
      <c r="A2397" s="36" t="inlineStr">
        <is>
          <t>N028</t>
        </is>
      </c>
      <c r="B2397" s="37" t="inlineStr">
        <is>
          <t>Microsoft Corporation, MixRadio</t>
        </is>
      </c>
      <c r="C2397" s="36" t="inlineStr">
        <is>
          <t>인수 전</t>
        </is>
      </c>
      <c r="D2397" s="36" t="inlineStr">
        <is>
          <t>2014-12-31</t>
        </is>
      </c>
      <c r="E2397" s="37" t="inlineStr">
        <is>
          <t>기타</t>
        </is>
      </c>
      <c r="F2397" s="37" t="inlineStr">
        <is>
          <t>LINE Corp. 의결권 과반수 소유 종속회사(자산 987,933백만원). NAVER 연결 총자산 2014 3,394,458백만원·2013 2,697,747백만원, 자본 2013 1,475,309백만원. 발행주식총수 보통주 32,962,679주</t>
        </is>
      </c>
      <c r="G2397" s="37" t="inlineStr">
        <is>
          <t>DART 사업보고서</t>
        </is>
      </c>
      <c r="H2397" s="36" t="inlineStr">
        <is>
          <t>2015-03-31</t>
        </is>
      </c>
      <c r="I2397" s="36" t="inlineStr">
        <is>
          <t>20150331003278</t>
        </is>
      </c>
      <c r="J2397" s="39" t="inlineStr">
        <is>
          <t>https://dart.fss.or.kr/dsaf001/main.do?rcpNo=20150331003278</t>
        </is>
      </c>
      <c r="K2397" s="37" t="inlineStr">
        <is>
          <t>pre_incorp_chk,apex_total_assets,acq_total_assets,acq_mktcap</t>
        </is>
      </c>
    </row>
    <row r="2398" ht="45" customHeight="1">
      <c r="A2398" s="36" t="inlineStr">
        <is>
          <t>N028</t>
        </is>
      </c>
      <c r="B2398" s="37" t="inlineStr">
        <is>
          <t>Microsoft Corporation, MixRadio</t>
        </is>
      </c>
      <c r="C2398" s="36" t="inlineStr">
        <is>
          <t>발표</t>
        </is>
      </c>
      <c r="D2398" s="36" t="inlineStr">
        <is>
          <t>2014-12-17</t>
        </is>
      </c>
      <c r="E2398" s="37" t="inlineStr">
        <is>
          <t>기타</t>
        </is>
      </c>
      <c r="F2398" s="37" t="inlineStr">
        <is>
          <t>035420.KS 2014-12-17 조정종가 145,800원(5:1 분할 반영) → 당시 실제 729,000원. 환율 JPY=X 2014-12-18 118.80, KRW=X 2015-03-16 1,136.22 (Yahoo Finance 차트 API)</t>
        </is>
      </c>
      <c r="G2398" s="37" t="inlineStr">
        <is>
          <t>기타</t>
        </is>
      </c>
      <c r="H2398" s="36" t="inlineStr">
        <is>
          <t>2026-10-26</t>
        </is>
      </c>
      <c r="I2398" s="36" t="n"/>
      <c r="J2398" s="39" t="inlineStr">
        <is>
          <t>https://query1.finance.yahoo.com/v8/finance/chart/035420.KS?period1=1418601600&amp;period2=1418947200&amp;interval=1d</t>
        </is>
      </c>
      <c r="K2398" s="37" t="inlineStr">
        <is>
          <t>acq_mktcap,value_chk_usdmm</t>
        </is>
      </c>
    </row>
    <row r="2399" ht="45" customHeight="1">
      <c r="A2399" s="36" t="inlineStr">
        <is>
          <t>N028</t>
        </is>
      </c>
      <c r="B2399" s="37" t="inlineStr">
        <is>
          <t>Microsoft Corporation, MixRadio</t>
        </is>
      </c>
      <c r="C2399" s="36" t="inlineStr">
        <is>
          <t>인수 전</t>
        </is>
      </c>
      <c r="D2399" s="36" t="inlineStr">
        <is>
          <t>2007</t>
        </is>
      </c>
      <c r="E2399" s="37" t="inlineStr">
        <is>
          <t>설립</t>
        </is>
      </c>
      <c r="F2399" s="37" t="inlineStr">
        <is>
          <t>MixRadio는 2007년 Nokia 'Comes with Music'에서 출발, Nokia Music 등을 거쳐 Microsoft의 Nokia 단말사업 인수 후 MixRadio로 개명. LINE은 MixRadio로 LINE MUSIC을 보완하고 글로벌 스트리밍을 구축할 계획</t>
        </is>
      </c>
      <c r="G2399" s="37" t="inlineStr">
        <is>
          <t>기타</t>
        </is>
      </c>
      <c r="H2399" s="36" t="inlineStr">
        <is>
          <t>2015-03-17</t>
        </is>
      </c>
      <c r="I2399" s="36" t="n"/>
      <c r="J2399" s="39" t="inlineStr">
        <is>
          <t>https://eu-japan.com/2015/03/mixradio-line/</t>
        </is>
      </c>
      <c r="K2399" s="37" t="inlineStr">
        <is>
          <t>pre_events_summary,core_basis</t>
        </is>
      </c>
    </row>
    <row r="2400" ht="45" customHeight="1">
      <c r="A2400" s="36" t="inlineStr">
        <is>
          <t>N028</t>
        </is>
      </c>
      <c r="B2400" s="37" t="inlineStr">
        <is>
          <t>Microsoft Corporation, MixRadio</t>
        </is>
      </c>
      <c r="C2400" s="36" t="inlineStr">
        <is>
          <t>인수 후</t>
        </is>
      </c>
      <c r="D2400" s="36" t="inlineStr">
        <is>
          <t>2020-05-20</t>
        </is>
      </c>
      <c r="E2400" s="37" t="inlineStr">
        <is>
          <t>청산</t>
        </is>
      </c>
      <c r="F2400" s="37" t="inlineStr">
        <is>
          <t>MIXRADIO LIMITED(09335334) 2014-12-01 설립, 이전 사명 'LINE (UK) LIMITED'(2014-12-01~2015-03-19), 2020-05-20 해산</t>
        </is>
      </c>
      <c r="G2400" s="37" t="inlineStr">
        <is>
          <t>기타</t>
        </is>
      </c>
      <c r="H2400" s="36" t="inlineStr">
        <is>
          <t>2026-10-26</t>
        </is>
      </c>
      <c r="I2400" s="36" t="inlineStr">
        <is>
          <t>09335334</t>
        </is>
      </c>
      <c r="J2400" s="39" t="inlineStr">
        <is>
          <t>https://find-and-update.company-information.service.gov.uk/company/09335334</t>
        </is>
      </c>
      <c r="K2400" s="37" t="inlineStr">
        <is>
          <t>post_events_summary,acquirer_entity</t>
        </is>
      </c>
    </row>
    <row r="2401" ht="45" customHeight="1">
      <c r="A2401" s="36" t="inlineStr">
        <is>
          <t>N028</t>
        </is>
      </c>
      <c r="B2401" s="37" t="inlineStr">
        <is>
          <t>Microsoft Corporation, MixRadio</t>
        </is>
      </c>
      <c r="C2401" s="36" t="inlineStr">
        <is>
          <t>인수 후</t>
        </is>
      </c>
      <c r="D2401" s="36" t="inlineStr">
        <is>
          <t>2015-07-30</t>
        </is>
      </c>
      <c r="E2401" s="37" t="inlineStr">
        <is>
          <t>어닝콜</t>
        </is>
      </c>
      <c r="F2401" s="37" t="inlineStr">
        <is>
          <t>황인준 CFO "믹스라디오의 인수가 3월에 마무리되면서 이에 따른 비용이 추가됐다", "라인이 침투하지 못하고 있는 인도 등의 시장에서 믹스라디오의 반응이 좋다", 인력 약 200명</t>
        </is>
      </c>
      <c r="G2401" s="37" t="inlineStr">
        <is>
          <t>언론 보도</t>
        </is>
      </c>
      <c r="H2401" s="36" t="inlineStr">
        <is>
          <t>2015-07-30</t>
        </is>
      </c>
      <c r="I2401" s="36" t="n"/>
      <c r="J2401" s="39" t="inlineStr">
        <is>
          <t>https://newspim.com/news/view/20150730000249</t>
        </is>
      </c>
      <c r="K2401" s="37" t="inlineStr">
        <is>
          <t>earnings_call_note,post_events_summary</t>
        </is>
      </c>
    </row>
    <row r="2402" ht="45" customHeight="1">
      <c r="A2402" s="36" t="inlineStr">
        <is>
          <t>N028</t>
        </is>
      </c>
      <c r="B2402" s="37" t="inlineStr">
        <is>
          <t>Microsoft Corporation, MixRadio</t>
        </is>
      </c>
      <c r="C2402" s="36" t="inlineStr">
        <is>
          <t>인수 후</t>
        </is>
      </c>
      <c r="D2402" s="36" t="inlineStr">
        <is>
          <t>2016-12-31</t>
        </is>
      </c>
      <c r="E2402" s="37" t="inlineStr">
        <is>
          <t>청산</t>
        </is>
      </c>
      <c r="F2402" s="37" t="inlineStr">
        <is>
          <t>"종속기업인 MIXRADIO의 서비스 종료를 결정하였으며, 2017년 상반기 완료를 목표로 MIXRADIO 법인의 청산을 진행"</t>
        </is>
      </c>
      <c r="G2402" s="37" t="inlineStr">
        <is>
          <t>DART 사업보고서</t>
        </is>
      </c>
      <c r="H2402" s="36" t="inlineStr">
        <is>
          <t>2017-03-31</t>
        </is>
      </c>
      <c r="I2402" s="36" t="inlineStr">
        <is>
          <t>20170331004699</t>
        </is>
      </c>
      <c r="J2402" s="39" t="inlineStr">
        <is>
          <t>https://dart.fss.or.kr/dsaf001/main.do?rcpNo=20170331004699</t>
        </is>
      </c>
      <c r="K2402" s="37" t="inlineStr">
        <is>
          <t>post_events_summary</t>
        </is>
      </c>
    </row>
    <row r="2403" ht="45" customHeight="1">
      <c r="A2403" s="36" t="inlineStr">
        <is>
          <t>N028</t>
        </is>
      </c>
      <c r="B2403" s="37" t="inlineStr">
        <is>
          <t>Microsoft Corporation, MixRadio</t>
        </is>
      </c>
      <c r="C2403" s="36" t="inlineStr">
        <is>
          <t>인수 후</t>
        </is>
      </c>
      <c r="D2403" s="36" t="inlineStr">
        <is>
          <t>2017-12-31</t>
        </is>
      </c>
      <c r="E2403" s="37" t="inlineStr">
        <is>
          <t>청산</t>
        </is>
      </c>
      <c r="F2403" s="37" t="inlineStr">
        <is>
          <t>2017년 연결 제외: "MixRadio Entertainment India | 청산"; MIXRADIO(영국)는 연말 종속회사 목록에 잔존</t>
        </is>
      </c>
      <c r="G2403" s="37" t="inlineStr">
        <is>
          <t>DART 사업보고서</t>
        </is>
      </c>
      <c r="H2403" s="36" t="inlineStr">
        <is>
          <t>2018-04-02</t>
        </is>
      </c>
      <c r="I2403" s="36" t="inlineStr">
        <is>
          <t>20180402004149</t>
        </is>
      </c>
      <c r="J2403" s="39" t="inlineStr">
        <is>
          <t>https://dart.fss.or.kr/dsaf001/main.do?rcpNo=20180402004149</t>
        </is>
      </c>
      <c r="K2403" s="37" t="inlineStr">
        <is>
          <t>post_events_summary</t>
        </is>
      </c>
    </row>
    <row r="2404" ht="45" customHeight="1">
      <c r="A2404" s="36" t="inlineStr">
        <is>
          <t>N029</t>
        </is>
      </c>
      <c r="B2404" s="37" t="inlineStr">
        <is>
          <t>Wit Studio Co., Ltd.</t>
        </is>
      </c>
      <c r="C2404" s="36" t="inlineStr">
        <is>
          <t>발표</t>
        </is>
      </c>
      <c r="D2404" s="36" t="inlineStr">
        <is>
          <t>2014-07-28</t>
        </is>
      </c>
      <c r="E2404" s="37" t="inlineStr">
        <is>
          <t>발표</t>
        </is>
      </c>
      <c r="F2404" s="37"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7" t="inlineStr">
        <is>
          <t>언론 보도</t>
        </is>
      </c>
      <c r="H2404" s="36" t="inlineStr">
        <is>
          <t>2014-07-28</t>
        </is>
      </c>
      <c r="I2404" s="36" t="n"/>
      <c r="J2404" s="39" t="inlineStr">
        <is>
          <t>https://www.inews24.com/view/838583</t>
        </is>
      </c>
      <c r="K2404" s="37" t="inlineStr">
        <is>
          <t>announce_date_chk,first_filing_date,purpose_quote,acquirer_entity,pre_events_summary,post_events_summary</t>
        </is>
      </c>
    </row>
    <row r="2405" ht="45" customHeight="1">
      <c r="A2405" s="36" t="inlineStr">
        <is>
          <t>N029</t>
        </is>
      </c>
      <c r="B2405" s="37" t="inlineStr">
        <is>
          <t>Wit Studio Co., Ltd.</t>
        </is>
      </c>
      <c r="C2405" s="36" t="inlineStr">
        <is>
          <t>인수 후</t>
        </is>
      </c>
      <c r="D2405" s="36" t="inlineStr">
        <is>
          <t>2014-07-25</t>
        </is>
      </c>
      <c r="E2405" s="37" t="inlineStr">
        <is>
          <t>완료</t>
        </is>
      </c>
      <c r="F2405" s="37"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7" t="inlineStr">
        <is>
          <t>DART 사업보고서</t>
        </is>
      </c>
      <c r="H2405" s="36" t="inlineStr">
        <is>
          <t>2015-03-31</t>
        </is>
      </c>
      <c r="I2405" s="36" t="inlineStr">
        <is>
          <t>20150331003278</t>
        </is>
      </c>
      <c r="J2405" s="39" t="inlineStr">
        <is>
          <t>https://dart.fss.or.kr/dsaf001/main.do?rcpNo=20150331003278</t>
        </is>
      </c>
      <c r="K2405" s="37" t="inlineStr">
        <is>
          <t>status_chk,value_chk_local,purpose_quote,pre_events_summary,pre_incorp_chk,acq_total_assets,target_rev_post,target_op_post</t>
        </is>
      </c>
    </row>
    <row r="2406" ht="45" customHeight="1">
      <c r="A2406" s="36" t="inlineStr">
        <is>
          <t>N029</t>
        </is>
      </c>
      <c r="B2406" s="37" t="inlineStr">
        <is>
          <t>Wit Studio Co., Ltd.</t>
        </is>
      </c>
      <c r="C2406" s="36" t="inlineStr">
        <is>
          <t>인수 후</t>
        </is>
      </c>
      <c r="D2406" s="36" t="inlineStr">
        <is>
          <t>2014-07-25</t>
        </is>
      </c>
      <c r="E2406" s="37" t="inlineStr">
        <is>
          <t>완료</t>
        </is>
      </c>
      <c r="F2406" s="37"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7" t="inlineStr">
        <is>
          <t>SEC</t>
        </is>
      </c>
      <c r="H2406" s="36" t="inlineStr">
        <is>
          <t>2016-06-10</t>
        </is>
      </c>
      <c r="I2406" s="36" t="inlineStr">
        <is>
          <t>0001193125-16-618753</t>
        </is>
      </c>
      <c r="J2406" s="39" t="inlineStr">
        <is>
          <t>https://www.sec.gov/Archives/edgar/data/1611820/000119312516618753/d728446df1.htm</t>
        </is>
      </c>
      <c r="K2406" s="37" t="inlineStr">
        <is>
          <t>value_chk_local,purpose_quote,target_rev_post,target_op_post,impairment</t>
        </is>
      </c>
    </row>
    <row r="2407" ht="45" customHeight="1">
      <c r="A2407" s="36" t="inlineStr">
        <is>
          <t>N029</t>
        </is>
      </c>
      <c r="B2407" s="37" t="inlineStr">
        <is>
          <t>Wit Studio Co., Ltd.</t>
        </is>
      </c>
      <c r="C2407" s="36" t="inlineStr">
        <is>
          <t>인수 후</t>
        </is>
      </c>
      <c r="D2407" s="36" t="inlineStr">
        <is>
          <t>2015-08-04</t>
        </is>
      </c>
      <c r="E2407" s="37" t="inlineStr">
        <is>
          <t>합병</t>
        </is>
      </c>
      <c r="F2407" s="37"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7" t="inlineStr">
        <is>
          <t>DART 감사보고서</t>
        </is>
      </c>
      <c r="H2407" s="36" t="inlineStr">
        <is>
          <t>2016-04-11</t>
        </is>
      </c>
      <c r="I2407" s="36" t="inlineStr">
        <is>
          <t>20160411000152</t>
        </is>
      </c>
      <c r="J2407" s="39" t="inlineStr">
        <is>
          <t>https://dart.fss.or.kr/dsaf001/main.do?rcpNo=20160411000152</t>
        </is>
      </c>
      <c r="K2407" s="37" t="inlineStr">
        <is>
          <t>post_events_summary,impairment</t>
        </is>
      </c>
    </row>
    <row r="2408" ht="45" customHeight="1">
      <c r="A2408" s="36" t="inlineStr">
        <is>
          <t>N029</t>
        </is>
      </c>
      <c r="B2408" s="37" t="inlineStr">
        <is>
          <t>Wit Studio Co., Ltd.</t>
        </is>
      </c>
      <c r="C2408" s="36" t="inlineStr">
        <is>
          <t>인수 후</t>
        </is>
      </c>
      <c r="D2408" s="36" t="inlineStr">
        <is>
          <t>2015-12-31</t>
        </is>
      </c>
      <c r="E2408" s="37" t="inlineStr">
        <is>
          <t>손상차손</t>
        </is>
      </c>
      <c r="F2408" s="37"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7" t="inlineStr">
        <is>
          <t>DART 사업보고서</t>
        </is>
      </c>
      <c r="H2408" s="36" t="inlineStr">
        <is>
          <t>2016-03-30</t>
        </is>
      </c>
      <c r="I2408" s="36" t="inlineStr">
        <is>
          <t>20160330003610</t>
        </is>
      </c>
      <c r="J2408" s="39" t="inlineStr">
        <is>
          <t>https://dart.fss.or.kr/dsaf001/main.do?rcpNo=20160330003610</t>
        </is>
      </c>
      <c r="K2408" s="37" t="inlineStr">
        <is>
          <t>impairment,post_events_summary,target_rev_post,target_op_post</t>
        </is>
      </c>
    </row>
    <row r="2409" ht="45" customHeight="1">
      <c r="A2409" s="36" t="inlineStr">
        <is>
          <t>N029</t>
        </is>
      </c>
      <c r="B2409" s="37" t="inlineStr">
        <is>
          <t>Wit Studio Co., Ltd.</t>
        </is>
      </c>
      <c r="C2409" s="36" t="inlineStr">
        <is>
          <t>인수 후</t>
        </is>
      </c>
      <c r="D2409" s="36" t="inlineStr">
        <is>
          <t>2016-12-31</t>
        </is>
      </c>
      <c r="E2409" s="37" t="inlineStr">
        <is>
          <t>실적</t>
        </is>
      </c>
      <c r="F2409" s="37" t="inlineStr">
        <is>
          <t>종속기업 요약재무: 라인플러스 2016 매출 470,239,376천원, 당기순이익 37,212,416천원</t>
        </is>
      </c>
      <c r="G2409" s="37" t="inlineStr">
        <is>
          <t>DART 사업보고서</t>
        </is>
      </c>
      <c r="H2409" s="36" t="inlineStr">
        <is>
          <t>2017-03-31</t>
        </is>
      </c>
      <c r="I2409" s="36" t="inlineStr">
        <is>
          <t>20170331004699</t>
        </is>
      </c>
      <c r="J2409" s="39" t="inlineStr">
        <is>
          <t>https://dart.fss.or.kr/dsaf001/main.do?rcpNo=20170331004699</t>
        </is>
      </c>
      <c r="K2409" s="37" t="inlineStr">
        <is>
          <t>target_rev_post,target_op_post</t>
        </is>
      </c>
    </row>
    <row r="2410" ht="45" customHeight="1">
      <c r="A2410" s="36" t="inlineStr">
        <is>
          <t>N029</t>
        </is>
      </c>
      <c r="B2410" s="37" t="inlineStr">
        <is>
          <t>Wit Studio Co., Ltd.</t>
        </is>
      </c>
      <c r="C2410" s="36" t="inlineStr">
        <is>
          <t>인수 전</t>
        </is>
      </c>
      <c r="D2410" s="36" t="inlineStr">
        <is>
          <t>2013-12-31</t>
        </is>
      </c>
      <c r="E2410" s="37" t="inlineStr">
        <is>
          <t>기타</t>
        </is>
      </c>
      <c r="F2410" s="37" t="inlineStr">
        <is>
          <t>라인플러스㈜ 주요사업 '모바일 메신저 글로벌 마케팅', 자산 168,722백만원; NAVER 연결 총자산 2,697,747백만원(2013말)</t>
        </is>
      </c>
      <c r="G2410" s="37" t="inlineStr">
        <is>
          <t>DART 사업보고서</t>
        </is>
      </c>
      <c r="H2410" s="36" t="inlineStr">
        <is>
          <t>2014-03-31</t>
        </is>
      </c>
      <c r="I2410" s="36" t="inlineStr">
        <is>
          <t>20140331002244</t>
        </is>
      </c>
      <c r="J2410" s="39" t="inlineStr">
        <is>
          <t>https://dart.fss.or.kr/dsaf001/main.do?rcpNo=20140331002244</t>
        </is>
      </c>
      <c r="K2410" s="37" t="inlineStr">
        <is>
          <t>apex_total_assets,acquirer_core,acq_total_assets</t>
        </is>
      </c>
    </row>
    <row r="2411" ht="45" customHeight="1">
      <c r="A2411" s="36" t="inlineStr">
        <is>
          <t>N029</t>
        </is>
      </c>
      <c r="B2411" s="37" t="inlineStr">
        <is>
          <t>Wit Studio Co., Ltd.</t>
        </is>
      </c>
      <c r="C2411" s="36" t="inlineStr">
        <is>
          <t>발표</t>
        </is>
      </c>
      <c r="D2411" s="36" t="inlineStr">
        <is>
          <t>2014-07-24</t>
        </is>
      </c>
      <c r="E2411" s="37" t="inlineStr">
        <is>
          <t>기타</t>
        </is>
      </c>
      <c r="F2411" s="37" t="inlineStr">
        <is>
          <t>035420.KS 2014-07-24 조정종가 150,800원(5:1 분할 반영) → 당시 실제 754,000원. 환율 KRW=X 1,028.4, JPY=X 101.76 (2014-07-24, Yahoo Finance 차트 API)</t>
        </is>
      </c>
      <c r="G2411" s="37" t="inlineStr">
        <is>
          <t>기타</t>
        </is>
      </c>
      <c r="H2411" s="36" t="inlineStr">
        <is>
          <t>2026-10-26</t>
        </is>
      </c>
      <c r="I2411" s="36" t="n"/>
      <c r="J2411" s="39" t="inlineStr">
        <is>
          <t>https://query1.finance.yahoo.com/v8/finance/chart/035420.KS?period1=1406073600&amp;period2=1406419200&amp;interval=1d</t>
        </is>
      </c>
      <c r="K2411" s="37" t="inlineStr">
        <is>
          <t>acq_mktcap,value_chk_usdmm</t>
        </is>
      </c>
    </row>
    <row r="2412" ht="45" customHeight="1">
      <c r="A2412" s="36" t="inlineStr">
        <is>
          <t>N030</t>
        </is>
      </c>
      <c r="B2412" s="37" t="inlineStr">
        <is>
          <t>Dynatech Inc.</t>
        </is>
      </c>
      <c r="C2412" s="36" t="inlineStr">
        <is>
          <t>발표</t>
        </is>
      </c>
      <c r="D2412" s="36" t="inlineStr">
        <is>
          <t>2015-07-04</t>
        </is>
      </c>
      <c r="E2412" s="37" t="inlineStr">
        <is>
          <t>발표</t>
        </is>
      </c>
      <c r="F2412" s="37"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7" t="inlineStr">
        <is>
          <t>언론 보도</t>
        </is>
      </c>
      <c r="H2412" s="36" t="inlineStr">
        <is>
          <t>2015-07-04</t>
        </is>
      </c>
      <c r="I2412" s="36" t="n"/>
      <c r="J2412" s="39" t="inlineStr">
        <is>
          <t>https://www.nikkei.com/article/DGXLASDZ03HXJ_T00C15A7TI5000/</t>
        </is>
      </c>
      <c r="K2412" s="37" t="inlineStr">
        <is>
          <t>first_filing_date,announce_date_chk,value_chk_local,purpose_quote,pre_events_summary</t>
        </is>
      </c>
    </row>
    <row r="2413" ht="45" customHeight="1">
      <c r="A2413" s="36" t="inlineStr">
        <is>
          <t>N030</t>
        </is>
      </c>
      <c r="B2413" s="37" t="inlineStr">
        <is>
          <t>Dynatech Inc.</t>
        </is>
      </c>
      <c r="C2413" s="36" t="inlineStr">
        <is>
          <t>발표</t>
        </is>
      </c>
      <c r="D2413" s="36" t="inlineStr">
        <is>
          <t>2015-07-06</t>
        </is>
      </c>
      <c r="E2413" s="37" t="inlineStr">
        <is>
          <t>발표</t>
        </is>
      </c>
      <c r="F2413" s="37"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7" t="inlineStr">
        <is>
          <t>언론 보도</t>
        </is>
      </c>
      <c r="H2413" s="36" t="inlineStr">
        <is>
          <t>2015-07-06</t>
        </is>
      </c>
      <c r="I2413" s="36" t="n"/>
      <c r="J2413" s="39" t="inlineStr">
        <is>
          <t>https://venturetimes.jp/ma-business-partnership/3561.html</t>
        </is>
      </c>
      <c r="K2413" s="37" t="inlineStr">
        <is>
          <t>value_chk_local,pre_events_summary,first_filing_date</t>
        </is>
      </c>
    </row>
    <row r="2414" ht="45" customHeight="1">
      <c r="A2414" s="36" t="inlineStr">
        <is>
          <t>N030</t>
        </is>
      </c>
      <c r="B2414" s="37" t="inlineStr">
        <is>
          <t>Dynatech Inc.</t>
        </is>
      </c>
      <c r="C2414" s="36" t="inlineStr">
        <is>
          <t>발표</t>
        </is>
      </c>
      <c r="D2414" s="36" t="inlineStr">
        <is>
          <t>2015-07-07</t>
        </is>
      </c>
      <c r="E2414" s="37" t="inlineStr">
        <is>
          <t>발표</t>
        </is>
      </c>
      <c r="F2414" s="37"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7" t="inlineStr">
        <is>
          <t>언론 보도</t>
        </is>
      </c>
      <c r="H2414" s="36" t="inlineStr">
        <is>
          <t>2015-07-07</t>
        </is>
      </c>
      <c r="I2414" s="36" t="n"/>
      <c r="J2414" s="39" t="inlineStr">
        <is>
          <t>https://www.travelvoice.jp/20150707-46142</t>
        </is>
      </c>
      <c r="K2414" s="37" t="inlineStr">
        <is>
          <t>value_chk_local,purpose_quote,first_filing_date,pre_events_summary</t>
        </is>
      </c>
    </row>
    <row r="2415" ht="45" customHeight="1">
      <c r="A2415" s="36" t="inlineStr">
        <is>
          <t>N030</t>
        </is>
      </c>
      <c r="B2415" s="37" t="inlineStr">
        <is>
          <t>Dynatech Inc.</t>
        </is>
      </c>
      <c r="C2415" s="36" t="inlineStr">
        <is>
          <t>인수 후</t>
        </is>
      </c>
      <c r="D2415" s="36" t="inlineStr">
        <is>
          <t>2015-10-06</t>
        </is>
      </c>
      <c r="E2415" s="37" t="inlineStr">
        <is>
          <t>기타</t>
        </is>
      </c>
      <c r="F2415" s="37"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7" t="inlineStr">
        <is>
          <t>언론 보도</t>
        </is>
      </c>
      <c r="H2415" s="36" t="inlineStr">
        <is>
          <t>2015-10-06</t>
        </is>
      </c>
      <c r="I2415" s="36" t="n"/>
      <c r="J2415" s="39" t="inlineStr">
        <is>
          <t>https://www.travelvoice.jp/20151006-51512</t>
        </is>
      </c>
      <c r="K2415" s="37" t="inlineStr">
        <is>
          <t>purpose_quote,earnings_call_note,pre_events_summary</t>
        </is>
      </c>
    </row>
    <row r="2416" ht="45" customHeight="1">
      <c r="A2416" s="36" t="inlineStr">
        <is>
          <t>N030</t>
        </is>
      </c>
      <c r="B2416" s="37" t="inlineStr">
        <is>
          <t>Dynatech Inc.</t>
        </is>
      </c>
      <c r="C2416" s="36" t="inlineStr">
        <is>
          <t>인수 후</t>
        </is>
      </c>
      <c r="D2416" s="36" t="inlineStr">
        <is>
          <t>2015-12-13</t>
        </is>
      </c>
      <c r="E2416" s="37" t="inlineStr">
        <is>
          <t>통합</t>
        </is>
      </c>
      <c r="F2416" s="37"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7" t="inlineStr">
        <is>
          <t>언론 보도</t>
        </is>
      </c>
      <c r="H2416" s="36" t="inlineStr">
        <is>
          <t>2015-12-13</t>
        </is>
      </c>
      <c r="I2416" s="36" t="n"/>
      <c r="J2416" s="39" t="inlineStr">
        <is>
          <t>https://www.travelvoice.jp/20151213-56754</t>
        </is>
      </c>
      <c r="K2416" s="37" t="inlineStr">
        <is>
          <t>post_events_summary</t>
        </is>
      </c>
    </row>
    <row r="2417" ht="45" customHeight="1">
      <c r="A2417" s="36" t="inlineStr">
        <is>
          <t>N030</t>
        </is>
      </c>
      <c r="B2417" s="37" t="inlineStr">
        <is>
          <t>Dynatech Inc.</t>
        </is>
      </c>
      <c r="C2417" s="36" t="inlineStr">
        <is>
          <t>인수 후</t>
        </is>
      </c>
      <c r="D2417" s="36" t="inlineStr">
        <is>
          <t>2016-04-28</t>
        </is>
      </c>
      <c r="E2417" s="37" t="inlineStr">
        <is>
          <t>어닝콜</t>
        </is>
      </c>
      <c r="F2417" s="37" t="inlineStr">
        <is>
          <t>ヤフー 2015年度 決算説明会資料 p.56 '2015年度の出資実績': 投資先·出資時期·議決権比率 'ダイナテック株式会社 2015年7月 100.0%'; '主な連結子会社'에 ダイナテック（株）</t>
        </is>
      </c>
      <c r="G2417" s="37" t="inlineStr">
        <is>
          <t>IR 자료</t>
        </is>
      </c>
      <c r="H2417" s="36" t="inlineStr">
        <is>
          <t>2016-04-28</t>
        </is>
      </c>
      <c r="I2417" s="36" t="inlineStr">
        <is>
          <t>jp160428presentation</t>
        </is>
      </c>
      <c r="J2417" s="39" t="inlineStr">
        <is>
          <t>https://s.yimg.jp/i/docs/ir/archives/present/2016/jp160428presentation.pdf</t>
        </is>
      </c>
      <c r="K2417" s="37" t="inlineStr">
        <is>
          <t>status_chk,subtype_chk,chk_note,earnings_call_note</t>
        </is>
      </c>
    </row>
    <row r="2418" ht="45" customHeight="1">
      <c r="A2418" s="36" t="inlineStr">
        <is>
          <t>N030</t>
        </is>
      </c>
      <c r="B2418" s="37" t="inlineStr">
        <is>
          <t>Dynatech Inc.</t>
        </is>
      </c>
      <c r="C2418" s="36" t="inlineStr">
        <is>
          <t>인수 후</t>
        </is>
      </c>
      <c r="D2418" s="36" t="inlineStr">
        <is>
          <t>2016-02-02</t>
        </is>
      </c>
      <c r="E2418" s="37" t="inlineStr">
        <is>
          <t>어닝콜</t>
        </is>
      </c>
      <c r="F2418" s="37" t="inlineStr">
        <is>
          <t>ヤフー 2015年度第3四半期 決算説明会資料 '主な連結子会社': "◆ ダイナテック（株）" 기재</t>
        </is>
      </c>
      <c r="G2418" s="37" t="inlineStr">
        <is>
          <t>IR 자료</t>
        </is>
      </c>
      <c r="H2418" s="36" t="inlineStr">
        <is>
          <t>2016-02-02</t>
        </is>
      </c>
      <c r="I2418" s="36" t="inlineStr">
        <is>
          <t>jp0202present-all</t>
        </is>
      </c>
      <c r="J2418" s="39" t="inlineStr">
        <is>
          <t>https://s.yimg.jp/i/docs/ir/archives/present/2016/jp0202present-all.pdf</t>
        </is>
      </c>
      <c r="K2418" s="37" t="inlineStr">
        <is>
          <t>earnings_call_note,post_events_summary</t>
        </is>
      </c>
    </row>
    <row r="2419" ht="45" customHeight="1">
      <c r="A2419" s="36" t="inlineStr">
        <is>
          <t>N030</t>
        </is>
      </c>
      <c r="B2419" s="37" t="inlineStr">
        <is>
          <t>Dynatech Inc.</t>
        </is>
      </c>
      <c r="C2419" s="36" t="inlineStr">
        <is>
          <t>인수 후</t>
        </is>
      </c>
      <c r="D2419" s="36" t="inlineStr">
        <is>
          <t>2019-09-25</t>
        </is>
      </c>
      <c r="E2419" s="37" t="inlineStr">
        <is>
          <t>매각</t>
        </is>
      </c>
      <c r="F2419" s="37"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7" t="inlineStr">
        <is>
          <t>TDnet</t>
        </is>
      </c>
      <c r="H2419" s="36" t="inlineStr">
        <is>
          <t>2019-09-25</t>
        </is>
      </c>
      <c r="I2419" s="36" t="inlineStr">
        <is>
          <t>1753017</t>
        </is>
      </c>
      <c r="J2419" s="39" t="inlineStr">
        <is>
          <t>https://ssl4.eir-parts.net/doc/2491/tdnet/1753017/00.pdf</t>
        </is>
      </c>
      <c r="K2419" s="37" t="inlineStr">
        <is>
          <t>target_rev_post,target_op_post,post_events_summary</t>
        </is>
      </c>
    </row>
    <row r="2420" ht="45" customHeight="1">
      <c r="A2420" s="36" t="inlineStr">
        <is>
          <t>N030</t>
        </is>
      </c>
      <c r="B2420" s="37" t="inlineStr">
        <is>
          <t>Dynatech Inc.</t>
        </is>
      </c>
      <c r="C2420" s="36" t="inlineStr">
        <is>
          <t>인수 후</t>
        </is>
      </c>
      <c r="D2420" s="36" t="inlineStr">
        <is>
          <t>2021-12-31</t>
        </is>
      </c>
      <c r="E2420" s="37" t="inlineStr">
        <is>
          <t>손상차손</t>
        </is>
      </c>
      <c r="F2420" s="37" t="inlineStr">
        <is>
          <t>バリューコマース 有価証券報告書 第26期(2021/12): ダイナテック Web事業(숙박 예약 시스템) 수익 전망 하향으로 감손 2,406百万円(ソフトウエア等 1,324·顧客関連資産 623·のれん 457)</t>
        </is>
      </c>
      <c r="G2420" s="37" t="inlineStr">
        <is>
          <t>EDINET</t>
        </is>
      </c>
      <c r="H2420" s="36" t="inlineStr">
        <is>
          <t>2022-03</t>
        </is>
      </c>
      <c r="I2420" s="36" t="inlineStr">
        <is>
          <t>S100NPZ0</t>
        </is>
      </c>
      <c r="J2420" s="39" t="inlineStr">
        <is>
          <t>https://ssl4.eir-parts.net/doc/2491/yuho_pdf/S100NPZ0/00.pdf</t>
        </is>
      </c>
      <c r="K2420" s="37" t="inlineStr">
        <is>
          <t>impairment,post_events_summary</t>
        </is>
      </c>
    </row>
    <row r="2421" ht="45" customHeight="1">
      <c r="A2421" s="36" t="inlineStr">
        <is>
          <t>N030</t>
        </is>
      </c>
      <c r="B2421" s="37" t="inlineStr">
        <is>
          <t>Dynatech Inc.</t>
        </is>
      </c>
      <c r="C2421" s="36" t="inlineStr">
        <is>
          <t>인수 후</t>
        </is>
      </c>
      <c r="D2421" s="36" t="inlineStr">
        <is>
          <t>2025-01-31</t>
        </is>
      </c>
      <c r="E2421" s="37" t="inlineStr">
        <is>
          <t>합병</t>
        </is>
      </c>
      <c r="F2421" s="37" t="inlineStr">
        <is>
          <t>バリューコマース TDnet 흡수합병 공시: 효력일 2025-04-01, ダイナテック 2024/12期 매출 1,266百万円·영업손실 △71百万円·순손실 △73百万円, 설립 1987-08-28</t>
        </is>
      </c>
      <c r="G2421" s="37" t="inlineStr">
        <is>
          <t>TDnet</t>
        </is>
      </c>
      <c r="H2421" s="36" t="inlineStr">
        <is>
          <t>2025-01-31</t>
        </is>
      </c>
      <c r="I2421" s="36" t="inlineStr">
        <is>
          <t>2554902</t>
        </is>
      </c>
      <c r="J2421" s="39" t="inlineStr">
        <is>
          <t>https://ssl4.eir-parts.net/doc/2491/tdnet/2554902/00.pdf</t>
        </is>
      </c>
      <c r="K2421" s="37" t="inlineStr">
        <is>
          <t>target_rev_post,target_op_post,post_events_summary</t>
        </is>
      </c>
    </row>
    <row r="2422" ht="45" customHeight="1">
      <c r="A2422" s="36" t="inlineStr">
        <is>
          <t>N030</t>
        </is>
      </c>
      <c r="B2422" s="37" t="inlineStr">
        <is>
          <t>Dynatech Inc.</t>
        </is>
      </c>
      <c r="C2422" s="36" t="inlineStr">
        <is>
          <t>인수 후</t>
        </is>
      </c>
      <c r="D2422" s="36" t="inlineStr">
        <is>
          <t>2025-12-31</t>
        </is>
      </c>
      <c r="E2422" s="37" t="inlineStr">
        <is>
          <t>실적</t>
        </is>
      </c>
      <c r="F2422" s="37" t="inlineStr">
        <is>
          <t>バリューコマース 有価証券報告書 第30期(2025/12): トラベルテック事業 매출 1,325百万円·세그먼트 손실 215百万円, ダイナテック 2025-04 흡수합병·2025-09 'DYNATECH' 리브랜드</t>
        </is>
      </c>
      <c r="G2422" s="37" t="inlineStr">
        <is>
          <t>EDINET</t>
        </is>
      </c>
      <c r="H2422" s="36" t="inlineStr">
        <is>
          <t>2026-03</t>
        </is>
      </c>
      <c r="I2422" s="36" t="inlineStr">
        <is>
          <t>S100XU5J</t>
        </is>
      </c>
      <c r="J2422" s="39" t="inlineStr">
        <is>
          <t>https://ssl4.eir-parts.net/doc/2491/yuho_pdf/S100XU5J/00.pdf</t>
        </is>
      </c>
      <c r="K2422" s="37" t="inlineStr">
        <is>
          <t>target_rev_post,target_op_post,post_events_summary</t>
        </is>
      </c>
    </row>
    <row r="2423" ht="45" customHeight="1">
      <c r="A2423" s="36" t="inlineStr">
        <is>
          <t>N030</t>
        </is>
      </c>
      <c r="B2423" s="37" t="inlineStr">
        <is>
          <t>Dynatech Inc.</t>
        </is>
      </c>
      <c r="C2423" s="36" t="inlineStr">
        <is>
          <t>인수 전</t>
        </is>
      </c>
      <c r="D2423" s="36" t="inlineStr">
        <is>
          <t>2015-03-31</t>
        </is>
      </c>
      <c r="E2423" s="37" t="inlineStr">
        <is>
          <t>실적</t>
        </is>
      </c>
      <c r="F2423" s="37"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7" t="inlineStr">
        <is>
          <t>EDINET</t>
        </is>
      </c>
      <c r="H2423" s="36" t="inlineStr">
        <is>
          <t>2015-06</t>
        </is>
      </c>
      <c r="I2423" s="36" t="inlineStr">
        <is>
          <t>yuho2014-vsreport_2</t>
        </is>
      </c>
      <c r="J2423" s="39" t="inlineStr">
        <is>
          <t>https://s.yimg.jp/i/docs/ir/archives/vsreport/yuho2014-vsreport_2.pdf</t>
        </is>
      </c>
      <c r="K2423" s="37" t="inlineStr">
        <is>
          <t>acq_total_assets,deal_to_assets_pct,deal_to_equity_pct,acquirer_core,acq_mktcap,size_basis</t>
        </is>
      </c>
    </row>
    <row r="2424" ht="45" customHeight="1">
      <c r="A2424" s="36" t="inlineStr">
        <is>
          <t>N030</t>
        </is>
      </c>
      <c r="B2424" s="37" t="inlineStr">
        <is>
          <t>Dynatech Inc.</t>
        </is>
      </c>
      <c r="C2424" s="36" t="inlineStr">
        <is>
          <t>인수 후</t>
        </is>
      </c>
      <c r="D2424" s="36" t="inlineStr">
        <is>
          <t>2016-03-31</t>
        </is>
      </c>
      <c r="E2424" s="37" t="inlineStr">
        <is>
          <t>기타</t>
        </is>
      </c>
      <c r="F2424" s="37"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7" t="inlineStr">
        <is>
          <t>EDINET</t>
        </is>
      </c>
      <c r="H2424" s="36" t="inlineStr">
        <is>
          <t>2016-06</t>
        </is>
      </c>
      <c r="I2424" s="36" t="inlineStr">
        <is>
          <t>yuho2015-vsreport</t>
        </is>
      </c>
      <c r="J2424" s="39" t="inlineStr">
        <is>
          <t>https://s.yimg.jp/i/docs/ir/archives/vsreport/yuho2015-vsreport.pdf</t>
        </is>
      </c>
      <c r="K2424" s="37" t="inlineStr">
        <is>
          <t>impairment,notes</t>
        </is>
      </c>
    </row>
    <row r="2425" ht="45" customHeight="1">
      <c r="A2425" s="36" t="inlineStr">
        <is>
          <t>N030</t>
        </is>
      </c>
      <c r="B2425" s="37" t="inlineStr">
        <is>
          <t>Dynatech Inc.</t>
        </is>
      </c>
      <c r="C2425" s="36" t="inlineStr">
        <is>
          <t>발표</t>
        </is>
      </c>
      <c r="D2425" s="36" t="inlineStr">
        <is>
          <t>2015-07-02</t>
        </is>
      </c>
      <c r="E2425" s="37" t="inlineStr">
        <is>
          <t>기타</t>
        </is>
      </c>
      <c r="F2425" s="37" t="inlineStr">
        <is>
          <t>Yahoo Finance 4689.T 일별 종가: 2015-07-02 502円, 2015-07-03 503円</t>
        </is>
      </c>
      <c r="G2425" s="37" t="inlineStr">
        <is>
          <t>기타</t>
        </is>
      </c>
      <c r="H2425" s="36" t="inlineStr">
        <is>
          <t>2026-10-25 조회</t>
        </is>
      </c>
      <c r="I2425" s="36" t="n"/>
      <c r="J2425" s="39" t="inlineStr">
        <is>
          <t>https://query1.finance.yahoo.com/v8/finance/chart/4689.T?period1=946684800&amp;period2=1793000000&amp;interval=1d&amp;events=split</t>
        </is>
      </c>
      <c r="K2425" s="37" t="inlineStr">
        <is>
          <t>acq_mktcap,size_basis</t>
        </is>
      </c>
    </row>
    <row r="2426" ht="45" customHeight="1">
      <c r="A2426" s="36" t="inlineStr">
        <is>
          <t>N030</t>
        </is>
      </c>
      <c r="B2426" s="37" t="inlineStr">
        <is>
          <t>Dynatech Inc.</t>
        </is>
      </c>
      <c r="C2426" s="36" t="inlineStr">
        <is>
          <t>발표</t>
        </is>
      </c>
      <c r="D2426" s="36" t="inlineStr">
        <is>
          <t>2015-07-02</t>
        </is>
      </c>
      <c r="E2426" s="37" t="inlineStr">
        <is>
          <t>기타</t>
        </is>
      </c>
      <c r="F2426" s="37" t="inlineStr">
        <is>
          <t>Federal Reserve H.10 Historical Rates for the Japanese Yen: 2-JUL-15 123.1400, 3-JUL-15 ND 円/USD</t>
        </is>
      </c>
      <c r="G2426" s="37" t="inlineStr">
        <is>
          <t>기타</t>
        </is>
      </c>
      <c r="H2426" s="36" t="inlineStr">
        <is>
          <t>2026-10-25 조회</t>
        </is>
      </c>
      <c r="I2426" s="36" t="n"/>
      <c r="J2426" s="39" t="inlineStr">
        <is>
          <t>https://www.federalreserve.gov/releases/h10/hist/dat00_ja.htm</t>
        </is>
      </c>
      <c r="K2426" s="37" t="inlineStr">
        <is>
          <t>value_chk_usdmm</t>
        </is>
      </c>
    </row>
    <row r="2427" ht="45" customHeight="1">
      <c r="A2427" s="36" t="inlineStr">
        <is>
          <t>N030</t>
        </is>
      </c>
      <c r="B2427" s="37" t="inlineStr">
        <is>
          <t>Dynatech Inc.</t>
        </is>
      </c>
      <c r="C2427" s="36" t="inlineStr">
        <is>
          <t>인수 후</t>
        </is>
      </c>
      <c r="D2427" s="36" t="inlineStr">
        <is>
          <t>2021-03</t>
        </is>
      </c>
      <c r="E2427" s="37" t="inlineStr">
        <is>
          <t>통합</t>
        </is>
      </c>
      <c r="F2427"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7" t="inlineStr">
        <is>
          <t>EDINET</t>
        </is>
      </c>
      <c r="H2427" s="36" t="inlineStr">
        <is>
          <t>2026-06</t>
        </is>
      </c>
      <c r="I2427" s="36" t="inlineStr">
        <is>
          <t>S100YBXD</t>
        </is>
      </c>
      <c r="J2427" s="39" t="inlineStr">
        <is>
          <t>https://disclosure2dl.edinet-fsa.go.jp/searchdocument/pdf/S100YBXD.pdf</t>
        </is>
      </c>
      <c r="K2427" s="37" t="inlineStr">
        <is>
          <t>pre_incorp_chk,post_events_summary</t>
        </is>
      </c>
    </row>
    <row r="2428" ht="45" customHeight="1">
      <c r="A2428" s="36" t="inlineStr">
        <is>
          <t>N030</t>
        </is>
      </c>
      <c r="B2428" s="37" t="inlineStr">
        <is>
          <t>Dynatech Inc.</t>
        </is>
      </c>
      <c r="C2428" s="36" t="inlineStr">
        <is>
          <t>인수 후</t>
        </is>
      </c>
      <c r="D2428" s="36" t="inlineStr">
        <is>
          <t>2021-12-31</t>
        </is>
      </c>
      <c r="E2428" s="37" t="inlineStr">
        <is>
          <t>기타</t>
        </is>
      </c>
      <c r="F2428"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7" t="inlineStr">
        <is>
          <t>DART 사업보고서</t>
        </is>
      </c>
      <c r="H2428" s="36" t="inlineStr">
        <is>
          <t>2022-03-04</t>
        </is>
      </c>
      <c r="I2428" s="36" t="inlineStr">
        <is>
          <t>20220304000687</t>
        </is>
      </c>
      <c r="J2428" s="39" t="inlineStr">
        <is>
          <t>https://dart.fss.or.kr/dsaf001/main.do?rcpNo=20220304000687</t>
        </is>
      </c>
      <c r="K2428" s="37" t="inlineStr">
        <is>
          <t>pre_incorp_chk</t>
        </is>
      </c>
    </row>
    <row r="2429" ht="45" customHeight="1">
      <c r="A2429" s="36" t="inlineStr">
        <is>
          <t>N031</t>
        </is>
      </c>
      <c r="B2429" s="37" t="inlineStr">
        <is>
          <t>Ikyu Corporation</t>
        </is>
      </c>
      <c r="C2429" s="36" t="inlineStr">
        <is>
          <t>인수 전</t>
        </is>
      </c>
      <c r="D2429" s="36" t="inlineStr">
        <is>
          <t>2007-05-10</t>
        </is>
      </c>
      <c r="E2429" s="37" t="inlineStr">
        <is>
          <t>제휴</t>
        </is>
      </c>
      <c r="F2429" s="37" t="inlineStr">
        <is>
          <t>ヤフー·一休 공동 보도자료 'Yahoo!トラベルで「一休.com」の宿泊商品の取り扱いを開始': 一休.com 계약 972개 시설(2007-03말)·약 20,000 플랜을 Yahoo!トラベル에서 예약 가능하게 하는 기본합의("今秋開始予定")</t>
        </is>
      </c>
      <c r="G2429" s="37" t="inlineStr">
        <is>
          <t>회사 보도자료</t>
        </is>
      </c>
      <c r="H2429" s="36" t="inlineStr">
        <is>
          <t>2007-05-10</t>
        </is>
      </c>
      <c r="I2429" s="36" t="inlineStr">
        <is>
          <t>ja20070510_A</t>
        </is>
      </c>
      <c r="J2429" s="39" t="inlineStr">
        <is>
          <t>https://www.lycorp.co.jp/news/archive/Y/ja/ja20070510_A.pdf</t>
        </is>
      </c>
      <c r="K2429" s="37" t="inlineStr">
        <is>
          <t>pre_events_summary</t>
        </is>
      </c>
    </row>
    <row r="2430" ht="45" customHeight="1">
      <c r="A2430" s="36" t="inlineStr">
        <is>
          <t>N031</t>
        </is>
      </c>
      <c r="B2430" s="37" t="inlineStr">
        <is>
          <t>Ikyu Corporation</t>
        </is>
      </c>
      <c r="C2430" s="36" t="inlineStr">
        <is>
          <t>인수 전</t>
        </is>
      </c>
      <c r="D2430" s="36" t="inlineStr">
        <is>
          <t>2015-03-31</t>
        </is>
      </c>
      <c r="E2430" s="37" t="inlineStr">
        <is>
          <t>실적</t>
        </is>
      </c>
      <c r="F2430" s="37" t="inlineStr">
        <is>
          <t>一休 有価証券報告書 第17期(2015/3期): 提出会社 営業収益 第16期 5,528,917千円·第17期 6,619,017千円, 営業利益 2,003,486·2,202,915千円, 総資産 10,272,806千円; "連結財務諸表は作成しておりません"</t>
        </is>
      </c>
      <c r="G2430" s="37" t="inlineStr">
        <is>
          <t>EDINET</t>
        </is>
      </c>
      <c r="H2430" s="36" t="inlineStr">
        <is>
          <t>2015-06-23</t>
        </is>
      </c>
      <c r="I2430" s="36" t="inlineStr">
        <is>
          <t>S100532S</t>
        </is>
      </c>
      <c r="J2430" s="39" t="inlineStr">
        <is>
          <t>https://disclosure2dl.edinet-fsa.go.jp/searchdocument/pdf/S100532S.pdf</t>
        </is>
      </c>
      <c r="K2430" s="37" t="inlineStr">
        <is>
          <t>target_rev_pre,target_op_pre,pre_events_summary,perf_basis</t>
        </is>
      </c>
    </row>
    <row r="2431" ht="45" customHeight="1">
      <c r="A2431" s="36" t="inlineStr">
        <is>
          <t>N031</t>
        </is>
      </c>
      <c r="B2431" s="37" t="inlineStr">
        <is>
          <t>Ikyu Corporation</t>
        </is>
      </c>
      <c r="C2431" s="36" t="inlineStr">
        <is>
          <t>발표</t>
        </is>
      </c>
      <c r="D2431" s="36" t="inlineStr">
        <is>
          <t>2015-12-15</t>
        </is>
      </c>
      <c r="E2431" s="37" t="inlineStr">
        <is>
          <t>발표</t>
        </is>
      </c>
      <c r="F2431" s="37"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7" t="inlineStr">
        <is>
          <t>TDnet</t>
        </is>
      </c>
      <c r="H2431" s="36" t="inlineStr">
        <is>
          <t>2015-12-15</t>
        </is>
      </c>
      <c r="I2431" s="36" t="inlineStr">
        <is>
          <t>jp20151215</t>
        </is>
      </c>
      <c r="J2431" s="39" t="inlineStr">
        <is>
          <t>http://i.yimg.jp/images/docs/ir/release/2015/jp20151215.pdf</t>
        </is>
      </c>
      <c r="K2431" s="37" t="inlineStr">
        <is>
          <t>announce_date_chk,purpose_quote,acquirer_entity,acquirer_core,value_chk_local,pre_events_summary,event_ticker_basis,first_filing_date,chk_note</t>
        </is>
      </c>
    </row>
    <row r="2432" ht="45" customHeight="1">
      <c r="A2432" s="36" t="inlineStr">
        <is>
          <t>N031</t>
        </is>
      </c>
      <c r="B2432" s="37" t="inlineStr">
        <is>
          <t>Ikyu Corporation</t>
        </is>
      </c>
      <c r="C2432" s="36" t="inlineStr">
        <is>
          <t>발표</t>
        </is>
      </c>
      <c r="D2432" s="36" t="inlineStr">
        <is>
          <t>2015-12-15</t>
        </is>
      </c>
      <c r="E2432" s="37" t="inlineStr">
        <is>
          <t>발표</t>
        </is>
      </c>
      <c r="F2432" s="37" t="inlineStr">
        <is>
          <t>LINEヤフー 旧ヤフー 보도자료 아카이브 'ja20151215_B': 같은 날 이사회 결의 사실과 공개매수 기간(2015-12-16~2016-02-03)을 고지하고 IR 공시 PDF로 링크</t>
        </is>
      </c>
      <c r="G2432" s="37" t="inlineStr">
        <is>
          <t>회사 보도자료</t>
        </is>
      </c>
      <c r="H2432" s="36" t="inlineStr">
        <is>
          <t>2015-12-15</t>
        </is>
      </c>
      <c r="I2432" s="36" t="inlineStr">
        <is>
          <t>ja20151215_B</t>
        </is>
      </c>
      <c r="J2432" s="39" t="inlineStr">
        <is>
          <t>https://www.lycorp.co.jp/news/archive/Y/ja/ja20151215_B.pdf</t>
        </is>
      </c>
      <c r="K2432" s="37" t="inlineStr">
        <is>
          <t>first_filing_date</t>
        </is>
      </c>
    </row>
    <row r="2433" ht="45" customHeight="1">
      <c r="A2433" s="36" t="inlineStr">
        <is>
          <t>N031</t>
        </is>
      </c>
      <c r="B2433" s="37" t="inlineStr">
        <is>
          <t>Ikyu Corporation</t>
        </is>
      </c>
      <c r="C2433" s="36" t="inlineStr">
        <is>
          <t>인수 후</t>
        </is>
      </c>
      <c r="D2433" s="36" t="inlineStr">
        <is>
          <t>2016-02-04</t>
        </is>
      </c>
      <c r="E2433" s="37" t="inlineStr">
        <is>
          <t>완료</t>
        </is>
      </c>
      <c r="F2433" s="37"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7" t="inlineStr">
        <is>
          <t>TDnet</t>
        </is>
      </c>
      <c r="H2433" s="36" t="inlineStr">
        <is>
          <t>2016-02-04</t>
        </is>
      </c>
      <c r="I2433" s="36" t="inlineStr">
        <is>
          <t>jp20160204</t>
        </is>
      </c>
      <c r="J2433" s="39" t="inlineStr">
        <is>
          <t>http://i.yimg.jp/images/docs/ir/release/2016/jp20160204.pdf</t>
        </is>
      </c>
      <c r="K2433" s="37" t="inlineStr">
        <is>
          <t>value_chk_local,status_chk,subtype_chk,chk_note,post_events_summary,target_rev_pre,target_op_pre</t>
        </is>
      </c>
    </row>
    <row r="2434" ht="45" customHeight="1">
      <c r="A2434" s="36" t="inlineStr">
        <is>
          <t>N031</t>
        </is>
      </c>
      <c r="B2434" s="37" t="inlineStr">
        <is>
          <t>Ikyu Corporation</t>
        </is>
      </c>
      <c r="C2434" s="36" t="inlineStr">
        <is>
          <t>인수 후</t>
        </is>
      </c>
      <c r="D2434" s="36" t="inlineStr">
        <is>
          <t>2016-02-12</t>
        </is>
      </c>
      <c r="E2434" s="37" t="inlineStr">
        <is>
          <t>상장</t>
        </is>
      </c>
      <c r="F2434" s="37"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7" t="inlineStr">
        <is>
          <t>기타</t>
        </is>
      </c>
      <c r="H2434" s="36" t="inlineStr">
        <is>
          <t>2016-02-12</t>
        </is>
      </c>
      <c r="I2434" s="36" t="inlineStr">
        <is>
          <t>20160212-15</t>
        </is>
      </c>
      <c r="J2434" s="39" t="inlineStr">
        <is>
          <t>https://www.jpx.co.jp/news/1021/20160212-15.html</t>
        </is>
      </c>
      <c r="K2434" s="37" t="inlineStr">
        <is>
          <t>status_chk,post_events_summary</t>
        </is>
      </c>
    </row>
    <row r="2435" ht="45" customHeight="1">
      <c r="A2435" s="36" t="inlineStr">
        <is>
          <t>N031</t>
        </is>
      </c>
      <c r="B2435" s="37" t="inlineStr">
        <is>
          <t>Ikyu Corporation</t>
        </is>
      </c>
      <c r="C2435" s="36" t="inlineStr">
        <is>
          <t>인수 후</t>
        </is>
      </c>
      <c r="D2435" s="36" t="inlineStr">
        <is>
          <t>2016-03-31</t>
        </is>
      </c>
      <c r="E2435" s="37" t="inlineStr">
        <is>
          <t>완료</t>
        </is>
      </c>
      <c r="F2435" s="37"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7" t="inlineStr">
        <is>
          <t>EDINET</t>
        </is>
      </c>
      <c r="H2435" s="36" t="inlineStr">
        <is>
          <t>2016-06</t>
        </is>
      </c>
      <c r="I2435" s="36" t="inlineStr">
        <is>
          <t>yuho2015-vsreport</t>
        </is>
      </c>
      <c r="J2435" s="39" t="inlineStr">
        <is>
          <t>https://s.yimg.jp/i/docs/ir/archives/vsreport/yuho2015-vsreport.pdf</t>
        </is>
      </c>
      <c r="K2435" s="37" t="inlineStr">
        <is>
          <t>post_events_summary,status_chk,value_chk_local,impairment,purpose_quote</t>
        </is>
      </c>
    </row>
    <row r="2436" ht="45" customHeight="1">
      <c r="A2436" s="36" t="inlineStr">
        <is>
          <t>N031</t>
        </is>
      </c>
      <c r="B2436" s="37" t="inlineStr">
        <is>
          <t>Ikyu Corporation</t>
        </is>
      </c>
      <c r="C2436" s="36" t="inlineStr">
        <is>
          <t>인수 후</t>
        </is>
      </c>
      <c r="D2436" s="36" t="inlineStr">
        <is>
          <t>2016-03-31</t>
        </is>
      </c>
      <c r="E2436" s="37" t="inlineStr">
        <is>
          <t>실적</t>
        </is>
      </c>
      <c r="F2436" s="37"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7" t="inlineStr">
        <is>
          <t>회사 보도자료</t>
        </is>
      </c>
      <c r="H2436" s="36" t="inlineStr">
        <is>
          <t>2016</t>
        </is>
      </c>
      <c r="I2436" s="36" t="inlineStr">
        <is>
          <t>AP3ca7h4df</t>
        </is>
      </c>
      <c r="J2436" s="39" t="inlineStr">
        <is>
          <t>https://assets.ikyu.co.jp/corporate/uploads/2019/09/AP3ca7h4df.pdf</t>
        </is>
      </c>
      <c r="K2436" s="37" t="inlineStr">
        <is>
          <t>target_rev_post,target_op_post,post_events_summary,perf_basis</t>
        </is>
      </c>
    </row>
    <row r="2437" ht="45" customHeight="1">
      <c r="A2437" s="36" t="inlineStr">
        <is>
          <t>N031</t>
        </is>
      </c>
      <c r="B2437" s="37" t="inlineStr">
        <is>
          <t>Ikyu Corporation</t>
        </is>
      </c>
      <c r="C2437" s="36" t="inlineStr">
        <is>
          <t>인수 후</t>
        </is>
      </c>
      <c r="D2437" s="36" t="inlineStr">
        <is>
          <t>2017-03-31</t>
        </is>
      </c>
      <c r="E2437" s="37" t="inlineStr">
        <is>
          <t>실적</t>
        </is>
      </c>
      <c r="F2437" s="37" t="inlineStr">
        <is>
          <t>一休 第19期~第22期 決算公告(電子公告): 대차대조표만 공개, '(うち当期純利益)' 2017/3期 2,669,910千円, 2018/3期 3,620,618千円, 2019/3期 5,444,847千円, 2020/3期 7,085,521千円; 総資産 14,407,516→17,092,445→25,463,119→29,170,367千円</t>
        </is>
      </c>
      <c r="G2437" s="37" t="inlineStr">
        <is>
          <t>회사 보도자료</t>
        </is>
      </c>
      <c r="H2437" s="36" t="inlineStr">
        <is>
          <t>2020-06</t>
        </is>
      </c>
      <c r="I2437" s="36" t="inlineStr">
        <is>
          <t>一休 第22期 電子公告</t>
        </is>
      </c>
      <c r="J2437" s="39" t="inlineStr">
        <is>
          <t>https://assets.ikyu.co.jp/corporate/uploads/2020/06/%E6%A0%AA%E5%BC%8F%E4%BC%9A%E7%A4%BE%E4%B8%80%E4%BC%91-%E7%AC%AC22%E6%9C%9F-%E9%9B%BB%E5%AD%90%E5%85%AC%E5%91%8A.pdf</t>
        </is>
      </c>
      <c r="K2437" s="37" t="inlineStr">
        <is>
          <t>target_rev_post,target_op_post,post_events_summary</t>
        </is>
      </c>
    </row>
    <row r="2438" ht="45" customHeight="1">
      <c r="A2438" s="36" t="inlineStr">
        <is>
          <t>N031</t>
        </is>
      </c>
      <c r="B2438" s="37" t="inlineStr">
        <is>
          <t>Ikyu Corporation</t>
        </is>
      </c>
      <c r="C2438" s="36" t="inlineStr">
        <is>
          <t>인수 후</t>
        </is>
      </c>
      <c r="D2438" s="36" t="inlineStr">
        <is>
          <t>2016-02</t>
        </is>
      </c>
      <c r="E2438" s="37" t="inlineStr">
        <is>
          <t>경영진변경</t>
        </is>
      </c>
      <c r="F2438" s="37"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7" t="inlineStr">
        <is>
          <t>회사 보도자료</t>
        </is>
      </c>
      <c r="H2438" s="36" t="inlineStr">
        <is>
          <t>2026-10-26 열람</t>
        </is>
      </c>
      <c r="I2438" s="36" t="n"/>
      <c r="J2438" s="39" t="inlineStr">
        <is>
          <t>https://www.ikyu.co.jp/company/history</t>
        </is>
      </c>
      <c r="K2438" s="37" t="inlineStr">
        <is>
          <t>post_events_summary</t>
        </is>
      </c>
    </row>
    <row r="2439" ht="45" customHeight="1">
      <c r="A2439" s="36" t="inlineStr">
        <is>
          <t>N031</t>
        </is>
      </c>
      <c r="B2439" s="37" t="inlineStr">
        <is>
          <t>Ikyu Corporation</t>
        </is>
      </c>
      <c r="C2439" s="36" t="inlineStr">
        <is>
          <t>인수 후</t>
        </is>
      </c>
      <c r="D2439" s="36" t="inlineStr">
        <is>
          <t>2016-02-02</t>
        </is>
      </c>
      <c r="E2439" s="37" t="inlineStr">
        <is>
          <t>어닝콜</t>
        </is>
      </c>
      <c r="F2439" s="37"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7" t="inlineStr">
        <is>
          <t>IR 자료</t>
        </is>
      </c>
      <c r="H2439" s="36" t="inlineStr">
        <is>
          <t>2016-02-02</t>
        </is>
      </c>
      <c r="I2439" s="36" t="inlineStr">
        <is>
          <t>jp0202present-all</t>
        </is>
      </c>
      <c r="J2439" s="39" t="inlineStr">
        <is>
          <t>https://s.yimg.jp/i/docs/ir/archives/present/2016/jp0202present-all.pdf</t>
        </is>
      </c>
      <c r="K2439" s="37" t="inlineStr">
        <is>
          <t>earnings_call_note</t>
        </is>
      </c>
    </row>
    <row r="2440" ht="45" customHeight="1">
      <c r="A2440" s="36" t="inlineStr">
        <is>
          <t>N031</t>
        </is>
      </c>
      <c r="B2440" s="37" t="inlineStr">
        <is>
          <t>Ikyu Corporation</t>
        </is>
      </c>
      <c r="C2440" s="36" t="inlineStr">
        <is>
          <t>인수 후</t>
        </is>
      </c>
      <c r="D2440" s="36" t="inlineStr">
        <is>
          <t>2016-04-28</t>
        </is>
      </c>
      <c r="E2440" s="37" t="inlineStr">
        <is>
          <t>어닝콜</t>
        </is>
      </c>
      <c r="F2440" s="37" t="inlineStr">
        <is>
          <t>ヤフー 2015年度 決算説明会資料: 연결 매출에 "2ヶ月相当の（株）一休の売上高" 포함, 投資CF "子会社の支配獲得による支出・収入 -615 （株）一休の連結子会社化"(億円)</t>
        </is>
      </c>
      <c r="G2440" s="37" t="inlineStr">
        <is>
          <t>IR 자료</t>
        </is>
      </c>
      <c r="H2440" s="36" t="inlineStr">
        <is>
          <t>2016-04-28</t>
        </is>
      </c>
      <c r="I2440" s="36" t="inlineStr">
        <is>
          <t>jp160428presentation</t>
        </is>
      </c>
      <c r="J2440" s="39" t="inlineStr">
        <is>
          <t>https://s.yimg.jp/i/docs/ir/archives/present/2016/jp160428presentation.pdf</t>
        </is>
      </c>
      <c r="K2440" s="37" t="inlineStr">
        <is>
          <t>earnings_call_note</t>
        </is>
      </c>
    </row>
    <row r="2441" ht="45" customHeight="1">
      <c r="A2441" s="36" t="inlineStr">
        <is>
          <t>N031</t>
        </is>
      </c>
      <c r="B2441" s="37" t="inlineStr">
        <is>
          <t>Ikyu Corporation</t>
        </is>
      </c>
      <c r="C2441" s="36" t="inlineStr">
        <is>
          <t>인수 후</t>
        </is>
      </c>
      <c r="D2441" s="36" t="inlineStr">
        <is>
          <t>2016-11-01</t>
        </is>
      </c>
      <c r="E2441" s="37" t="inlineStr">
        <is>
          <t>어닝콜</t>
        </is>
      </c>
      <c r="F2441" s="37" t="inlineStr">
        <is>
          <t>ヤフー 2016年度第2四半期 決算説明会資料 p.45: ショッピング関連取扱高 중 'トラベル事業等' "前年同四半期比96.5％増", "（株）一休の取扱高は、2015年度第4四半期（2016年2月）より含んでいます"</t>
        </is>
      </c>
      <c r="G2441" s="37" t="inlineStr">
        <is>
          <t>IR 자료</t>
        </is>
      </c>
      <c r="H2441" s="36" t="inlineStr">
        <is>
          <t>2016-11-01</t>
        </is>
      </c>
      <c r="I2441" s="36" t="inlineStr">
        <is>
          <t>jp161101presentation</t>
        </is>
      </c>
      <c r="J2441" s="39" t="inlineStr">
        <is>
          <t>https://s.yimg.jp/i/docs/ir/archives/present/2016/jp161101presentation.pdf</t>
        </is>
      </c>
      <c r="K2441" s="37" t="inlineStr">
        <is>
          <t>earnings_call_note,post_events_summary</t>
        </is>
      </c>
    </row>
    <row r="2442" ht="45" customHeight="1">
      <c r="A2442" s="36" t="inlineStr">
        <is>
          <t>N031</t>
        </is>
      </c>
      <c r="B2442" s="37" t="inlineStr">
        <is>
          <t>Ikyu Corporation</t>
        </is>
      </c>
      <c r="C2442" s="36" t="inlineStr">
        <is>
          <t>인수 후</t>
        </is>
      </c>
      <c r="D2442" s="36" t="inlineStr">
        <is>
          <t>2021-03-31</t>
        </is>
      </c>
      <c r="E2442" s="37" t="inlineStr">
        <is>
          <t>기타</t>
        </is>
      </c>
      <c r="F2442" s="37"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7" t="inlineStr">
        <is>
          <t>EDINET</t>
        </is>
      </c>
      <c r="H2442" s="36" t="inlineStr">
        <is>
          <t>2021-06</t>
        </is>
      </c>
      <c r="I2442" s="36" t="inlineStr">
        <is>
          <t>S100LJN6</t>
        </is>
      </c>
      <c r="J2442" s="39" t="inlineStr">
        <is>
          <t>https://disclosure2dl.edinet-fsa.go.jp/searchdocument/pdf/S100LJN6.pdf</t>
        </is>
      </c>
      <c r="K2442" s="37" t="inlineStr">
        <is>
          <t>impairment,post_events_summary</t>
        </is>
      </c>
    </row>
    <row r="2443" ht="45" customHeight="1">
      <c r="A2443" s="36" t="inlineStr">
        <is>
          <t>N031</t>
        </is>
      </c>
      <c r="B2443" s="37" t="inlineStr">
        <is>
          <t>Ikyu Corporation</t>
        </is>
      </c>
      <c r="C2443" s="36" t="inlineStr">
        <is>
          <t>인수 후</t>
        </is>
      </c>
      <c r="D2443" s="36" t="inlineStr">
        <is>
          <t>2022-03-31</t>
        </is>
      </c>
      <c r="E2443" s="37" t="inlineStr">
        <is>
          <t>기타</t>
        </is>
      </c>
      <c r="F2443" s="37" t="inlineStr">
        <is>
          <t>Zホールディングス 有価証券報告書 第27期(2022/3): のれん 배분표 '一休(注)４ 72,044 → 一休(宿泊) 65,611·一休(飲食) 6,433', 내용연수 비확정 무형자산 一休(宿泊) 10,120百万円; 감손 기재 없음</t>
        </is>
      </c>
      <c r="G2443" s="37" t="inlineStr">
        <is>
          <t>EDINET</t>
        </is>
      </c>
      <c r="H2443" s="36" t="inlineStr">
        <is>
          <t>2022-06</t>
        </is>
      </c>
      <c r="I2443" s="36" t="inlineStr">
        <is>
          <t>S100O94C</t>
        </is>
      </c>
      <c r="J2443" s="39" t="inlineStr">
        <is>
          <t>https://disclosure2dl.edinet-fsa.go.jp/searchdocument/pdf/S100O94C.pdf</t>
        </is>
      </c>
      <c r="K2443" s="37" t="inlineStr">
        <is>
          <t>impairment,post_events_summary</t>
        </is>
      </c>
    </row>
    <row r="2444" ht="45" customHeight="1">
      <c r="A2444" s="36" t="inlineStr">
        <is>
          <t>N031</t>
        </is>
      </c>
      <c r="B2444" s="37" t="inlineStr">
        <is>
          <t>Ikyu Corporation</t>
        </is>
      </c>
      <c r="C2444" s="36" t="inlineStr">
        <is>
          <t>인수 후</t>
        </is>
      </c>
      <c r="D2444" s="36" t="inlineStr">
        <is>
          <t>2026-03-31</t>
        </is>
      </c>
      <c r="E2444" s="37" t="inlineStr">
        <is>
          <t>기타</t>
        </is>
      </c>
      <c r="F2444" s="37" t="inlineStr">
        <is>
          <t>LINEヤフー 有価証券報告書 第31期(2026/3): のれん 一休(宿泊) 65,611·一休(飲食) 6,433百万円, 耐用年数を確定できない無形資産 一休(宿泊) 10,120百万円(전기와 동일); ㈱一休 議決権 100.0%(コマース事業)</t>
        </is>
      </c>
      <c r="G2444" s="37" t="inlineStr">
        <is>
          <t>EDINET</t>
        </is>
      </c>
      <c r="H2444" s="36" t="inlineStr">
        <is>
          <t>2026-06</t>
        </is>
      </c>
      <c r="I2444" s="36" t="inlineStr">
        <is>
          <t>S100YBXD</t>
        </is>
      </c>
      <c r="J2444" s="39" t="inlineStr">
        <is>
          <t>https://disclosure2dl.edinet-fsa.go.jp/searchdocument/pdf/S100YBXD.pdf</t>
        </is>
      </c>
      <c r="K2444" s="37" t="inlineStr">
        <is>
          <t>impairment,post_events_summary</t>
        </is>
      </c>
    </row>
    <row r="2445" ht="45" customHeight="1">
      <c r="A2445" s="36" t="inlineStr">
        <is>
          <t>N031</t>
        </is>
      </c>
      <c r="B2445" s="37" t="inlineStr">
        <is>
          <t>Ikyu Corporation</t>
        </is>
      </c>
      <c r="C2445" s="36" t="inlineStr">
        <is>
          <t>인수 후</t>
        </is>
      </c>
      <c r="D2445" s="36" t="inlineStr">
        <is>
          <t>2026-03-31</t>
        </is>
      </c>
      <c r="E2445" s="37" t="inlineStr">
        <is>
          <t>실적</t>
        </is>
      </c>
      <c r="F2445" s="37"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7" t="inlineStr">
        <is>
          <t>기타</t>
        </is>
      </c>
      <c r="H2445" s="36" t="inlineStr">
        <is>
          <t>2026-07-03</t>
        </is>
      </c>
      <c r="I2445" s="36" t="n"/>
      <c r="J2445" s="39" t="inlineStr">
        <is>
          <t>https://catr.jp/companies/ff1a5/54644/settlements/5f5b9/472118</t>
        </is>
      </c>
      <c r="K2445" s="37" t="inlineStr">
        <is>
          <t>target_rev_post,target_op_post,perf_basis</t>
        </is>
      </c>
    </row>
    <row r="2446" ht="45" customHeight="1">
      <c r="A2446" s="36" t="inlineStr">
        <is>
          <t>N031</t>
        </is>
      </c>
      <c r="B2446" s="37" t="inlineStr">
        <is>
          <t>Ikyu Corporation</t>
        </is>
      </c>
      <c r="C2446" s="36" t="inlineStr">
        <is>
          <t>인수 전</t>
        </is>
      </c>
      <c r="D2446" s="36" t="inlineStr">
        <is>
          <t>2015-03-31</t>
        </is>
      </c>
      <c r="E2446" s="37" t="inlineStr">
        <is>
          <t>실적</t>
        </is>
      </c>
      <c r="F2446" s="37"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7" t="inlineStr">
        <is>
          <t>EDINET</t>
        </is>
      </c>
      <c r="H2446" s="36" t="inlineStr">
        <is>
          <t>2015-06</t>
        </is>
      </c>
      <c r="I2446" s="36" t="inlineStr">
        <is>
          <t>yuho2014-vsreport_2</t>
        </is>
      </c>
      <c r="J2446" s="39" t="inlineStr">
        <is>
          <t>https://s.yimg.jp/i/docs/ir/archives/vsreport/yuho2014-vsreport_2.pdf</t>
        </is>
      </c>
      <c r="K2446" s="37" t="inlineStr">
        <is>
          <t>acq_total_assets,deal_to_assets_pct,deal_to_equity_pct,acquirer_core,acq_mktcap,size_basis</t>
        </is>
      </c>
    </row>
    <row r="2447" ht="45" customHeight="1">
      <c r="A2447" s="36" t="inlineStr">
        <is>
          <t>N031</t>
        </is>
      </c>
      <c r="B2447" s="37" t="inlineStr">
        <is>
          <t>Ikyu Corporation</t>
        </is>
      </c>
      <c r="C2447" s="36" t="inlineStr">
        <is>
          <t>발표</t>
        </is>
      </c>
      <c r="D2447" s="36" t="inlineStr">
        <is>
          <t>2015-12-14</t>
        </is>
      </c>
      <c r="E2447" s="37" t="inlineStr">
        <is>
          <t>기타</t>
        </is>
      </c>
      <c r="F2447" s="37" t="inlineStr">
        <is>
          <t>Yahoo Finance 4689.T 일별 종가: 2015-12-14 502円, 2015-12-15 499円(2013-09-26 1:100 분할 이후 분할 없음)</t>
        </is>
      </c>
      <c r="G2447" s="37" t="inlineStr">
        <is>
          <t>기타</t>
        </is>
      </c>
      <c r="H2447" s="36" t="inlineStr">
        <is>
          <t>2026-10-25 조회</t>
        </is>
      </c>
      <c r="I2447" s="36" t="n"/>
      <c r="J2447" s="39" t="inlineStr">
        <is>
          <t>https://query1.finance.yahoo.com/v8/finance/chart/4689.T?period1=946684800&amp;period2=1793000000&amp;interval=1d&amp;events=split</t>
        </is>
      </c>
      <c r="K2447" s="37" t="inlineStr">
        <is>
          <t>acq_mktcap,size_basis</t>
        </is>
      </c>
    </row>
    <row r="2448" ht="45" customHeight="1">
      <c r="A2448" s="36" t="inlineStr">
        <is>
          <t>N031</t>
        </is>
      </c>
      <c r="B2448" s="37" t="inlineStr">
        <is>
          <t>Ikyu Corporation</t>
        </is>
      </c>
      <c r="C2448" s="36" t="inlineStr">
        <is>
          <t>발표</t>
        </is>
      </c>
      <c r="D2448" s="36" t="inlineStr">
        <is>
          <t>2015-12-15</t>
        </is>
      </c>
      <c r="E2448" s="37" t="inlineStr">
        <is>
          <t>기타</t>
        </is>
      </c>
      <c r="F2448" s="37" t="inlineStr">
        <is>
          <t>Federal Reserve H.10 Historical Rates for the Japanese Yen: 15-DEC-15 121.6600 円/USD</t>
        </is>
      </c>
      <c r="G2448" s="37" t="inlineStr">
        <is>
          <t>기타</t>
        </is>
      </c>
      <c r="H2448" s="36" t="inlineStr">
        <is>
          <t>2026-10-25 조회</t>
        </is>
      </c>
      <c r="I2448" s="36" t="n"/>
      <c r="J2448" s="39" t="inlineStr">
        <is>
          <t>https://www.federalreserve.gov/releases/h10/hist/dat00_ja.htm</t>
        </is>
      </c>
      <c r="K2448" s="37" t="inlineStr">
        <is>
          <t>value_chk_usdmm</t>
        </is>
      </c>
    </row>
    <row r="2449" ht="45" customHeight="1">
      <c r="A2449" s="36" t="inlineStr">
        <is>
          <t>N031</t>
        </is>
      </c>
      <c r="B2449" s="37" t="inlineStr">
        <is>
          <t>Ikyu Corporation</t>
        </is>
      </c>
      <c r="C2449" s="36" t="inlineStr">
        <is>
          <t>인수 후</t>
        </is>
      </c>
      <c r="D2449" s="36" t="inlineStr">
        <is>
          <t>2021-03</t>
        </is>
      </c>
      <c r="E2449" s="37" t="inlineStr">
        <is>
          <t>통합</t>
        </is>
      </c>
      <c r="F2449"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7" t="inlineStr">
        <is>
          <t>EDINET</t>
        </is>
      </c>
      <c r="H2449" s="36" t="inlineStr">
        <is>
          <t>2026-06</t>
        </is>
      </c>
      <c r="I2449" s="36" t="inlineStr">
        <is>
          <t>S100YBXD</t>
        </is>
      </c>
      <c r="J2449" s="39" t="inlineStr">
        <is>
          <t>https://disclosure2dl.edinet-fsa.go.jp/searchdocument/pdf/S100YBXD.pdf</t>
        </is>
      </c>
      <c r="K2449" s="37" t="inlineStr">
        <is>
          <t>pre_incorp_chk,post_events_summary</t>
        </is>
      </c>
    </row>
    <row r="2450" ht="45" customHeight="1">
      <c r="A2450" s="36" t="inlineStr">
        <is>
          <t>N031</t>
        </is>
      </c>
      <c r="B2450" s="37" t="inlineStr">
        <is>
          <t>Ikyu Corporation</t>
        </is>
      </c>
      <c r="C2450" s="36" t="inlineStr">
        <is>
          <t>인수 후</t>
        </is>
      </c>
      <c r="D2450" s="36" t="inlineStr">
        <is>
          <t>2021-03-01</t>
        </is>
      </c>
      <c r="E2450" s="37" t="inlineStr">
        <is>
          <t>통합</t>
        </is>
      </c>
      <c r="F2450" s="37" t="inlineStr">
        <is>
          <t>Z Holdings·LINE 공동 보도자료 'Completion of the Business Integration Between Z Holdings and LINE': "today announce the completion of the business integration between the two companies" (모회사 SoftBank Corp.·NAVER가 일련의 거래 수행)</t>
        </is>
      </c>
      <c r="G2450" s="37" t="inlineStr">
        <is>
          <t>회사 보도자료</t>
        </is>
      </c>
      <c r="H2450" s="36" t="inlineStr">
        <is>
          <t>2021-03-01</t>
        </is>
      </c>
      <c r="I2450" s="36" t="inlineStr">
        <is>
          <t>en20210301_B</t>
        </is>
      </c>
      <c r="J2450" s="39" t="inlineStr">
        <is>
          <t>https://www.lycorp.co.jp/news/archive/Z/en/en20210301_B.pdf</t>
        </is>
      </c>
      <c r="K2450" s="37" t="inlineStr">
        <is>
          <t>pre_incorp_chk,post_events_summary</t>
        </is>
      </c>
    </row>
    <row r="2451" ht="45" customHeight="1">
      <c r="A2451" s="36" t="inlineStr">
        <is>
          <t>N031</t>
        </is>
      </c>
      <c r="B2451" s="37" t="inlineStr">
        <is>
          <t>Ikyu Corporation</t>
        </is>
      </c>
      <c r="C2451" s="36" t="inlineStr">
        <is>
          <t>인수 후</t>
        </is>
      </c>
      <c r="D2451" s="36" t="inlineStr">
        <is>
          <t>2021-12-31</t>
        </is>
      </c>
      <c r="E2451" s="37" t="inlineStr">
        <is>
          <t>기타</t>
        </is>
      </c>
      <c r="F2451"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7" t="inlineStr">
        <is>
          <t>DART 사업보고서</t>
        </is>
      </c>
      <c r="H2451" s="36" t="inlineStr">
        <is>
          <t>2022-03-04</t>
        </is>
      </c>
      <c r="I2451" s="36" t="inlineStr">
        <is>
          <t>20220304000687</t>
        </is>
      </c>
      <c r="J2451" s="39" t="inlineStr">
        <is>
          <t>https://dart.fss.or.kr/dsaf001/main.do?rcpNo=20220304000687</t>
        </is>
      </c>
      <c r="K2451" s="37" t="inlineStr">
        <is>
          <t>pre_incorp_chk</t>
        </is>
      </c>
    </row>
    <row r="2452" ht="45" customHeight="1">
      <c r="A2452" s="36" t="inlineStr">
        <is>
          <t>N031</t>
        </is>
      </c>
      <c r="B2452" s="37" t="inlineStr">
        <is>
          <t>Ikyu Corporation</t>
        </is>
      </c>
      <c r="C2452" s="36" t="inlineStr">
        <is>
          <t>인수 후</t>
        </is>
      </c>
      <c r="D2452" s="36" t="inlineStr">
        <is>
          <t>2021-03-16</t>
        </is>
      </c>
      <c r="E2452" s="37" t="inlineStr">
        <is>
          <t>기타</t>
        </is>
      </c>
      <c r="F2452" s="37"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7" t="inlineStr">
        <is>
          <t>EDINET</t>
        </is>
      </c>
      <c r="H2452" s="36" t="inlineStr">
        <is>
          <t>2021-06</t>
        </is>
      </c>
      <c r="I2452" s="36" t="inlineStr">
        <is>
          <t>S100LJN6</t>
        </is>
      </c>
      <c r="J2452" s="39" t="inlineStr">
        <is>
          <t>https://disclosure2dl.edinet-fsa.go.jp/searchdocument/pdf/S100LJN6.pdf</t>
        </is>
      </c>
      <c r="K2452" s="37" t="inlineStr">
        <is>
          <t>post_events_summary</t>
        </is>
      </c>
    </row>
    <row r="2453" ht="45" customHeight="1">
      <c r="A2453" s="36" t="inlineStr">
        <is>
          <t>N032</t>
        </is>
      </c>
      <c r="B2453" s="37" t="inlineStr">
        <is>
          <t>PayPay Asset Management Co., Ltd.</t>
        </is>
      </c>
      <c r="C2453" s="36" t="inlineStr">
        <is>
          <t>발표</t>
        </is>
      </c>
      <c r="D2453" s="36" t="inlineStr">
        <is>
          <t>2016-08-08</t>
        </is>
      </c>
      <c r="E2453" s="37" t="inlineStr">
        <is>
          <t>발표</t>
        </is>
      </c>
      <c r="F2453" s="37"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7" t="inlineStr">
        <is>
          <t>회사 보도자료</t>
        </is>
      </c>
      <c r="H2453" s="36" t="inlineStr">
        <is>
          <t>2016-08-08</t>
        </is>
      </c>
      <c r="I2453" s="36" t="inlineStr">
        <is>
          <t>ja20160808_B</t>
        </is>
      </c>
      <c r="J2453" s="39" t="inlineStr">
        <is>
          <t>https://www.lycorp.co.jp/news/archive/Y/ja/ja20160808_B.pdf</t>
        </is>
      </c>
      <c r="K2453" s="37" t="inlineStr">
        <is>
          <t>purpose_quote,announce_date_chk,value_chk_local,pre_events_summary,is_core,core_basis</t>
        </is>
      </c>
    </row>
    <row r="2454" ht="45" customHeight="1">
      <c r="A2454" s="36" t="inlineStr">
        <is>
          <t>N032</t>
        </is>
      </c>
      <c r="B2454" s="37" t="inlineStr">
        <is>
          <t>PayPay Asset Management Co., Ltd.</t>
        </is>
      </c>
      <c r="C2454" s="36" t="inlineStr">
        <is>
          <t>발표</t>
        </is>
      </c>
      <c r="D2454" s="36" t="inlineStr">
        <is>
          <t>2016-08-08</t>
        </is>
      </c>
      <c r="E2454" s="37" t="inlineStr">
        <is>
          <t>발표</t>
        </is>
      </c>
      <c r="F2454" s="37"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7" t="inlineStr">
        <is>
          <t>TDnet</t>
        </is>
      </c>
      <c r="H2454" s="36" t="inlineStr">
        <is>
          <t>2016-08-08</t>
        </is>
      </c>
      <c r="I2454" s="36" t="inlineStr">
        <is>
          <t>140120160808470791</t>
        </is>
      </c>
      <c r="J2454" s="39" t="inlineStr">
        <is>
          <t>https://assets.minkabu.jp/news/article_media_content/urn:newsml:tdnet.info:20160808470791/140120160808470791.pdf</t>
        </is>
      </c>
      <c r="K2454" s="37" t="inlineStr">
        <is>
          <t>value_chk_local,chk_note,target_rev_pre,target_op_pre,pre_events_summary,acq_total_assets,deal_to_assets_pct,deal_to_equity_pct,acquirer_entity,first_filing_date,purpose_quote</t>
        </is>
      </c>
    </row>
    <row r="2455" ht="45" customHeight="1">
      <c r="A2455" s="36" t="inlineStr">
        <is>
          <t>N032</t>
        </is>
      </c>
      <c r="B2455" s="37" t="inlineStr">
        <is>
          <t>PayPay Asset Management Co., Ltd.</t>
        </is>
      </c>
      <c r="C2455" s="36" t="inlineStr">
        <is>
          <t>인수 후</t>
        </is>
      </c>
      <c r="D2455" s="36" t="inlineStr">
        <is>
          <t>2016-10-03</t>
        </is>
      </c>
      <c r="E2455" s="37" t="inlineStr">
        <is>
          <t>완료</t>
        </is>
      </c>
      <c r="F2455" s="37"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7" t="inlineStr">
        <is>
          <t>TDnet</t>
        </is>
      </c>
      <c r="H2455" s="36" t="inlineStr">
        <is>
          <t>2016-10-03</t>
        </is>
      </c>
      <c r="I2455" s="36" t="inlineStr">
        <is>
          <t>140120161003405438</t>
        </is>
      </c>
      <c r="J2455" s="39" t="inlineStr">
        <is>
          <t>https://assets.minkabu.jp/news/article_media_content/urn:newsml:tdnet.info:20161003405438/140120161003405438.pdf</t>
        </is>
      </c>
      <c r="K2455" s="37" t="inlineStr">
        <is>
          <t>status_chk,post_events_summary</t>
        </is>
      </c>
    </row>
    <row r="2456" ht="45" customHeight="1">
      <c r="A2456" s="36" t="inlineStr">
        <is>
          <t>N032</t>
        </is>
      </c>
      <c r="B2456" s="37" t="inlineStr">
        <is>
          <t>PayPay Asset Management Co., Ltd.</t>
        </is>
      </c>
      <c r="C2456" s="36" t="inlineStr">
        <is>
          <t>인수 전</t>
        </is>
      </c>
      <c r="D2456" s="36" t="inlineStr">
        <is>
          <t>2016-02-15</t>
        </is>
      </c>
      <c r="E2456" s="37" t="inlineStr">
        <is>
          <t>기타</t>
        </is>
      </c>
      <c r="F2456" s="37" t="inlineStr">
        <is>
          <t>アストマックス 적시공시 '当社グループにおけるアセット・マネジメント事業に関するお知らせ': 東京理科大 VC펀드 조성·운용, 그룹 운용자산 "3,000億円を超えた", ASTAM이 투자자문 담당</t>
        </is>
      </c>
      <c r="G2456" s="37" t="inlineStr">
        <is>
          <t>TDnet</t>
        </is>
      </c>
      <c r="H2456" s="36" t="inlineStr">
        <is>
          <t>2016-02-15</t>
        </is>
      </c>
      <c r="I2456" s="36" t="inlineStr">
        <is>
          <t>140120160215414732</t>
        </is>
      </c>
      <c r="J2456" s="39" t="inlineStr">
        <is>
          <t>https://assets.minkabu.jp/news/article_media_content/urn:newsml:tdnet.info:20160215414732/140120160215414732.pdf</t>
        </is>
      </c>
      <c r="K2456" s="37" t="inlineStr">
        <is>
          <t>pre_events_summary</t>
        </is>
      </c>
    </row>
    <row r="2457" ht="45" customHeight="1">
      <c r="A2457" s="36" t="inlineStr">
        <is>
          <t>N032</t>
        </is>
      </c>
      <c r="B2457" s="37" t="inlineStr">
        <is>
          <t>PayPay Asset Management Co., Ltd.</t>
        </is>
      </c>
      <c r="C2457" s="36" t="inlineStr">
        <is>
          <t>발표</t>
        </is>
      </c>
      <c r="D2457" s="36" t="inlineStr">
        <is>
          <t>2019-03-13</t>
        </is>
      </c>
      <c r="E2457" s="37" t="inlineStr">
        <is>
          <t>발표</t>
        </is>
      </c>
      <c r="F2457" s="37"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7" t="inlineStr">
        <is>
          <t>TDnet</t>
        </is>
      </c>
      <c r="H2457" s="36" t="inlineStr">
        <is>
          <t>2019-03-13</t>
        </is>
      </c>
      <c r="I2457" s="36" t="inlineStr">
        <is>
          <t>140120190313489737</t>
        </is>
      </c>
      <c r="J2457" s="39" t="inlineStr">
        <is>
          <t>https://assets.minkabu.jp/news/article_media_content/urn:newsml:tdnet.info:20190313489737/140120190313489737.pdf</t>
        </is>
      </c>
      <c r="K2457" s="37"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6" t="inlineStr">
        <is>
          <t>N032</t>
        </is>
      </c>
      <c r="B2458" s="37" t="inlineStr">
        <is>
          <t>PayPay Asset Management Co., Ltd.</t>
        </is>
      </c>
      <c r="C2458" s="36" t="inlineStr">
        <is>
          <t>인수 후</t>
        </is>
      </c>
      <c r="D2458" s="36" t="inlineStr">
        <is>
          <t>2019-04-01</t>
        </is>
      </c>
      <c r="E2458" s="37" t="inlineStr">
        <is>
          <t>완료</t>
        </is>
      </c>
      <c r="F2458" s="37"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7" t="inlineStr">
        <is>
          <t>TDnet</t>
        </is>
      </c>
      <c r="H2458" s="36" t="inlineStr">
        <is>
          <t>2019-04-01</t>
        </is>
      </c>
      <c r="I2458" s="36" t="inlineStr">
        <is>
          <t>140120190401498766</t>
        </is>
      </c>
      <c r="J2458" s="39" t="inlineStr">
        <is>
          <t>https://assets.minkabu.jp/news/article_media_content/urn:newsml:tdnet.info:20190401498766/140120190401498766.pdf</t>
        </is>
      </c>
      <c r="K2458" s="37" t="inlineStr">
        <is>
          <t>status_chk,post_events_summary,pre_incorp_chk</t>
        </is>
      </c>
    </row>
    <row r="2459" ht="45" customHeight="1">
      <c r="A2459" s="36" t="inlineStr">
        <is>
          <t>N032</t>
        </is>
      </c>
      <c r="B2459" s="37" t="inlineStr">
        <is>
          <t>PayPay Asset Management Co., Ltd.</t>
        </is>
      </c>
      <c r="C2459" s="36" t="inlineStr">
        <is>
          <t>인수 후</t>
        </is>
      </c>
      <c r="D2459" s="36" t="inlineStr">
        <is>
          <t>2019-04-01</t>
        </is>
      </c>
      <c r="E2459" s="37" t="inlineStr">
        <is>
          <t>완료</t>
        </is>
      </c>
      <c r="F2459" s="37"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7" t="inlineStr">
        <is>
          <t>EDINET</t>
        </is>
      </c>
      <c r="H2459" s="36" t="inlineStr">
        <is>
          <t>2019-06-27</t>
        </is>
      </c>
      <c r="I2459" s="36" t="inlineStr">
        <is>
          <t>S100GAOD</t>
        </is>
      </c>
      <c r="J2459" s="39" t="inlineStr">
        <is>
          <t>https://disclosure2dl.edinet-fsa.go.jp/searchdocument/pdf/S100GAOD.pdf</t>
        </is>
      </c>
      <c r="K2459" s="37" t="inlineStr">
        <is>
          <t>value_chk_local,status_chk,target_rev_pre,target_op_pre,pre_events_summary,chk_note</t>
        </is>
      </c>
    </row>
    <row r="2460" ht="45" customHeight="1">
      <c r="A2460" s="36" t="inlineStr">
        <is>
          <t>N032</t>
        </is>
      </c>
      <c r="B2460" s="37" t="inlineStr">
        <is>
          <t>PayPay Asset Management Co., Ltd.</t>
        </is>
      </c>
      <c r="C2460" s="36" t="inlineStr">
        <is>
          <t>인수 후</t>
        </is>
      </c>
      <c r="D2460" s="36" t="inlineStr">
        <is>
          <t>2019-06-03</t>
        </is>
      </c>
      <c r="E2460" s="37" t="inlineStr">
        <is>
          <t>기타</t>
        </is>
      </c>
      <c r="F2460" s="37" t="inlineStr">
        <is>
          <t>アストマックス 적시공시(ASTAM 보도자료 첨부): 'Yjamプラス！'(2016年12月20日運用開始) 판매사 27사로 확대; ヤフー 빅데이터·Magne-Max의 AI 운용모델 활용 펀드</t>
        </is>
      </c>
      <c r="G2460" s="37" t="inlineStr">
        <is>
          <t>TDnet</t>
        </is>
      </c>
      <c r="H2460" s="36" t="inlineStr">
        <is>
          <t>2019-06-03</t>
        </is>
      </c>
      <c r="I2460" s="36" t="inlineStr">
        <is>
          <t>140120190603444185</t>
        </is>
      </c>
      <c r="J2460" s="39" t="inlineStr">
        <is>
          <t>https://assets.minkabu.jp/news/article_media_content/urn:newsml:tdnet.info:20190603444185/140120190603444185.pdf</t>
        </is>
      </c>
      <c r="K2460" s="37" t="inlineStr">
        <is>
          <t>post_events_summary</t>
        </is>
      </c>
    </row>
    <row r="2461" ht="45" customHeight="1">
      <c r="A2461" s="36" t="inlineStr">
        <is>
          <t>N032</t>
        </is>
      </c>
      <c r="B2461" s="37" t="inlineStr">
        <is>
          <t>PayPay Asset Management Co., Ltd.</t>
        </is>
      </c>
      <c r="C2461" s="36" t="inlineStr">
        <is>
          <t>인수 후</t>
        </is>
      </c>
      <c r="D2461" s="36" t="inlineStr">
        <is>
          <t>2020-07-31</t>
        </is>
      </c>
      <c r="E2461" s="37" t="inlineStr">
        <is>
          <t>사명변경</t>
        </is>
      </c>
      <c r="F2461" s="37"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7" t="inlineStr">
        <is>
          <t>회사 보도자료</t>
        </is>
      </c>
      <c r="H2461" s="36" t="inlineStr">
        <is>
          <t>2020-07-31</t>
        </is>
      </c>
      <c r="I2461" s="36" t="n"/>
      <c r="J2461" s="39" t="inlineStr">
        <is>
          <t>https://www.softbank.jp/corp/news/press/sbkk/2020/20200731_01/</t>
        </is>
      </c>
      <c r="K2461" s="37" t="inlineStr">
        <is>
          <t>post_events_summary</t>
        </is>
      </c>
    </row>
    <row r="2462" ht="45" customHeight="1">
      <c r="A2462" s="36" t="inlineStr">
        <is>
          <t>N032</t>
        </is>
      </c>
      <c r="B2462" s="37" t="inlineStr">
        <is>
          <t>PayPay Asset Management Co., Ltd.</t>
        </is>
      </c>
      <c r="C2462" s="36" t="inlineStr">
        <is>
          <t>인수 후</t>
        </is>
      </c>
      <c r="D2462" s="36" t="inlineStr">
        <is>
          <t>2021-04-01</t>
        </is>
      </c>
      <c r="E2462" s="37" t="inlineStr">
        <is>
          <t>기타</t>
        </is>
      </c>
      <c r="F2462" s="37"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7" t="inlineStr">
        <is>
          <t>TDnet</t>
        </is>
      </c>
      <c r="H2462" s="36" t="inlineStr">
        <is>
          <t>2021-04-01</t>
        </is>
      </c>
      <c r="I2462" s="36" t="inlineStr">
        <is>
          <t>140120210331487889</t>
        </is>
      </c>
      <c r="J2462" s="39" t="inlineStr">
        <is>
          <t>https://assets.minkabu.jp/news/article_media_content/urn:newsml:tdnet.info:20210331487889/140120210331487889.pdf</t>
        </is>
      </c>
      <c r="K2462" s="37" t="inlineStr">
        <is>
          <t>post_events_summary</t>
        </is>
      </c>
    </row>
    <row r="2463" ht="45" customHeight="1">
      <c r="A2463" s="36" t="inlineStr">
        <is>
          <t>N032</t>
        </is>
      </c>
      <c r="B2463" s="37" t="inlineStr">
        <is>
          <t>PayPay Asset Management Co., Ltd.</t>
        </is>
      </c>
      <c r="C2463" s="36" t="inlineStr">
        <is>
          <t>인수 후</t>
        </is>
      </c>
      <c r="D2463" s="36" t="inlineStr">
        <is>
          <t>2022-08-01</t>
        </is>
      </c>
      <c r="E2463" s="37" t="inlineStr">
        <is>
          <t>매각</t>
        </is>
      </c>
      <c r="F2463" s="37"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7" t="inlineStr">
        <is>
          <t>회사 보도자료</t>
        </is>
      </c>
      <c r="H2463" s="36" t="inlineStr">
        <is>
          <t>2026-10-26</t>
        </is>
      </c>
      <c r="I2463" s="36" t="n"/>
      <c r="J2463" s="39" t="inlineStr">
        <is>
          <t>https://www.astmax.co.jp/corp/history.html</t>
        </is>
      </c>
      <c r="K2463" s="37" t="inlineStr">
        <is>
          <t>post_events_summary</t>
        </is>
      </c>
    </row>
    <row r="2464" ht="45" customHeight="1">
      <c r="A2464" s="36" t="inlineStr">
        <is>
          <t>N032</t>
        </is>
      </c>
      <c r="B2464" s="37" t="inlineStr">
        <is>
          <t>PayPay Asset Management Co., Ltd.</t>
        </is>
      </c>
      <c r="C2464" s="36" t="inlineStr">
        <is>
          <t>인수 후</t>
        </is>
      </c>
      <c r="D2464" s="36" t="inlineStr">
        <is>
          <t>2022-07-29</t>
        </is>
      </c>
      <c r="E2464" s="37" t="inlineStr">
        <is>
          <t>매각</t>
        </is>
      </c>
      <c r="F2464" s="37"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7" t="inlineStr">
        <is>
          <t>TDnet</t>
        </is>
      </c>
      <c r="H2464" s="36" t="inlineStr">
        <is>
          <t>2022-07-29</t>
        </is>
      </c>
      <c r="I2464" s="36" t="inlineStr">
        <is>
          <t>140120220729508155</t>
        </is>
      </c>
      <c r="J2464" s="39" t="inlineStr">
        <is>
          <t>https://assets.minkabu.jp/news/article_media_content/urn:newsml:tdnet.info:20220729508155/140120220729508155.pdf</t>
        </is>
      </c>
      <c r="K2464" s="37" t="inlineStr">
        <is>
          <t>target_rev_post,target_op_post,post_events_summary,perf_basis</t>
        </is>
      </c>
    </row>
    <row r="2465" ht="45" customHeight="1">
      <c r="A2465" s="36" t="inlineStr">
        <is>
          <t>N032</t>
        </is>
      </c>
      <c r="B2465" s="37" t="inlineStr">
        <is>
          <t>PayPay Asset Management Co., Ltd.</t>
        </is>
      </c>
      <c r="C2465" s="36" t="inlineStr">
        <is>
          <t>인수 후</t>
        </is>
      </c>
      <c r="D2465" s="36" t="inlineStr">
        <is>
          <t>2022-08-15</t>
        </is>
      </c>
      <c r="E2465" s="37" t="inlineStr">
        <is>
          <t>매각</t>
        </is>
      </c>
      <c r="F2465" s="37" t="inlineStr">
        <is>
          <t>アストマックス 적시공시(2022-08-15): PPAM이 지분법 관계회사에서 빠져 월말 운용자산 공시 종료 — 그룹 운용자산(2022/7末 237,887百万円)은 "その大半がPPAM 社に帰属するもの"</t>
        </is>
      </c>
      <c r="G2465" s="37" t="inlineStr">
        <is>
          <t>TDnet</t>
        </is>
      </c>
      <c r="H2465" s="36" t="inlineStr">
        <is>
          <t>2022-08-15</t>
        </is>
      </c>
      <c r="I2465" s="36" t="inlineStr">
        <is>
          <t>140120220815520404</t>
        </is>
      </c>
      <c r="J2465" s="39" t="inlineStr">
        <is>
          <t>https://assets.minkabu.jp/news/article_media_content/urn:newsml:tdnet.info:20220815520404/140120220815520404.pdf</t>
        </is>
      </c>
      <c r="K2465" s="37" t="inlineStr">
        <is>
          <t>post_events_summary</t>
        </is>
      </c>
    </row>
    <row r="2466" ht="45" customHeight="1">
      <c r="A2466" s="36" t="inlineStr">
        <is>
          <t>N032</t>
        </is>
      </c>
      <c r="B2466" s="37" t="inlineStr">
        <is>
          <t>PayPay Asset Management Co., Ltd.</t>
        </is>
      </c>
      <c r="C2466" s="36" t="inlineStr">
        <is>
          <t>인수 후</t>
        </is>
      </c>
      <c r="D2466" s="36" t="inlineStr">
        <is>
          <t>2024-10-11</t>
        </is>
      </c>
      <c r="E2466" s="37" t="inlineStr">
        <is>
          <t>사업철수</t>
        </is>
      </c>
      <c r="F2466" s="37"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7" t="inlineStr">
        <is>
          <t>언론 보도</t>
        </is>
      </c>
      <c r="H2466" s="36" t="inlineStr">
        <is>
          <t>2024-10-11</t>
        </is>
      </c>
      <c r="I2466" s="36" t="n"/>
      <c r="J2466" s="39" t="inlineStr">
        <is>
          <t>https://www.nikkei.com/article/DGXZQOUB117LL0R11C24A0000000/</t>
        </is>
      </c>
      <c r="K2466" s="37" t="inlineStr">
        <is>
          <t>post_events_summary,target_rev_post,target_op_post,earnings_call_note</t>
        </is>
      </c>
    </row>
    <row r="2467" ht="45" customHeight="1">
      <c r="A2467" s="36" t="inlineStr">
        <is>
          <t>N032</t>
        </is>
      </c>
      <c r="B2467" s="37" t="inlineStr">
        <is>
          <t>PayPay Asset Management Co., Ltd.</t>
        </is>
      </c>
      <c r="C2467" s="36" t="inlineStr">
        <is>
          <t>인수 후</t>
        </is>
      </c>
      <c r="D2467" s="36" t="inlineStr">
        <is>
          <t>2024-10-11</t>
        </is>
      </c>
      <c r="E2467" s="37" t="inlineStr">
        <is>
          <t>사업철수</t>
        </is>
      </c>
      <c r="F2467" s="37"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7" t="inlineStr">
        <is>
          <t>회사 보도자료</t>
        </is>
      </c>
      <c r="H2467" s="36" t="inlineStr">
        <is>
          <t>2024-10-11</t>
        </is>
      </c>
      <c r="I2467" s="36" t="inlineStr">
        <is>
          <t>others_20241011</t>
        </is>
      </c>
      <c r="J2467" s="39" t="inlineStr">
        <is>
          <t>http://web.archive.org/web/20251129114235/https://www.paypay-am.co.jp/upload/news/others_20241011.pdf</t>
        </is>
      </c>
      <c r="K2467" s="37" t="inlineStr">
        <is>
          <t>post_events_summary,earnings_call_note</t>
        </is>
      </c>
    </row>
    <row r="2468" ht="45" customHeight="1">
      <c r="A2468" s="36" t="inlineStr">
        <is>
          <t>N032</t>
        </is>
      </c>
      <c r="B2468" s="37" t="inlineStr">
        <is>
          <t>PayPay Asset Management Co., Ltd.</t>
        </is>
      </c>
      <c r="C2468" s="36" t="inlineStr">
        <is>
          <t>인수 후</t>
        </is>
      </c>
      <c r="D2468" s="36" t="inlineStr">
        <is>
          <t>2024-03-31</t>
        </is>
      </c>
      <c r="E2468" s="37" t="inlineStr">
        <is>
          <t>실적</t>
        </is>
      </c>
      <c r="F2468" s="37"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7" t="inlineStr">
        <is>
          <t>기타</t>
        </is>
      </c>
      <c r="H2468" s="36" t="inlineStr">
        <is>
          <t>2024-10-28</t>
        </is>
      </c>
      <c r="I2468" s="36" t="n"/>
      <c r="J2468" s="39" t="inlineStr">
        <is>
          <t>https://mbp-japan.com/tokyo/ria-japan/column/5177173/</t>
        </is>
      </c>
      <c r="K2468" s="37" t="inlineStr">
        <is>
          <t>target_rev_post,target_op_post,perf_basis</t>
        </is>
      </c>
    </row>
    <row r="2469" ht="45" customHeight="1">
      <c r="A2469" s="36" t="inlineStr">
        <is>
          <t>N032</t>
        </is>
      </c>
      <c r="B2469" s="37" t="inlineStr">
        <is>
          <t>PayPay Asset Management Co., Ltd.</t>
        </is>
      </c>
      <c r="C2469" s="36" t="inlineStr">
        <is>
          <t>인수 후</t>
        </is>
      </c>
      <c r="D2469" s="36" t="inlineStr">
        <is>
          <t>2024-03-31</t>
        </is>
      </c>
      <c r="E2469" s="37" t="inlineStr">
        <is>
          <t>실적</t>
        </is>
      </c>
      <c r="F2469" s="37"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7" t="inlineStr">
        <is>
          <t>EDINET</t>
        </is>
      </c>
      <c r="H2469" s="36" t="inlineStr">
        <is>
          <t>2025-01-08</t>
        </is>
      </c>
      <c r="I2469" s="36" t="inlineStr">
        <is>
          <t>S100V0WO</t>
        </is>
      </c>
      <c r="J2469" s="39" t="inlineStr">
        <is>
          <t>https://disclosure2dl.edinet-fsa.go.jp/searchdocument/pdf/S100V0WO.pdf</t>
        </is>
      </c>
      <c r="K2469" s="37" t="inlineStr">
        <is>
          <t>target_rev_post,target_op_post,perf_basis,post_events_summary,impairment</t>
        </is>
      </c>
    </row>
    <row r="2470" ht="45" customHeight="1">
      <c r="A2470" s="36" t="inlineStr">
        <is>
          <t>N032</t>
        </is>
      </c>
      <c r="B2470" s="37" t="inlineStr">
        <is>
          <t>PayPay Asset Management Co., Ltd.</t>
        </is>
      </c>
      <c r="C2470" s="36" t="inlineStr">
        <is>
          <t>인수 후</t>
        </is>
      </c>
      <c r="D2470" s="36" t="inlineStr">
        <is>
          <t>2025-03-31</t>
        </is>
      </c>
      <c r="E2470" s="37" t="inlineStr">
        <is>
          <t>실적</t>
        </is>
      </c>
      <c r="F2470" s="37"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7" t="inlineStr">
        <is>
          <t>EDINET</t>
        </is>
      </c>
      <c r="H2470" s="36" t="inlineStr">
        <is>
          <t>2025-07-25</t>
        </is>
      </c>
      <c r="I2470" s="36" t="inlineStr">
        <is>
          <t>S100WDOL</t>
        </is>
      </c>
      <c r="J2470" s="39" t="inlineStr">
        <is>
          <t>https://disclosure2dl.edinet-fsa.go.jp/searchdocument/pdf/S100WDOL.pdf</t>
        </is>
      </c>
      <c r="K2470" s="37" t="inlineStr">
        <is>
          <t>target_rev_post,target_op_post,perf_basis,post_events_summary,pre_events_summary,notes</t>
        </is>
      </c>
    </row>
    <row r="2471" ht="45" customHeight="1">
      <c r="A2471" s="36" t="inlineStr">
        <is>
          <t>N032</t>
        </is>
      </c>
      <c r="B2471" s="37" t="inlineStr">
        <is>
          <t>PayPay Asset Management Co., Ltd.</t>
        </is>
      </c>
      <c r="C2471" s="36" t="inlineStr">
        <is>
          <t>인수 후</t>
        </is>
      </c>
      <c r="D2471" s="36" t="inlineStr">
        <is>
          <t>2025-09-30</t>
        </is>
      </c>
      <c r="E2471" s="37" t="inlineStr">
        <is>
          <t>청산</t>
        </is>
      </c>
      <c r="F2471" s="37"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7" t="inlineStr">
        <is>
          <t>회사 보도자료</t>
        </is>
      </c>
      <c r="H2471" s="36" t="inlineStr">
        <is>
          <t>2025-12-03</t>
        </is>
      </c>
      <c r="I2471" s="36" t="n"/>
      <c r="J2471" s="39" t="inlineStr">
        <is>
          <t>http://web.archive.org/web/20251203154110/https://www.paypay-am.co.jp/oshirase/</t>
        </is>
      </c>
      <c r="K2471" s="37" t="inlineStr">
        <is>
          <t>post_events_summary</t>
        </is>
      </c>
    </row>
    <row r="2472" ht="45" customHeight="1">
      <c r="A2472" s="36" t="inlineStr">
        <is>
          <t>N032</t>
        </is>
      </c>
      <c r="B2472" s="37" t="inlineStr">
        <is>
          <t>PayPay Asset Management Co., Ltd.</t>
        </is>
      </c>
      <c r="C2472" s="36" t="inlineStr">
        <is>
          <t>인수 후</t>
        </is>
      </c>
      <c r="D2472" s="36" t="inlineStr">
        <is>
          <t>2025-09-30</t>
        </is>
      </c>
      <c r="E2472" s="37" t="inlineStr">
        <is>
          <t>사업철수</t>
        </is>
      </c>
      <c r="F2472" s="37" t="inlineStr">
        <is>
          <t>LINEヤフー 有価証券報告書 第31期(2026/3期): 戦略事業 서비스 목록 주석 "(※８) 「PayPayアセットマネジメント」は2025年９月末に事業を終了しました" (第30期에는 '2025年９月末を目途に終了予定')</t>
        </is>
      </c>
      <c r="G2472" s="37" t="inlineStr">
        <is>
          <t>EDINET</t>
        </is>
      </c>
      <c r="H2472" s="36" t="inlineStr">
        <is>
          <t>2026-06-18</t>
        </is>
      </c>
      <c r="I2472" s="36" t="inlineStr">
        <is>
          <t>S100YBXD</t>
        </is>
      </c>
      <c r="J2472" s="39" t="inlineStr">
        <is>
          <t>https://data.swcms.net/file/lycorp-ir/dam/jcr:37e7640a-6aa4-4125-ac17-9d4e8fed0b14/S100YBXD.pdf</t>
        </is>
      </c>
      <c r="K2472" s="37" t="inlineStr">
        <is>
          <t>post_events_summary,pre_incorp_chk</t>
        </is>
      </c>
    </row>
    <row r="2473" ht="45" customHeight="1">
      <c r="A2473" s="36" t="inlineStr">
        <is>
          <t>N032</t>
        </is>
      </c>
      <c r="B2473" s="37" t="inlineStr">
        <is>
          <t>PayPay Asset Management Co., Ltd.</t>
        </is>
      </c>
      <c r="C2473" s="36" t="inlineStr">
        <is>
          <t>인수 후</t>
        </is>
      </c>
      <c r="D2473" s="36" t="inlineStr">
        <is>
          <t>2017-02-03</t>
        </is>
      </c>
      <c r="E2473" s="37" t="inlineStr">
        <is>
          <t>어닝콜</t>
        </is>
      </c>
      <c r="F2473" s="37" t="inlineStr">
        <is>
          <t>ヤフー 2016년도 3Q 결산설명회(2017-02-03): '主な持分法適用会社'에 アストマックス投信投資顧問（株）(2016年12月末時点)</t>
        </is>
      </c>
      <c r="G2473" s="37" t="inlineStr">
        <is>
          <t>IR 자료</t>
        </is>
      </c>
      <c r="H2473" s="36" t="inlineStr">
        <is>
          <t>2017-02-03</t>
        </is>
      </c>
      <c r="I2473" s="36" t="inlineStr">
        <is>
          <t>jp170203presentation</t>
        </is>
      </c>
      <c r="J2473" s="39" t="inlineStr">
        <is>
          <t>https://www.lycorp.co.jp/ja/ir/library/presentations/main/05/teaserItems2/0/linkList/00/link/jp170203presentation.pdf</t>
        </is>
      </c>
      <c r="K2473" s="37" t="inlineStr">
        <is>
          <t>earnings_call_note,post_events_summary</t>
        </is>
      </c>
    </row>
    <row r="2474" ht="45" customHeight="1">
      <c r="A2474" s="36" t="inlineStr">
        <is>
          <t>N032</t>
        </is>
      </c>
      <c r="B2474" s="37" t="inlineStr">
        <is>
          <t>PayPay Asset Management Co., Ltd.</t>
        </is>
      </c>
      <c r="C2474" s="36" t="inlineStr">
        <is>
          <t>인수 후</t>
        </is>
      </c>
      <c r="D2474" s="36" t="inlineStr">
        <is>
          <t>2017-04-26</t>
        </is>
      </c>
      <c r="E2474" s="37" t="inlineStr">
        <is>
          <t>어닝콜</t>
        </is>
      </c>
      <c r="F2474" s="37" t="inlineStr">
        <is>
          <t>ヤフー 2016년도 결산설명회(2017-04-26) '2016年度の出資実績'(합계 약 240억엔): 'アストマックス投信投資顧問株式会社 2016年10月 33.4%' — 성과 언급은 없음</t>
        </is>
      </c>
      <c r="G2474" s="37" t="inlineStr">
        <is>
          <t>IR 자료</t>
        </is>
      </c>
      <c r="H2474" s="36" t="inlineStr">
        <is>
          <t>2017-04-26</t>
        </is>
      </c>
      <c r="I2474" s="36" t="inlineStr">
        <is>
          <t>jp170426presentation</t>
        </is>
      </c>
      <c r="J2474" s="39" t="inlineStr">
        <is>
          <t>https://www.lycorp.co.jp/ja/ir/library/presentations/main/05/teaserItems2/0/linkList/0/link/jp170426presentation.pdf</t>
        </is>
      </c>
      <c r="K2474" s="37" t="inlineStr">
        <is>
          <t>earnings_call_note</t>
        </is>
      </c>
    </row>
    <row r="2475" ht="45" customHeight="1">
      <c r="A2475" s="36" t="inlineStr">
        <is>
          <t>N032</t>
        </is>
      </c>
      <c r="B2475" s="37" t="inlineStr">
        <is>
          <t>PayPay Asset Management Co., Ltd.</t>
        </is>
      </c>
      <c r="C2475" s="36" t="inlineStr">
        <is>
          <t>인수 후</t>
        </is>
      </c>
      <c r="D2475" s="36" t="inlineStr">
        <is>
          <t>2019-08-02</t>
        </is>
      </c>
      <c r="E2475" s="37" t="inlineStr">
        <is>
          <t>어닝콜</t>
        </is>
      </c>
      <c r="F2475" s="37" t="inlineStr">
        <is>
          <t>ヤフー 2019년도 1Q 결산설명회(2019-08-02): '主な連結子会社'에 アストマックス投信投資顧問(株)</t>
        </is>
      </c>
      <c r="G2475" s="37" t="inlineStr">
        <is>
          <t>IR 자료</t>
        </is>
      </c>
      <c r="H2475" s="36" t="inlineStr">
        <is>
          <t>2019-08-02</t>
        </is>
      </c>
      <c r="I2475" s="36" t="inlineStr">
        <is>
          <t>jp2019q1_presentation-2</t>
        </is>
      </c>
      <c r="J2475" s="39" t="inlineStr">
        <is>
          <t>https://www.lycorp.co.jp/ja/ir/library/presentations/main/00/teaserItems2/0/linkList/02/link/jp2019q1_presentation-2.pdf</t>
        </is>
      </c>
      <c r="K2475" s="37" t="inlineStr">
        <is>
          <t>earnings_call_note,post_events_summary</t>
        </is>
      </c>
    </row>
    <row r="2476" ht="45" customHeight="1">
      <c r="A2476" s="36" t="inlineStr">
        <is>
          <t>N032</t>
        </is>
      </c>
      <c r="B2476" s="37" t="inlineStr">
        <is>
          <t>PayPay Asset Management Co., Ltd.</t>
        </is>
      </c>
      <c r="C2476" s="36" t="inlineStr">
        <is>
          <t>인수 후</t>
        </is>
      </c>
      <c r="D2476" s="36" t="inlineStr">
        <is>
          <t>2021-08-03</t>
        </is>
      </c>
      <c r="E2476" s="37" t="inlineStr">
        <is>
          <t>어닝콜</t>
        </is>
      </c>
      <c r="F2476" s="37" t="inlineStr">
        <is>
          <t>ZHD 2021년도 1Q 결산설명회(2021-08-03): 戦略事業 '그 외 금융'에 'PayPayアセットマネジメント、「PayPayほけん」、マグネマックス、「YJFX!」…' — 개별 실적 언급 없음</t>
        </is>
      </c>
      <c r="G2476" s="37" t="inlineStr">
        <is>
          <t>IR 자료</t>
        </is>
      </c>
      <c r="H2476" s="36" t="inlineStr">
        <is>
          <t>2021-08-03</t>
        </is>
      </c>
      <c r="I2476" s="36" t="inlineStr">
        <is>
          <t>jp2021q1_presentation</t>
        </is>
      </c>
      <c r="J2476" s="39" t="inlineStr">
        <is>
          <t>https://www.lycorp.co.jp/ja/ir/library/presentations/main/01/teaserItems2/0/linkList/02/link/jp2021q1_presentation.pdf</t>
        </is>
      </c>
      <c r="K2476" s="37" t="inlineStr">
        <is>
          <t>earnings_call_note</t>
        </is>
      </c>
    </row>
    <row r="2477" ht="45" customHeight="1">
      <c r="A2477" s="36" t="inlineStr">
        <is>
          <t>N032</t>
        </is>
      </c>
      <c r="B2477" s="37" t="inlineStr">
        <is>
          <t>PayPay Asset Management Co., Ltd.</t>
        </is>
      </c>
      <c r="C2477" s="36" t="inlineStr">
        <is>
          <t>발표</t>
        </is>
      </c>
      <c r="D2477" s="36" t="inlineStr">
        <is>
          <t>2016-08-09</t>
        </is>
      </c>
      <c r="E2477" s="37" t="inlineStr">
        <is>
          <t>기타</t>
        </is>
      </c>
      <c r="F2477" s="37" t="inlineStr">
        <is>
          <t>Yahoo Finance 7162.T 일별: 8/8 종가 211(거래량 29,400) → 8/9 291(35,400) → 8/10 371(319,600) → 8/12 442(4,905,300)</t>
        </is>
      </c>
      <c r="G2477" s="37" t="inlineStr">
        <is>
          <t>기타</t>
        </is>
      </c>
      <c r="H2477" s="36" t="inlineStr">
        <is>
          <t>2026-10-25</t>
        </is>
      </c>
      <c r="I2477" s="36" t="n"/>
      <c r="J2477" s="39" t="inlineStr">
        <is>
          <t>https://query1.finance.yahoo.com/v8/finance/chart/7162.T?period1=1470096000&amp;period2=1470960000&amp;interval=1d&amp;events=splits%2Cdiv</t>
        </is>
      </c>
      <c r="K2477" s="37" t="inlineStr">
        <is>
          <t>event_ticker_basis</t>
        </is>
      </c>
    </row>
    <row r="2478" ht="45" customHeight="1">
      <c r="A2478" s="36" t="inlineStr">
        <is>
          <t>N032</t>
        </is>
      </c>
      <c r="B2478" s="37" t="inlineStr">
        <is>
          <t>PayPay Asset Management Co., Ltd.</t>
        </is>
      </c>
      <c r="C2478" s="36" t="inlineStr">
        <is>
          <t>발표</t>
        </is>
      </c>
      <c r="D2478" s="36" t="inlineStr">
        <is>
          <t>2016-08-05</t>
        </is>
      </c>
      <c r="E2478" s="37" t="inlineStr">
        <is>
          <t>기타</t>
        </is>
      </c>
      <c r="F2478" s="37" t="inlineStr">
        <is>
          <t>Yahoo Finance 4689.T 일별: 8/5 종가 433, 8/8 432, 8/9 437円</t>
        </is>
      </c>
      <c r="G2478" s="37" t="inlineStr">
        <is>
          <t>기타</t>
        </is>
      </c>
      <c r="H2478" s="36" t="inlineStr">
        <is>
          <t>2026-10-25</t>
        </is>
      </c>
      <c r="I2478" s="36" t="n"/>
      <c r="J2478" s="39" t="inlineStr">
        <is>
          <t>https://query1.finance.yahoo.com/v8/finance/chart/4689.T?period1=1470096000&amp;period2=1470960000&amp;interval=1d&amp;events=splits%2Cdiv</t>
        </is>
      </c>
      <c r="K2478" s="37" t="inlineStr">
        <is>
          <t>acq_mktcap,event_ticker_basis</t>
        </is>
      </c>
    </row>
    <row r="2479" ht="45" customHeight="1">
      <c r="A2479" s="36" t="inlineStr">
        <is>
          <t>N032</t>
        </is>
      </c>
      <c r="B2479" s="37" t="inlineStr">
        <is>
          <t>PayPay Asset Management Co., Ltd.</t>
        </is>
      </c>
      <c r="C2479" s="36" t="inlineStr">
        <is>
          <t>인수 전</t>
        </is>
      </c>
      <c r="D2479" s="36" t="inlineStr">
        <is>
          <t>2016-06-30</t>
        </is>
      </c>
      <c r="E2479" s="37" t="inlineStr">
        <is>
          <t>기타</t>
        </is>
      </c>
      <c r="F2479" s="37" t="inlineStr">
        <is>
          <t>ヤフー 第22期 第1四半期報告書(2016-08-08 제출): 発行済株式 5,695,406,900株(2016-06-30), 자기보유주식 2,800,000株(2016-03-31)</t>
        </is>
      </c>
      <c r="G2479" s="37" t="inlineStr">
        <is>
          <t>EDINET</t>
        </is>
      </c>
      <c r="H2479" s="36" t="inlineStr">
        <is>
          <t>2016-08-08</t>
        </is>
      </c>
      <c r="I2479" s="36" t="inlineStr">
        <is>
          <t>2016q1_shihanki_houkoku</t>
        </is>
      </c>
      <c r="J2479" s="39" t="inlineStr">
        <is>
          <t>https://www.lycorp.co.jp/ja/ir/library/securities/main/05/teaserItems2/0/linkList/03/link/2016q1_shihanki_houkoku.pdf</t>
        </is>
      </c>
      <c r="K2479" s="37" t="inlineStr">
        <is>
          <t>acq_mktcap</t>
        </is>
      </c>
    </row>
    <row r="2480" ht="45" customHeight="1">
      <c r="A2480" s="36" t="inlineStr">
        <is>
          <t>N032</t>
        </is>
      </c>
      <c r="B2480" s="37" t="inlineStr">
        <is>
          <t>PayPay Asset Management Co., Ltd.</t>
        </is>
      </c>
      <c r="C2480" s="36" t="inlineStr">
        <is>
          <t>인수 전</t>
        </is>
      </c>
      <c r="D2480" s="36" t="inlineStr">
        <is>
          <t>2016-03-31</t>
        </is>
      </c>
      <c r="E2480" s="37" t="inlineStr">
        <is>
          <t>실적</t>
        </is>
      </c>
      <c r="F2480" s="37" t="inlineStr">
        <is>
          <t>ヤフー 有価証券報告書 第21期(2016/3期, IFRS) 세그먼트: 외부고객 매출 マーケティングソリューション事業 274,953, コンシューマ事業 320,892(アスクル 연결), その他 56,481, 연결 652,327百万円</t>
        </is>
      </c>
      <c r="G2480" s="37" t="inlineStr">
        <is>
          <t>EDINET</t>
        </is>
      </c>
      <c r="H2480" s="36" t="inlineStr">
        <is>
          <t>2016-06-20</t>
        </is>
      </c>
      <c r="I2480" s="36" t="inlineStr">
        <is>
          <t>yuho2015-vsreport</t>
        </is>
      </c>
      <c r="J2480" s="39" t="inlineStr">
        <is>
          <t>https://www.lycorp.co.jp/ja/ir/library/securities/main/06/teaserItems2/0/linkList/0/link/yuho2015-vsreport.pdf</t>
        </is>
      </c>
      <c r="K2480" s="37" t="inlineStr">
        <is>
          <t>acquirer_core</t>
        </is>
      </c>
    </row>
    <row r="2481" ht="45" customHeight="1">
      <c r="A2481" s="36" t="inlineStr">
        <is>
          <t>N032</t>
        </is>
      </c>
      <c r="B2481" s="37" t="inlineStr">
        <is>
          <t>PayPay Asset Management Co., Ltd.</t>
        </is>
      </c>
      <c r="C2481" s="36" t="inlineStr">
        <is>
          <t>발표</t>
        </is>
      </c>
      <c r="D2481" s="36" t="n"/>
      <c r="E2481" s="37" t="inlineStr">
        <is>
          <t>기타</t>
        </is>
      </c>
      <c r="F2481" s="37" t="inlineStr">
        <is>
          <t>Fed H.10 일별 엔/달러: 2016-08-08 102.53</t>
        </is>
      </c>
      <c r="G2481" s="37" t="inlineStr">
        <is>
          <t>기타</t>
        </is>
      </c>
      <c r="H2481" s="36" t="inlineStr">
        <is>
          <t>2026-10-25</t>
        </is>
      </c>
      <c r="I2481" s="36" t="n"/>
      <c r="J2481" s="39" t="inlineStr">
        <is>
          <t>https://www.federalreserve.gov/releases/h10/hist/dat00_ja.htm</t>
        </is>
      </c>
      <c r="K2481" s="37" t="inlineStr">
        <is>
          <t>value_chk_usdmm</t>
        </is>
      </c>
    </row>
    <row r="2482" ht="45" customHeight="1">
      <c r="A2482" s="36" t="inlineStr">
        <is>
          <t>N032</t>
        </is>
      </c>
      <c r="B2482" s="37" t="inlineStr">
        <is>
          <t>PayPay Asset Management Co., Ltd.</t>
        </is>
      </c>
      <c r="C2482" s="36" t="inlineStr">
        <is>
          <t>인수 후</t>
        </is>
      </c>
      <c r="D2482" s="36" t="inlineStr">
        <is>
          <t>2021-03-01</t>
        </is>
      </c>
      <c r="E2482" s="37" t="inlineStr">
        <is>
          <t>통합</t>
        </is>
      </c>
      <c r="F2482" s="37"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7" t="inlineStr">
        <is>
          <t>EDINET</t>
        </is>
      </c>
      <c r="H2482" s="36" t="inlineStr">
        <is>
          <t>2026-06-18</t>
        </is>
      </c>
      <c r="I2482" s="36" t="inlineStr">
        <is>
          <t>S100YBXD</t>
        </is>
      </c>
      <c r="J2482" s="39" t="inlineStr">
        <is>
          <t>https://data.swcms.net/file/lycorp-ir/dam/jcr:37e7640a-6aa4-4125-ac17-9d4e8fed0b14/S100YBXD.pdf</t>
        </is>
      </c>
      <c r="K2482" s="37" t="inlineStr">
        <is>
          <t>pre_incorp_chk,post_events_summary</t>
        </is>
      </c>
    </row>
    <row r="2483" ht="45" customHeight="1">
      <c r="A2483" s="36" t="inlineStr">
        <is>
          <t>N032</t>
        </is>
      </c>
      <c r="B2483" s="37" t="inlineStr">
        <is>
          <t>PayPay Asset Management Co., Ltd.</t>
        </is>
      </c>
      <c r="C2483" s="36" t="inlineStr">
        <is>
          <t>인수 후</t>
        </is>
      </c>
      <c r="D2483" s="36" t="inlineStr">
        <is>
          <t>2021-12-31</t>
        </is>
      </c>
      <c r="E2483" s="37" t="inlineStr">
        <is>
          <t>기타</t>
        </is>
      </c>
      <c r="F2483" s="37"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7" t="inlineStr">
        <is>
          <t>DART 사업보고서</t>
        </is>
      </c>
      <c r="H2483" s="36" t="inlineStr">
        <is>
          <t>2022-03-04</t>
        </is>
      </c>
      <c r="I2483" s="36" t="inlineStr">
        <is>
          <t>20220304000687</t>
        </is>
      </c>
      <c r="J2483" s="39" t="inlineStr">
        <is>
          <t>https://dart.fss.or.kr/dsaf001/main.do?rcpNo=20220304000687</t>
        </is>
      </c>
      <c r="K2483" s="37" t="inlineStr">
        <is>
          <t>pre_incorp_chk</t>
        </is>
      </c>
    </row>
    <row r="2484" ht="45" customHeight="1">
      <c r="A2484" s="36" t="inlineStr">
        <is>
          <t>N033</t>
        </is>
      </c>
      <c r="B2484" s="37" t="inlineStr">
        <is>
          <t>Demae-Can Co.,Ltd (TSE:2484)</t>
        </is>
      </c>
      <c r="C2484" s="36" t="inlineStr">
        <is>
          <t>발표</t>
        </is>
      </c>
      <c r="D2484" s="36" t="inlineStr">
        <is>
          <t>2016-10-13</t>
        </is>
      </c>
      <c r="E2484" s="37" t="inlineStr">
        <is>
          <t>발표</t>
        </is>
      </c>
      <c r="F2484" s="37"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7" t="inlineStr">
        <is>
          <t>회사 보도자료</t>
        </is>
      </c>
      <c r="H2484" s="36" t="inlineStr">
        <is>
          <t>2016-10-13</t>
        </is>
      </c>
      <c r="I2484" s="36" t="n"/>
      <c r="J2484" s="39" t="inlineStr">
        <is>
          <t>https://www.lycorp.co.jp/news/archive/L/ja/ja20161013_A.pdf</t>
        </is>
      </c>
      <c r="K2484" s="37" t="inlineStr">
        <is>
          <t>announce_date_chk,purpose_quote,acquirer_entity,first_filing_date,core_basis</t>
        </is>
      </c>
    </row>
    <row r="2485" ht="45" customHeight="1">
      <c r="A2485" s="36" t="inlineStr">
        <is>
          <t>N033</t>
        </is>
      </c>
      <c r="B2485" s="37" t="inlineStr">
        <is>
          <t>Demae-Can Co.,Ltd (TSE:2484)</t>
        </is>
      </c>
      <c r="C2485" s="36" t="inlineStr">
        <is>
          <t>발표</t>
        </is>
      </c>
      <c r="D2485" s="36" t="inlineStr">
        <is>
          <t>2016-10-13</t>
        </is>
      </c>
      <c r="E2485" s="37" t="inlineStr">
        <is>
          <t>발표</t>
        </is>
      </c>
      <c r="F2485" s="37" t="inlineStr">
        <is>
          <t>LINE Form 6-K: 'Notice Regarding Acquisition of Shares in Yume no Machi Souzou Iinkai Co., Ltd. (Stock Code: 2484)' — 2,220,000주, 20.0%, equity method affiliate.</t>
        </is>
      </c>
      <c r="G2485" s="37" t="inlineStr">
        <is>
          <t>SEC</t>
        </is>
      </c>
      <c r="H2485" s="36" t="inlineStr">
        <is>
          <t>2016-10-13</t>
        </is>
      </c>
      <c r="I2485" s="36" t="inlineStr">
        <is>
          <t>0001193125-16-737111</t>
        </is>
      </c>
      <c r="J2485" s="39" t="inlineStr">
        <is>
          <t>https://www.sec.gov/Archives/edgar/data/1611820/000119312516737111/d215926d6k.htm</t>
        </is>
      </c>
      <c r="K2485" s="37" t="inlineStr">
        <is>
          <t>announce_date_chk,first_filing_date,acquirer_entity</t>
        </is>
      </c>
    </row>
    <row r="2486" ht="45" customHeight="1">
      <c r="A2486" s="36" t="inlineStr">
        <is>
          <t>N033</t>
        </is>
      </c>
      <c r="B2486" s="37" t="inlineStr">
        <is>
          <t>Demae-Can Co.,Ltd (TSE:2484)</t>
        </is>
      </c>
      <c r="C2486" s="36" t="inlineStr">
        <is>
          <t>발표</t>
        </is>
      </c>
      <c r="D2486" s="36" t="inlineStr">
        <is>
          <t>2016-10-13</t>
        </is>
      </c>
      <c r="E2486" s="37" t="inlineStr">
        <is>
          <t>발표</t>
        </is>
      </c>
      <c r="F2486" s="37"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7" t="inlineStr">
        <is>
          <t>TDnet</t>
        </is>
      </c>
      <c r="H2486" s="36" t="inlineStr">
        <is>
          <t>2016-10-13</t>
        </is>
      </c>
      <c r="I2486" s="36" t="n"/>
      <c r="J2486" s="39" t="inlineStr">
        <is>
          <t>https://www2.jpx.co.jp/disc/24840/140120161013412171.pdf</t>
        </is>
      </c>
      <c r="K2486" s="37" t="inlineStr">
        <is>
          <t>purpose_quote,pre_events_summary,pre_incorp_chk</t>
        </is>
      </c>
    </row>
    <row r="2487" ht="45" customHeight="1">
      <c r="A2487" s="36" t="inlineStr">
        <is>
          <t>N033</t>
        </is>
      </c>
      <c r="B2487" s="37" t="inlineStr">
        <is>
          <t>Demae-Can Co.,Ltd (TSE:2484)</t>
        </is>
      </c>
      <c r="C2487" s="36" t="inlineStr">
        <is>
          <t>발표</t>
        </is>
      </c>
      <c r="D2487" s="36" t="inlineStr">
        <is>
          <t>2016-10-14</t>
        </is>
      </c>
      <c r="E2487" s="37" t="inlineStr">
        <is>
          <t>소유주변경</t>
        </is>
      </c>
      <c r="F2487" s="37"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7" t="inlineStr">
        <is>
          <t>TDnet</t>
        </is>
      </c>
      <c r="H2487" s="36" t="inlineStr">
        <is>
          <t>2016-10-14</t>
        </is>
      </c>
      <c r="I2487" s="36" t="n"/>
      <c r="J2487" s="39" t="inlineStr">
        <is>
          <t>https://www2.jpx.co.jp/disc/24840/140120161014412765.pdf</t>
        </is>
      </c>
      <c r="K2487" s="37" t="inlineStr">
        <is>
          <t>value_chk_local,status_chk,chk_note,notes</t>
        </is>
      </c>
    </row>
    <row r="2488" ht="45" customHeight="1">
      <c r="A2488" s="36" t="inlineStr">
        <is>
          <t>N033</t>
        </is>
      </c>
      <c r="B2488" s="37" t="inlineStr">
        <is>
          <t>Demae-Can Co.,Ltd (TSE:2484)</t>
        </is>
      </c>
      <c r="C2488" s="36" t="inlineStr">
        <is>
          <t>인수 후</t>
        </is>
      </c>
      <c r="D2488" s="36" t="inlineStr">
        <is>
          <t>2016-10-18</t>
        </is>
      </c>
      <c r="E2488" s="37" t="inlineStr">
        <is>
          <t>완료</t>
        </is>
      </c>
      <c r="F2488" s="37"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7" t="inlineStr">
        <is>
          <t>SEC</t>
        </is>
      </c>
      <c r="H2488" s="36" t="inlineStr">
        <is>
          <t>2016-11-08</t>
        </is>
      </c>
      <c r="I2488" s="36" t="inlineStr">
        <is>
          <t>0001193125-16-762295</t>
        </is>
      </c>
      <c r="J2488" s="39" t="inlineStr">
        <is>
          <t>https://www.sec.gov/Archives/edgar/data/1611820/000119312516762295/d269616d6k.htm</t>
        </is>
      </c>
      <c r="K2488" s="37" t="inlineStr">
        <is>
          <t>status_chk,value_chk_local,acq_total_assets,deal_to_assets_pct,deal_to_equity_pct,size_basis,earnings_call_note,post_events_summary</t>
        </is>
      </c>
    </row>
    <row r="2489" ht="45" customHeight="1">
      <c r="A2489" s="36" t="inlineStr">
        <is>
          <t>N033</t>
        </is>
      </c>
      <c r="B2489" s="37" t="inlineStr">
        <is>
          <t>Demae-Can Co.,Ltd (TSE:2484)</t>
        </is>
      </c>
      <c r="C2489" s="36" t="inlineStr">
        <is>
          <t>인수 후</t>
        </is>
      </c>
      <c r="D2489" s="36" t="inlineStr">
        <is>
          <t>2016-12-31</t>
        </is>
      </c>
      <c r="E2489" s="37" t="inlineStr">
        <is>
          <t>기타</t>
        </is>
      </c>
      <c r="F2489" s="37" t="inlineStr">
        <is>
          <t>LINE 20-F FY2016: FY2015 매출 120,406백만円(커뮤니케이션 28,725·콘텐츠 49,284·기타 5,985·LINE 광고 26,487·포털 광고 9,925); 東証 월간 고저 2016년 10월 5,000/4,305円; 2016-10 22.0% 취득, 2016-12-31 공정가치 6,062,820천円(1주 2,731円).</t>
        </is>
      </c>
      <c r="G2489" s="37" t="inlineStr">
        <is>
          <t>SEC</t>
        </is>
      </c>
      <c r="H2489" s="36" t="inlineStr">
        <is>
          <t>2017-03-31</t>
        </is>
      </c>
      <c r="I2489" s="36" t="inlineStr">
        <is>
          <t>0001157523-17-000925</t>
        </is>
      </c>
      <c r="J2489" s="39" t="inlineStr">
        <is>
          <t>https://www.sec.gov/Archives/edgar/data/1611820/000115752317000925/a51530935.htm</t>
        </is>
      </c>
      <c r="K2489" s="37" t="inlineStr">
        <is>
          <t>acquirer_core,acq_mktcap,chk_note,post_events_summary</t>
        </is>
      </c>
    </row>
    <row r="2490" ht="45" customHeight="1">
      <c r="A2490" s="36" t="inlineStr">
        <is>
          <t>N033</t>
        </is>
      </c>
      <c r="B2490" s="37" t="inlineStr">
        <is>
          <t>Demae-Can Co.,Ltd (TSE:2484)</t>
        </is>
      </c>
      <c r="C2490" s="36" t="inlineStr">
        <is>
          <t>인수 후</t>
        </is>
      </c>
      <c r="D2490" s="36" t="inlineStr">
        <is>
          <t>2016-12-31</t>
        </is>
      </c>
      <c r="E2490" s="37" t="inlineStr">
        <is>
          <t>기타</t>
        </is>
      </c>
      <c r="F2490" s="37"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7" t="inlineStr">
        <is>
          <t>DART 사업보고서</t>
        </is>
      </c>
      <c r="H2490" s="36" t="inlineStr">
        <is>
          <t>2017-09-08</t>
        </is>
      </c>
      <c r="I2490" s="36" t="inlineStr">
        <is>
          <t>20170908000444</t>
        </is>
      </c>
      <c r="J2490" s="39" t="inlineStr">
        <is>
          <t>https://dart.fss.or.kr/dsaf001/main.do?rcpNo=20170908000444</t>
        </is>
      </c>
      <c r="K2490" s="37" t="inlineStr">
        <is>
          <t>pre_incorp_chk,apex_total_assets,acq_mktcap,post_events_summary</t>
        </is>
      </c>
    </row>
    <row r="2491" ht="45" customHeight="1">
      <c r="A2491" s="36" t="inlineStr">
        <is>
          <t>N033</t>
        </is>
      </c>
      <c r="B2491" s="37" t="inlineStr">
        <is>
          <t>Demae-Can Co.,Ltd (TSE:2484)</t>
        </is>
      </c>
      <c r="C2491" s="36" t="inlineStr">
        <is>
          <t>발표</t>
        </is>
      </c>
      <c r="D2491" s="36" t="inlineStr">
        <is>
          <t>2016-10-12</t>
        </is>
      </c>
      <c r="E2491" s="37" t="inlineStr">
        <is>
          <t>기타</t>
        </is>
      </c>
      <c r="F2491" s="37" t="inlineStr">
        <is>
          <t>Yahoo Finance 035420.KS: 2016-10-12 종가(분할조정) 172,800원(2018-10-12 5:1 분할); 2484.T: 2016-10-12 500.0, 10-14 521.0(2017-03 1:4 분할 조정치).</t>
        </is>
      </c>
      <c r="G2491" s="37" t="inlineStr">
        <is>
          <t>기타</t>
        </is>
      </c>
      <c r="H2491" s="36" t="inlineStr">
        <is>
          <t>2026-10-26</t>
        </is>
      </c>
      <c r="I2491" s="36" t="n"/>
      <c r="J2491" s="39" t="inlineStr">
        <is>
          <t>https://query1.finance.yahoo.com/v8/finance/chart/035420.KS?period1=1476057600&amp;period2=1476403200&amp;interval=1d</t>
        </is>
      </c>
      <c r="K2491" s="37" t="inlineStr">
        <is>
          <t>acq_mktcap,event_ticker_basis</t>
        </is>
      </c>
    </row>
    <row r="2492" ht="45" customHeight="1">
      <c r="A2492" s="36" t="inlineStr">
        <is>
          <t>N033</t>
        </is>
      </c>
      <c r="B2492" s="37" t="inlineStr">
        <is>
          <t>Demae-Can Co.,Ltd (TSE:2484)</t>
        </is>
      </c>
      <c r="C2492" s="36" t="inlineStr">
        <is>
          <t>발표</t>
        </is>
      </c>
      <c r="D2492" s="36" t="inlineStr">
        <is>
          <t>2016-10-13</t>
        </is>
      </c>
      <c r="E2492" s="37" t="inlineStr">
        <is>
          <t>기타</t>
        </is>
      </c>
      <c r="F2492" s="37" t="inlineStr">
        <is>
          <t>FRB H.10 엔/달러 DEXJPUS: 2016-10-13 103.62.</t>
        </is>
      </c>
      <c r="G2492" s="37" t="inlineStr">
        <is>
          <t>기타</t>
        </is>
      </c>
      <c r="H2492" s="36" t="inlineStr">
        <is>
          <t>2026-10-26</t>
        </is>
      </c>
      <c r="I2492" s="36" t="n"/>
      <c r="J2492" s="39" t="inlineStr">
        <is>
          <t>https://fred.stlouisfed.org/graph/fredgraph.csv?id=DEXJPUS</t>
        </is>
      </c>
      <c r="K2492" s="37" t="inlineStr">
        <is>
          <t>value_chk_usdmm</t>
        </is>
      </c>
    </row>
    <row r="2493" ht="45" customHeight="1">
      <c r="A2493" s="36" t="inlineStr">
        <is>
          <t>N033</t>
        </is>
      </c>
      <c r="B2493" s="37" t="inlineStr">
        <is>
          <t>Demae-Can Co.,Ltd (TSE:2484)</t>
        </is>
      </c>
      <c r="C2493" s="36" t="inlineStr">
        <is>
          <t>인수 전</t>
        </is>
      </c>
      <c r="D2493" s="36" t="inlineStr">
        <is>
          <t>2016-08-31</t>
        </is>
      </c>
      <c r="E2493" s="37" t="inlineStr">
        <is>
          <t>실적</t>
        </is>
      </c>
      <c r="F2493" s="37" t="inlineStr">
        <is>
          <t>夢の街 FY2017/8 有価証券報告書: 연결 매출 FY2016/8 4,154,833·FY2017/8 4,943,945천円, 영업이익 572,754·800,658천円; FY2016/8 有報: FY2015/8 매출 3,661,309·영업이익 546,771천円.</t>
        </is>
      </c>
      <c r="G2493" s="37" t="inlineStr">
        <is>
          <t>EDINET</t>
        </is>
      </c>
      <c r="H2493" s="36" t="inlineStr">
        <is>
          <t>2017-11-28</t>
        </is>
      </c>
      <c r="I2493" s="36" t="inlineStr">
        <is>
          <t>S100BUW7</t>
        </is>
      </c>
      <c r="J2493" s="39" t="inlineStr">
        <is>
          <t>https://disclosure2dl.edinet-fsa.go.jp/searchdocument/pdf/S100BUW7.pdf</t>
        </is>
      </c>
      <c r="K2493" s="37" t="inlineStr">
        <is>
          <t>target_rev_pre,target_op_pre</t>
        </is>
      </c>
    </row>
    <row r="2494" ht="45" customHeight="1">
      <c r="A2494" s="36" t="inlineStr">
        <is>
          <t>N033</t>
        </is>
      </c>
      <c r="B2494" s="37" t="inlineStr">
        <is>
          <t>Demae-Can Co.,Ltd (TSE:2484)</t>
        </is>
      </c>
      <c r="C2494" s="36" t="inlineStr">
        <is>
          <t>인수 후</t>
        </is>
      </c>
      <c r="D2494" s="36" t="inlineStr">
        <is>
          <t>2018-08-31</t>
        </is>
      </c>
      <c r="E2494" s="37" t="inlineStr">
        <is>
          <t>실적</t>
        </is>
      </c>
      <c r="F2494" s="37" t="inlineStr">
        <is>
          <t>夢の街 FY2018/8 有価証券報告書: 연결 매출 FY2018/8 5,430,796천円, 영업이익 837,299천円.</t>
        </is>
      </c>
      <c r="G2494" s="37" t="inlineStr">
        <is>
          <t>EDINET</t>
        </is>
      </c>
      <c r="H2494" s="36" t="inlineStr">
        <is>
          <t>2018-11-29</t>
        </is>
      </c>
      <c r="I2494" s="36" t="inlineStr">
        <is>
          <t>S100ENXR</t>
        </is>
      </c>
      <c r="J2494" s="39" t="inlineStr">
        <is>
          <t>https://disclosure2dl.edinet-fsa.go.jp/searchdocument/pdf/S100ENXR.pdf</t>
        </is>
      </c>
      <c r="K2494" s="37" t="inlineStr">
        <is>
          <t>target_rev_post,target_op_post</t>
        </is>
      </c>
    </row>
    <row r="2495" ht="45" customHeight="1">
      <c r="A2495" s="36" t="inlineStr">
        <is>
          <t>N033</t>
        </is>
      </c>
      <c r="B2495" s="37" t="inlineStr">
        <is>
          <t>Demae-Can Co.,Ltd (TSE:2484)</t>
        </is>
      </c>
      <c r="C2495" s="36" t="inlineStr">
        <is>
          <t>인수 후</t>
        </is>
      </c>
      <c r="D2495" s="36" t="inlineStr">
        <is>
          <t>2020-03-26</t>
        </is>
      </c>
      <c r="E2495" s="37" t="inlineStr">
        <is>
          <t>추가취득</t>
        </is>
      </c>
      <c r="F2495" s="37"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7" t="inlineStr">
        <is>
          <t>SEC</t>
        </is>
      </c>
      <c r="H2495" s="36" t="inlineStr">
        <is>
          <t>2020-03-27</t>
        </is>
      </c>
      <c r="I2495" s="36" t="inlineStr">
        <is>
          <t>0001193125-20-087689</t>
        </is>
      </c>
      <c r="J2495" s="39" t="inlineStr">
        <is>
          <t>https://www.sec.gov/Archives/edgar/data/1611820/000119312520087689/d836400d6k.htm</t>
        </is>
      </c>
      <c r="K2495" s="37" t="inlineStr">
        <is>
          <t>post_events_summary,notes,earnings_call_note</t>
        </is>
      </c>
    </row>
    <row r="2496" ht="45" customHeight="1">
      <c r="A2496" s="36" t="inlineStr">
        <is>
          <t>N033</t>
        </is>
      </c>
      <c r="B2496" s="37" t="inlineStr">
        <is>
          <t>Demae-Can Co.,Ltd (TSE:2484)</t>
        </is>
      </c>
      <c r="C2496" s="36" t="inlineStr">
        <is>
          <t>인수 후</t>
        </is>
      </c>
      <c r="D2496" s="36" t="inlineStr">
        <is>
          <t>2020-04-24</t>
        </is>
      </c>
      <c r="E2496" s="37" t="inlineStr">
        <is>
          <t>추가취득</t>
        </is>
      </c>
      <c r="F2496" s="37" t="inlineStr">
        <is>
          <t>LINE 2020년 2분기 보고서(6-K): 2020-04-24 15,000백만円 납입, 의결권 21.7%→35.9%, 관계기업 투자 장부가 19,448백만円(2020-06-30).</t>
        </is>
      </c>
      <c r="G2496" s="37" t="inlineStr">
        <is>
          <t>SEC</t>
        </is>
      </c>
      <c r="H2496" s="36" t="inlineStr">
        <is>
          <t>2020-08-07</t>
        </is>
      </c>
      <c r="I2496" s="36" t="inlineStr">
        <is>
          <t>0001193125-20-212571</t>
        </is>
      </c>
      <c r="J2496" s="39" t="inlineStr">
        <is>
          <t>https://www.sec.gov/Archives/edgar/data/1611820/000119312520212571/d134743d6k.htm</t>
        </is>
      </c>
      <c r="K2496" s="37" t="inlineStr">
        <is>
          <t>post_events_summary,earnings_call_note</t>
        </is>
      </c>
    </row>
    <row r="2497" ht="45" customHeight="1">
      <c r="A2497" s="36" t="inlineStr">
        <is>
          <t>N033</t>
        </is>
      </c>
      <c r="B2497" s="37" t="inlineStr">
        <is>
          <t>Demae-Can Co.,Ltd (TSE:2484)</t>
        </is>
      </c>
      <c r="C2497" s="36" t="inlineStr">
        <is>
          <t>인수 후</t>
        </is>
      </c>
      <c r="D2497" s="36" t="inlineStr">
        <is>
          <t>2019-06</t>
        </is>
      </c>
      <c r="E2497" s="37" t="inlineStr">
        <is>
          <t>기타</t>
        </is>
      </c>
      <c r="F2497" s="37" t="inlineStr">
        <is>
          <t>LINE 20-F FY2019: 2016-10 21.9% 취득, 2019-06 신주예약권 행사로 발행주식 44,390,500주가 되어 지분 21.7%로 감소, LINE Delima를 Demae-can과 공동 운영.</t>
        </is>
      </c>
      <c r="G2497" s="37" t="inlineStr">
        <is>
          <t>SEC</t>
        </is>
      </c>
      <c r="H2497" s="36" t="inlineStr">
        <is>
          <t>2020-03-27</t>
        </is>
      </c>
      <c r="I2497" s="36" t="inlineStr">
        <is>
          <t>0001193125-20-087676</t>
        </is>
      </c>
      <c r="J2497" s="39" t="inlineStr">
        <is>
          <t>https://www.sec.gov/Archives/edgar/data/1611820/000119312520087676/d773604d20f.htm</t>
        </is>
      </c>
      <c r="K2497" s="37" t="inlineStr">
        <is>
          <t>post_events_summary</t>
        </is>
      </c>
    </row>
    <row r="2498" ht="45" customHeight="1">
      <c r="A2498" s="36" t="inlineStr">
        <is>
          <t>N033</t>
        </is>
      </c>
      <c r="B2498" s="37" t="inlineStr">
        <is>
          <t>Demae-Can Co.,Ltd (TSE:2484)</t>
        </is>
      </c>
      <c r="C2498" s="36" t="inlineStr">
        <is>
          <t>인수 후</t>
        </is>
      </c>
      <c r="D2498" s="36" t="inlineStr">
        <is>
          <t>2020-04</t>
        </is>
      </c>
      <c r="E2498" s="37" t="inlineStr">
        <is>
          <t>소유주변경</t>
        </is>
      </c>
      <c r="F2498" s="37"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7" t="inlineStr">
        <is>
          <t>DART 사업보고서</t>
        </is>
      </c>
      <c r="H2498" s="36" t="inlineStr">
        <is>
          <t>2021-03-16</t>
        </is>
      </c>
      <c r="I2498" s="36" t="inlineStr">
        <is>
          <t>20210316001214</t>
        </is>
      </c>
      <c r="J2498" s="39" t="inlineStr">
        <is>
          <t>https://dart.fss.or.kr/dsaf001/main.do?rcpNo=20210316001214</t>
        </is>
      </c>
      <c r="K2498" s="37" t="inlineStr">
        <is>
          <t>notes,post_events_summary,impairment</t>
        </is>
      </c>
    </row>
    <row r="2499" ht="45" customHeight="1">
      <c r="A2499" s="36" t="inlineStr">
        <is>
          <t>N033</t>
        </is>
      </c>
      <c r="B2499" s="37" t="inlineStr">
        <is>
          <t>Demae-Can Co.,Ltd (TSE:2484)</t>
        </is>
      </c>
      <c r="C2499" s="36" t="inlineStr">
        <is>
          <t>인수 후</t>
        </is>
      </c>
      <c r="D2499" s="36" t="inlineStr">
        <is>
          <t>2021-12-31</t>
        </is>
      </c>
      <c r="E2499" s="37" t="inlineStr">
        <is>
          <t>기타</t>
        </is>
      </c>
      <c r="F2499" s="37" t="inlineStr">
        <is>
          <t>NAVER 2021 사업보고서 주석: DEMAE-CAN 지분율 당기 7.91%(전기 60.93%), '소프트뱅크와의 경영통합에 따라 전기에 매각예정자산으로 분류…당기 중에 지배구조가 개편되어 연결대상에서 제외'.</t>
        </is>
      </c>
      <c r="G2499" s="37" t="inlineStr">
        <is>
          <t>DART 사업보고서</t>
        </is>
      </c>
      <c r="H2499" s="36" t="inlineStr">
        <is>
          <t>2022-03-04</t>
        </is>
      </c>
      <c r="I2499" s="36" t="inlineStr">
        <is>
          <t>20220304000687</t>
        </is>
      </c>
      <c r="J2499" s="39" t="inlineStr">
        <is>
          <t>https://dart.fss.or.kr/dsaf001/main.do?rcpNo=20220304000687</t>
        </is>
      </c>
      <c r="K2499" s="37" t="inlineStr">
        <is>
          <t>notes,post_events_summary</t>
        </is>
      </c>
    </row>
    <row r="2500" ht="45" customHeight="1">
      <c r="A2500" s="36" t="inlineStr">
        <is>
          <t>N033</t>
        </is>
      </c>
      <c r="B2500" s="37" t="inlineStr">
        <is>
          <t>Demae-Can Co.,Ltd (TSE:2484)</t>
        </is>
      </c>
      <c r="C2500" s="36" t="inlineStr">
        <is>
          <t>인수 후</t>
        </is>
      </c>
      <c r="D2500" s="36" t="inlineStr">
        <is>
          <t>2021-03-01</t>
        </is>
      </c>
      <c r="E2500" s="37" t="inlineStr">
        <is>
          <t>소유주변경</t>
        </is>
      </c>
      <c r="F2500" s="37"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7" t="inlineStr">
        <is>
          <t>EDINET</t>
        </is>
      </c>
      <c r="H2500" s="36" t="inlineStr">
        <is>
          <t>2021-12-28</t>
        </is>
      </c>
      <c r="I2500" s="36" t="inlineStr">
        <is>
          <t>S100N5EF</t>
        </is>
      </c>
      <c r="J2500" s="39" t="inlineStr">
        <is>
          <t>https://disclosure2dl.edinet-fsa.go.jp/searchdocument/pdf/S100N5EF.pdf</t>
        </is>
      </c>
      <c r="K2500" s="37" t="inlineStr">
        <is>
          <t>post_events_summary,notes</t>
        </is>
      </c>
    </row>
    <row r="2501" ht="45" customHeight="1">
      <c r="A2501" s="36" t="inlineStr">
        <is>
          <t>N033</t>
        </is>
      </c>
      <c r="B2501" s="37" t="inlineStr">
        <is>
          <t>Demae-Can Co.,Ltd (TSE:2484)</t>
        </is>
      </c>
      <c r="C2501" s="36" t="inlineStr">
        <is>
          <t>인수 후</t>
        </is>
      </c>
      <c r="D2501" s="36" t="inlineStr">
        <is>
          <t>2021-09-30</t>
        </is>
      </c>
      <c r="E2501" s="37" t="inlineStr">
        <is>
          <t>기타</t>
        </is>
      </c>
      <c r="F2501" s="37"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7" t="inlineStr">
        <is>
          <t>EDINET</t>
        </is>
      </c>
      <c r="H2501" s="36" t="inlineStr">
        <is>
          <t>2022-11-30</t>
        </is>
      </c>
      <c r="I2501" s="36" t="inlineStr">
        <is>
          <t>S100PPM7</t>
        </is>
      </c>
      <c r="J2501" s="39" t="inlineStr">
        <is>
          <t>https://disclosure2dl.edinet-fsa.go.jp/searchdocument/pdf/S100PPM7.pdf</t>
        </is>
      </c>
      <c r="K2501" s="37" t="inlineStr">
        <is>
          <t>post_events_summary,notes</t>
        </is>
      </c>
    </row>
    <row r="2502" ht="45" customHeight="1">
      <c r="A2502" s="36" t="inlineStr">
        <is>
          <t>N033</t>
        </is>
      </c>
      <c r="B2502" s="37" t="inlineStr">
        <is>
          <t>Demae-Can Co.,Ltd (TSE:2484)</t>
        </is>
      </c>
      <c r="C2502" s="36" t="inlineStr">
        <is>
          <t>인수 후</t>
        </is>
      </c>
      <c r="D2502" s="36" t="inlineStr">
        <is>
          <t>2025-02-05</t>
        </is>
      </c>
      <c r="E2502" s="37" t="inlineStr">
        <is>
          <t>매각</t>
        </is>
      </c>
      <c r="F2502" s="37" t="inlineStr">
        <is>
          <t>LINEヤフー 대량보유 변경보고서 No.11: 2024-12-09~ 장내 처분으로 보유 41,433,400주, 보유비율 31.29%(직전 33.40%), 목적 '営業上の取引緊密化のための政策投資'.</t>
        </is>
      </c>
      <c r="G2502" s="37" t="inlineStr">
        <is>
          <t>EDINET</t>
        </is>
      </c>
      <c r="H2502" s="36" t="inlineStr">
        <is>
          <t>2025-02-12</t>
        </is>
      </c>
      <c r="I2502" s="36" t="inlineStr">
        <is>
          <t>S100V7QS</t>
        </is>
      </c>
      <c r="J2502" s="39" t="inlineStr">
        <is>
          <t>https://disclosure2dl.edinet-fsa.go.jp/searchdocument/pdf/S100V7QS.pdf</t>
        </is>
      </c>
      <c r="K2502" s="37" t="inlineStr">
        <is>
          <t>post_events_summary,notes</t>
        </is>
      </c>
    </row>
    <row r="2503" ht="45" customHeight="1">
      <c r="A2503" s="36" t="inlineStr">
        <is>
          <t>N033</t>
        </is>
      </c>
      <c r="B2503" s="37" t="inlineStr">
        <is>
          <t>Demae-Can Co.,Ltd (TSE:2484)</t>
        </is>
      </c>
      <c r="C2503" s="36" t="inlineStr">
        <is>
          <t>인수 후</t>
        </is>
      </c>
      <c r="D2503" s="36" t="inlineStr">
        <is>
          <t>2025-08-31</t>
        </is>
      </c>
      <c r="E2503" s="37" t="inlineStr">
        <is>
          <t>기타</t>
        </is>
      </c>
      <c r="F2503" s="37" t="inlineStr">
        <is>
          <t>出前館 FY2025/8 有価証券報告書: その他の関係会社 LINEヤフー 35.3%, NAVER Corporation 27.7%(간접 18.4%), 未来Fund 18.4%; 대표 矢野哲 '2024年９月 当社 代表取締役社長（CEO）'(LINE 출신).</t>
        </is>
      </c>
      <c r="G2503" s="37" t="inlineStr">
        <is>
          <t>EDINET</t>
        </is>
      </c>
      <c r="H2503" s="36" t="inlineStr">
        <is>
          <t>2025-11-26</t>
        </is>
      </c>
      <c r="I2503" s="36" t="inlineStr">
        <is>
          <t>S100X153</t>
        </is>
      </c>
      <c r="J2503" s="39" t="inlineStr">
        <is>
          <t>https://disclosure2dl.edinet-fsa.go.jp/searchdocument/pdf/S100X153.pdf</t>
        </is>
      </c>
      <c r="K2503" s="37" t="inlineStr">
        <is>
          <t>post_events_summary,notes</t>
        </is>
      </c>
    </row>
    <row r="2504" ht="45" customHeight="1">
      <c r="A2504" s="36" t="inlineStr">
        <is>
          <t>N033</t>
        </is>
      </c>
      <c r="B2504" s="37" t="inlineStr">
        <is>
          <t>Demae-Can Co.,Ltd (TSE:2484)</t>
        </is>
      </c>
      <c r="C2504" s="36" t="inlineStr">
        <is>
          <t>인수 후</t>
        </is>
      </c>
      <c r="D2504" s="36" t="inlineStr">
        <is>
          <t>2026-08-31</t>
        </is>
      </c>
      <c r="E2504" s="37" t="inlineStr">
        <is>
          <t>실적</t>
        </is>
      </c>
      <c r="F2504" s="37" t="inlineStr">
        <is>
          <t>出前館 2026年8月期 決算短信(연결): 매출 39,057백만円, 영업손실 △8,288백만円(전기 39,721·△4,923).</t>
        </is>
      </c>
      <c r="G2504" s="37" t="inlineStr">
        <is>
          <t>TDnet</t>
        </is>
      </c>
      <c r="H2504" s="36" t="inlineStr">
        <is>
          <t>2026-10-15</t>
        </is>
      </c>
      <c r="I2504" s="36" t="n"/>
      <c r="J2504" s="39" t="inlineStr">
        <is>
          <t>https://www2.jpx.co.jp/disc/24840/140120261013550031.pdf</t>
        </is>
      </c>
      <c r="K2504" s="37" t="inlineStr">
        <is>
          <t>target_rev_post,target_op_post,perf_basis</t>
        </is>
      </c>
    </row>
    <row r="2505" ht="45" customHeight="1">
      <c r="A2505" s="36" t="inlineStr">
        <is>
          <t>N033</t>
        </is>
      </c>
      <c r="B2505" s="37" t="inlineStr">
        <is>
          <t>Demae-Can Co.,Ltd (TSE:2484)</t>
        </is>
      </c>
      <c r="C2505" s="36" t="inlineStr">
        <is>
          <t>인수 후</t>
        </is>
      </c>
      <c r="D2505" s="36" t="inlineStr">
        <is>
          <t>2023-10-01</t>
        </is>
      </c>
      <c r="E2505" s="37" t="inlineStr">
        <is>
          <t>합병</t>
        </is>
      </c>
      <c r="F2505" s="37"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7" t="inlineStr">
        <is>
          <t>EDINET</t>
        </is>
      </c>
      <c r="H2505" s="36" t="inlineStr">
        <is>
          <t>2023-10-03</t>
        </is>
      </c>
      <c r="I2505" s="36" t="inlineStr">
        <is>
          <t>S100RT3L</t>
        </is>
      </c>
      <c r="J2505" s="39" t="inlineStr">
        <is>
          <t>https://disclosure2dl.edinet-fsa.go.jp/searchdocument/pdf/S100RT3L.pdf</t>
        </is>
      </c>
      <c r="K2505" s="37" t="inlineStr">
        <is>
          <t>post_events_summary</t>
        </is>
      </c>
    </row>
    <row r="2506" ht="45" customHeight="1">
      <c r="A2506" s="36" t="inlineStr">
        <is>
          <t>N034</t>
        </is>
      </c>
      <c r="B2506" s="37" t="inlineStr">
        <is>
          <t>Adways Technology Co., JSC</t>
        </is>
      </c>
      <c r="C2506" s="36" t="inlineStr">
        <is>
          <t>발표</t>
        </is>
      </c>
      <c r="D2506" s="36" t="inlineStr">
        <is>
          <t>2017-02-23</t>
        </is>
      </c>
      <c r="E2506" s="37" t="inlineStr">
        <is>
          <t>발표</t>
        </is>
      </c>
      <c r="F2506" s="37"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7" t="inlineStr">
        <is>
          <t>TDnet</t>
        </is>
      </c>
      <c r="H2506" s="36" t="inlineStr">
        <is>
          <t>2017-02-23</t>
        </is>
      </c>
      <c r="I2506" s="36" t="inlineStr">
        <is>
          <t>140120170222405033</t>
        </is>
      </c>
      <c r="J2506" s="39" t="inlineStr">
        <is>
          <t>https://www2.jpx.co.jp/disc/24890/140120170222405033.pdf</t>
        </is>
      </c>
      <c r="K2506" s="37" t="inlineStr">
        <is>
          <t>subtype_chk,status_chk,value_chk_local,value_chk_usdmm,chk_note,announce_date_chk,purpose_quote,first_filing_date,target_rev_pre,perf_basis</t>
        </is>
      </c>
    </row>
    <row r="2507" ht="45" customHeight="1">
      <c r="A2507" s="36" t="inlineStr">
        <is>
          <t>N034</t>
        </is>
      </c>
      <c r="B2507" s="37" t="inlineStr">
        <is>
          <t>Adways Technology Co., JSC</t>
        </is>
      </c>
      <c r="C2507" s="36" t="inlineStr">
        <is>
          <t>인수 전</t>
        </is>
      </c>
      <c r="D2507" s="36" t="inlineStr">
        <is>
          <t>2011-05</t>
        </is>
      </c>
      <c r="E2507" s="37" t="inlineStr">
        <is>
          <t>설립</t>
        </is>
      </c>
      <c r="F2507" s="37" t="inlineStr">
        <is>
          <t>ATV 설립 平成23年5月, 자본금 12,500百万VND, Adways 99.40%·Adways 종업원 0.42% 보유, 사업내용 ソフトウエア開発事業 (Adways 공시 2.(1))</t>
        </is>
      </c>
      <c r="G2507" s="37" t="inlineStr">
        <is>
          <t>TDnet</t>
        </is>
      </c>
      <c r="H2507" s="36" t="inlineStr">
        <is>
          <t>2017-02-23</t>
        </is>
      </c>
      <c r="I2507" s="36" t="inlineStr">
        <is>
          <t>140120170222405033</t>
        </is>
      </c>
      <c r="J2507" s="39" t="inlineStr">
        <is>
          <t>https://www2.jpx.co.jp/disc/24890/140120170222405033.pdf</t>
        </is>
      </c>
      <c r="K2507" s="37" t="inlineStr">
        <is>
          <t>pre_events_summary</t>
        </is>
      </c>
    </row>
    <row r="2508" ht="45" customHeight="1">
      <c r="A2508" s="36" t="inlineStr">
        <is>
          <t>N034</t>
        </is>
      </c>
      <c r="B2508" s="37" t="inlineStr">
        <is>
          <t>Adways Technology Co., JSC</t>
        </is>
      </c>
      <c r="C2508" s="36" t="inlineStr">
        <is>
          <t>인수 후</t>
        </is>
      </c>
      <c r="D2508" s="36" t="inlineStr">
        <is>
          <t>2017-04</t>
        </is>
      </c>
      <c r="E2508" s="37" t="inlineStr">
        <is>
          <t>완료</t>
        </is>
      </c>
      <c r="F2508" s="37" t="inlineStr">
        <is>
          <t>Adways 연혁: 2017년 4월 'ADWAYS TECHNOLOGY VIETNAM JSC(非連結子会社)のソフトウエア開発事業をLINE Vietnam Co.,Ltd.へ譲渡' (Adways 유가증권보고서 연혁을 옮긴 EDINET DB 페이지)</t>
        </is>
      </c>
      <c r="G2508" s="37" t="inlineStr">
        <is>
          <t>기타</t>
        </is>
      </c>
      <c r="H2508" s="36" t="inlineStr">
        <is>
          <t>2026-10-26</t>
        </is>
      </c>
      <c r="I2508" s="36" t="n"/>
      <c r="J2508" s="39" t="inlineStr">
        <is>
          <t>https://edinetdb.jp/company/E05599/history</t>
        </is>
      </c>
      <c r="K2508" s="37" t="inlineStr">
        <is>
          <t>status_chk,post_events_summary</t>
        </is>
      </c>
    </row>
    <row r="2509" ht="45" customHeight="1">
      <c r="A2509" s="36" t="inlineStr">
        <is>
          <t>N034</t>
        </is>
      </c>
      <c r="B2509" s="37" t="inlineStr">
        <is>
          <t>Adways Technology Co., JSC</t>
        </is>
      </c>
      <c r="C2509" s="36" t="inlineStr">
        <is>
          <t>인수 전</t>
        </is>
      </c>
      <c r="D2509" s="36" t="inlineStr">
        <is>
          <t>2014-08</t>
        </is>
      </c>
      <c r="E2509" s="37" t="inlineStr">
        <is>
          <t>지분취득</t>
        </is>
      </c>
      <c r="F2509" s="37"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7" t="inlineStr">
        <is>
          <t>SEC</t>
        </is>
      </c>
      <c r="H2509" s="36" t="inlineStr">
        <is>
          <t>2016-07</t>
        </is>
      </c>
      <c r="I2509" s="36" t="inlineStr">
        <is>
          <t>0001193125-16-645428</t>
        </is>
      </c>
      <c r="J2509" s="39" t="inlineStr">
        <is>
          <t>https://www.sec.gov/Archives/edgar/data/1611820/000119312516645428/d728446d424b4.htm</t>
        </is>
      </c>
      <c r="K2509" s="37" t="inlineStr">
        <is>
          <t>pre_events_summary,impairment,size_basis</t>
        </is>
      </c>
    </row>
    <row r="2510" ht="45" customHeight="1">
      <c r="A2510" s="36" t="inlineStr">
        <is>
          <t>N034</t>
        </is>
      </c>
      <c r="B2510" s="37" t="inlineStr">
        <is>
          <t>Adways Technology Co., JSC</t>
        </is>
      </c>
      <c r="C2510" s="36" t="inlineStr">
        <is>
          <t>인수 후</t>
        </is>
      </c>
      <c r="D2510" s="36" t="inlineStr">
        <is>
          <t>2017-03</t>
        </is>
      </c>
      <c r="E2510" s="37" t="inlineStr">
        <is>
          <t>추가취득</t>
        </is>
      </c>
      <c r="F2510" s="37"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7" t="inlineStr">
        <is>
          <t>SEC</t>
        </is>
      </c>
      <c r="H2510" s="36" t="inlineStr">
        <is>
          <t>2017-05-12</t>
        </is>
      </c>
      <c r="I2510" s="36" t="inlineStr">
        <is>
          <t>0001157523-17-001552</t>
        </is>
      </c>
      <c r="J2510" s="39" t="inlineStr">
        <is>
          <t>https://www.sec.gov/Archives/edgar/data/1611820/000115752317001552/a51557171.htm</t>
        </is>
      </c>
      <c r="K2510" s="37" t="inlineStr">
        <is>
          <t>pre_incorp_chk,acquirer_entity,post_events_summary</t>
        </is>
      </c>
    </row>
    <row r="2511" ht="45" customHeight="1">
      <c r="A2511" s="36" t="inlineStr">
        <is>
          <t>N034</t>
        </is>
      </c>
      <c r="B2511" s="37" t="inlineStr">
        <is>
          <t>Adways Technology Co., JSC</t>
        </is>
      </c>
      <c r="C2511" s="36" t="inlineStr">
        <is>
          <t>인수 후</t>
        </is>
      </c>
      <c r="D2511" s="36" t="inlineStr">
        <is>
          <t>2018-03-30</t>
        </is>
      </c>
      <c r="E2511" s="37" t="inlineStr">
        <is>
          <t>기타</t>
        </is>
      </c>
      <c r="F2511" s="37" t="inlineStr">
        <is>
          <t>LINE 20-F FY2017 Note 30 주요 종속회사: LINE Vietnam Co., Ltd 'Online advertisement' Vietnam 100.0%. 사업결합 주석: 'There were no other significant business combinations for the year ended December 31, 2017.' Adways 관련 언급 없음</t>
        </is>
      </c>
      <c r="G2511" s="37" t="inlineStr">
        <is>
          <t>SEC</t>
        </is>
      </c>
      <c r="H2511" s="36" t="inlineStr">
        <is>
          <t>2018-03-30</t>
        </is>
      </c>
      <c r="I2511" s="36" t="inlineStr">
        <is>
          <t>0001193125-18-102738</t>
        </is>
      </c>
      <c r="J2511" s="39" t="inlineStr">
        <is>
          <t>https://www.sec.gov/Archives/edgar/data/1611820/000119312518102738/d661717d20f.htm</t>
        </is>
      </c>
      <c r="K2511" s="37" t="inlineStr">
        <is>
          <t>acquirer_core,impairment,notes,earnings_call_note</t>
        </is>
      </c>
    </row>
    <row r="2512" ht="45" customHeight="1">
      <c r="A2512" s="36" t="inlineStr">
        <is>
          <t>N034</t>
        </is>
      </c>
      <c r="B2512" s="37" t="inlineStr">
        <is>
          <t>Adways Technology Co., JSC</t>
        </is>
      </c>
      <c r="C2512" s="36" t="inlineStr">
        <is>
          <t>발표</t>
        </is>
      </c>
      <c r="D2512" s="36" t="inlineStr">
        <is>
          <t>2016-12-31</t>
        </is>
      </c>
      <c r="E2512" s="37" t="inlineStr">
        <is>
          <t>기타</t>
        </is>
      </c>
      <c r="F2512" s="37"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7" t="inlineStr">
        <is>
          <t>DART 사업보고서</t>
        </is>
      </c>
      <c r="H2512" s="36" t="inlineStr">
        <is>
          <t>2017-03-31</t>
        </is>
      </c>
      <c r="I2512" s="36" t="inlineStr">
        <is>
          <t>20170331004699</t>
        </is>
      </c>
      <c r="J2512" s="39" t="inlineStr">
        <is>
          <t>https://dart.fss.or.kr/dsaf001/main.do?rcpNo=20170331004699</t>
        </is>
      </c>
      <c r="K2512" s="37" t="inlineStr">
        <is>
          <t>acq_total_assets,apex_total_assets,deal_to_equity_pct,acq_mktcap,acquirer_core</t>
        </is>
      </c>
    </row>
    <row r="2513" ht="45" customHeight="1">
      <c r="A2513" s="36" t="inlineStr">
        <is>
          <t>N034</t>
        </is>
      </c>
      <c r="B2513" s="37" t="inlineStr">
        <is>
          <t>Adways Technology Co., JSC</t>
        </is>
      </c>
      <c r="C2513" s="36" t="inlineStr">
        <is>
          <t>인수 후</t>
        </is>
      </c>
      <c r="D2513" s="36" t="inlineStr">
        <is>
          <t>2017-12-31</t>
        </is>
      </c>
      <c r="E2513" s="37" t="inlineStr">
        <is>
          <t>기타</t>
        </is>
      </c>
      <c r="F2513" s="37" t="inlineStr">
        <is>
          <t>NAVER 2017 사업보고서: LINE Vietnam 자산총액 6,673백만원, 연결실체 지분율 100.00%(전기말 95.00%), 연결실체 유효지분율 73.68%</t>
        </is>
      </c>
      <c r="G2513" s="37" t="inlineStr">
        <is>
          <t>DART 사업보고서</t>
        </is>
      </c>
      <c r="H2513" s="36" t="inlineStr">
        <is>
          <t>2018-04-02</t>
        </is>
      </c>
      <c r="I2513" s="36" t="inlineStr">
        <is>
          <t>20180402004149</t>
        </is>
      </c>
      <c r="J2513" s="39" t="inlineStr">
        <is>
          <t>https://dart.fss.or.kr/dsaf001/main.do?rcpNo=20180402004149</t>
        </is>
      </c>
      <c r="K2513" s="37" t="inlineStr">
        <is>
          <t>acq_total_assets,post_events_summary,pre_incorp_chk</t>
        </is>
      </c>
    </row>
    <row r="2514" ht="45" customHeight="1">
      <c r="A2514" s="36" t="inlineStr">
        <is>
          <t>N034</t>
        </is>
      </c>
      <c r="B2514" s="37" t="inlineStr">
        <is>
          <t>Adways Technology Co., JSC</t>
        </is>
      </c>
      <c r="C2514" s="36" t="inlineStr">
        <is>
          <t>인수 후</t>
        </is>
      </c>
      <c r="D2514" s="36" t="inlineStr">
        <is>
          <t>2018-12-31</t>
        </is>
      </c>
      <c r="E2514" s="37" t="inlineStr">
        <is>
          <t>기타</t>
        </is>
      </c>
      <c r="F2514" s="37" t="inlineStr">
        <is>
          <t>NAVER 2018 사업보고서 연결 종속기업 목록(당기말)에 'LINE Vietnam' 계속 기재. 같은 보고서에 LINE VIETNAM JOINT STOCK COMPANY(구, Webtretho)는 별도 법인으로 기재</t>
        </is>
      </c>
      <c r="G2514" s="37" t="inlineStr">
        <is>
          <t>DART 사업보고서</t>
        </is>
      </c>
      <c r="H2514" s="36" t="inlineStr">
        <is>
          <t>2019-04-01</t>
        </is>
      </c>
      <c r="I2514" s="36" t="inlineStr">
        <is>
          <t>20190401004489</t>
        </is>
      </c>
      <c r="J2514" s="39" t="inlineStr">
        <is>
          <t>https://dart.fss.or.kr/dsaf001/main.do?rcpNo=20190401004489</t>
        </is>
      </c>
      <c r="K2514" s="37" t="inlineStr">
        <is>
          <t>post_events_summary</t>
        </is>
      </c>
    </row>
    <row r="2515" ht="45" customHeight="1">
      <c r="A2515" s="36" t="inlineStr">
        <is>
          <t>N034</t>
        </is>
      </c>
      <c r="B2515" s="37" t="inlineStr">
        <is>
          <t>Adways Technology Co., JSC</t>
        </is>
      </c>
      <c r="C2515" s="36" t="inlineStr">
        <is>
          <t>인수 후</t>
        </is>
      </c>
      <c r="D2515" s="36" t="inlineStr">
        <is>
          <t>2018-08</t>
        </is>
      </c>
      <c r="E2515" s="37" t="inlineStr">
        <is>
          <t>사명변경</t>
        </is>
      </c>
      <c r="F2515" s="37" t="inlineStr">
        <is>
          <t>LINE 20-F FY2018: 'LINE VIETNAM JOINT STOCK COMPANY (renamed from Tre Tho Information Service Joint Stock Company in August 2018)', LINE SOUTHEAST ASIA(구 LINE BIZ+)가 지분 72.6%→98.8%(2018-06). 이 거래의 매수자 LINE Vietnam Co., Ltd와 다른 법인</t>
        </is>
      </c>
      <c r="G2515" s="37" t="inlineStr">
        <is>
          <t>SEC</t>
        </is>
      </c>
      <c r="H2515" s="36" t="inlineStr">
        <is>
          <t>2019-03-29</t>
        </is>
      </c>
      <c r="I2515" s="36" t="inlineStr">
        <is>
          <t>0001193125-19-091931</t>
        </is>
      </c>
      <c r="J2515" s="39" t="inlineStr">
        <is>
          <t>https://www.sec.gov/Archives/edgar/data/1611820/000119312519091931/d669530d20f.htm</t>
        </is>
      </c>
      <c r="K2515" s="37" t="inlineStr">
        <is>
          <t>notes</t>
        </is>
      </c>
    </row>
    <row r="2516" ht="45" customHeight="1">
      <c r="A2516" s="36" t="inlineStr">
        <is>
          <t>N034</t>
        </is>
      </c>
      <c r="B2516" s="37" t="inlineStr">
        <is>
          <t>Adways Technology Co., JSC</t>
        </is>
      </c>
      <c r="C2516" s="36" t="inlineStr">
        <is>
          <t>발표</t>
        </is>
      </c>
      <c r="D2516" s="36" t="inlineStr">
        <is>
          <t>2017-02-23</t>
        </is>
      </c>
      <c r="E2516" s="37" t="inlineStr">
        <is>
          <t>기타</t>
        </is>
      </c>
      <c r="F2516" s="37" t="inlineStr">
        <is>
          <t>Yahoo Finance 종가: VND=X 2017-02-23 22,830, KRW=X 2017-02-23 1,137.95; 035420.KS 2017-02-22 분할조정 종가 159,400원(×5 = 797,000원)</t>
        </is>
      </c>
      <c r="G2516" s="37" t="inlineStr">
        <is>
          <t>기타</t>
        </is>
      </c>
      <c r="H2516" s="36" t="inlineStr">
        <is>
          <t>2026-10-26</t>
        </is>
      </c>
      <c r="I2516" s="36" t="n"/>
      <c r="J2516" s="39" t="inlineStr">
        <is>
          <t>https://query1.finance.yahoo.com/v8/finance/chart/035420.KS?period1=1487462400&amp;period2=1487980800&amp;interval=1d</t>
        </is>
      </c>
      <c r="K2516" s="37" t="inlineStr">
        <is>
          <t>value_chk_usdmm,deal_to_assets_pct,acq_mktcap</t>
        </is>
      </c>
    </row>
    <row r="2517" ht="45" customHeight="1">
      <c r="A2517" s="36" t="inlineStr">
        <is>
          <t>N035</t>
        </is>
      </c>
      <c r="B2517" s="37" t="inlineStr">
        <is>
          <t>NAVER LABS Europe</t>
        </is>
      </c>
      <c r="C2517" s="36" t="inlineStr">
        <is>
          <t>발표</t>
        </is>
      </c>
      <c r="D2517" s="36" t="inlineStr">
        <is>
          <t>2017-06-27</t>
        </is>
      </c>
      <c r="E2517" s="37" t="inlineStr">
        <is>
          <t>발표</t>
        </is>
      </c>
      <c r="F2517" s="37" t="inlineStr">
        <is>
          <t>네이버가 XRCE 인수 발표. 3분기 내 완료 후 '네이버랩스 유럽'으로 개명, 연구원 80명 이동, 지재권은 라이선스 계약 예정. 송창현 CTO "상호 연계와 시너지 효과가 기대된다". XRCE는 1993년 설립</t>
        </is>
      </c>
      <c r="G2517" s="37" t="inlineStr">
        <is>
          <t>언론 보도</t>
        </is>
      </c>
      <c r="H2517" s="36" t="inlineStr">
        <is>
          <t>2017-06-27</t>
        </is>
      </c>
      <c r="I2517" s="36" t="n"/>
      <c r="J2517" s="39" t="inlineStr">
        <is>
          <t>https://n.news.naver.com/mnews/article/001/0009364501?sid=105</t>
        </is>
      </c>
      <c r="K2517" s="37" t="inlineStr">
        <is>
          <t>announce_date_chk,purpose_quote,first_filing_date,pre_events_summary</t>
        </is>
      </c>
    </row>
    <row r="2518" ht="45" customHeight="1">
      <c r="A2518" s="36" t="inlineStr">
        <is>
          <t>N035</t>
        </is>
      </c>
      <c r="B2518" s="37" t="inlineStr">
        <is>
          <t>NAVER LABS Europe</t>
        </is>
      </c>
      <c r="C2518" s="36" t="inlineStr">
        <is>
          <t>발표</t>
        </is>
      </c>
      <c r="D2518" s="36" t="inlineStr">
        <is>
          <t>2017-06-27</t>
        </is>
      </c>
      <c r="E2518" s="37" t="inlineStr">
        <is>
          <t>발표</t>
        </is>
      </c>
      <c r="F2518" s="37" t="inlineStr">
        <is>
          <t>Le Monde Informatique: 금액 비공개('pour un montant non divulgué'), 80명 고용 유지, 3분기 말 완료 예정, Xerox가 지식재산권 보유</t>
        </is>
      </c>
      <c r="G2518" s="37" t="inlineStr">
        <is>
          <t>언론 보도</t>
        </is>
      </c>
      <c r="H2518" s="36" t="inlineStr">
        <is>
          <t>2017-06-27</t>
        </is>
      </c>
      <c r="I2518" s="36" t="n"/>
      <c r="J2518" s="39" t="inlineStr">
        <is>
          <t>https://www.lemondeinformatique.fr/actualites/lireamp-le-coreen-naver-rachete-le-centre-de-recherche-de-xerox-a-grenoble-68655.html</t>
        </is>
      </c>
      <c r="K2518" s="37" t="inlineStr">
        <is>
          <t>value_chk_local,notes</t>
        </is>
      </c>
    </row>
    <row r="2519" ht="45" customHeight="1">
      <c r="A2519" s="36" t="inlineStr">
        <is>
          <t>N035</t>
        </is>
      </c>
      <c r="B2519" s="37" t="inlineStr">
        <is>
          <t>NAVER LABS Europe</t>
        </is>
      </c>
      <c r="C2519" s="36" t="inlineStr">
        <is>
          <t>인수 후</t>
        </is>
      </c>
      <c r="D2519" s="36" t="inlineStr">
        <is>
          <t>2017-08</t>
        </is>
      </c>
      <c r="E2519" s="37" t="inlineStr">
        <is>
          <t>완료</t>
        </is>
      </c>
      <c r="F2519" s="37"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7" t="inlineStr">
        <is>
          <t>SEC</t>
        </is>
      </c>
      <c r="H2519" s="36" t="inlineStr">
        <is>
          <t>2017-10-30</t>
        </is>
      </c>
      <c r="I2519" s="36" t="inlineStr">
        <is>
          <t>0000108772-17-000048</t>
        </is>
      </c>
      <c r="J2519" s="39" t="inlineStr">
        <is>
          <t>https://www.sec.gov/Archives/edgar/data/108772/000010877217000048/xrx-93017x10q.htm</t>
        </is>
      </c>
      <c r="K2519" s="37" t="inlineStr">
        <is>
          <t>status_chk,value_chk_local,value_chk_usdmm,pre_events_summary</t>
        </is>
      </c>
    </row>
    <row r="2520" ht="45" customHeight="1">
      <c r="A2520" s="36" t="inlineStr">
        <is>
          <t>N035</t>
        </is>
      </c>
      <c r="B2520" s="37" t="inlineStr">
        <is>
          <t>NAVER LABS Europe</t>
        </is>
      </c>
      <c r="C2520" s="36" t="inlineStr">
        <is>
          <t>인수 후</t>
        </is>
      </c>
      <c r="D2520" s="36" t="inlineStr">
        <is>
          <t>2017-08-01</t>
        </is>
      </c>
      <c r="E2520" s="37" t="inlineStr">
        <is>
          <t>완료</t>
        </is>
      </c>
      <c r="F2520" s="37"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7" t="inlineStr">
        <is>
          <t>DART 사업보고서</t>
        </is>
      </c>
      <c r="H2520" s="36" t="inlineStr">
        <is>
          <t>2018-04-02</t>
        </is>
      </c>
      <c r="I2520" s="36" t="inlineStr">
        <is>
          <t>20180402004149</t>
        </is>
      </c>
      <c r="J2520" s="39" t="inlineStr">
        <is>
          <t>https://dart.fss.or.kr/dsaf001/main.do?rcpNo=20180402004149</t>
        </is>
      </c>
      <c r="K2520" s="37" t="inlineStr">
        <is>
          <t>status_chk,value_chk_local,purpose_quote,acq_total_assets,deal_to_assets_pct,deal_to_equity_pct,acquirer_core,impairment,acquirer_entity</t>
        </is>
      </c>
    </row>
    <row r="2521" ht="45" customHeight="1">
      <c r="A2521" s="36" t="inlineStr">
        <is>
          <t>N035</t>
        </is>
      </c>
      <c r="B2521" s="37" t="inlineStr">
        <is>
          <t>NAVER LABS Europe</t>
        </is>
      </c>
      <c r="C2521" s="36" t="inlineStr">
        <is>
          <t>인수 후</t>
        </is>
      </c>
      <c r="D2521" s="36" t="inlineStr">
        <is>
          <t>2018-12-31</t>
        </is>
      </c>
      <c r="E2521" s="37" t="inlineStr">
        <is>
          <t>기타</t>
        </is>
      </c>
      <c r="F2521" s="37" t="inlineStr">
        <is>
          <t>NAVER 2018 사업보고서: '네이버 서비스' CGU 영업권 33,489,427천원(전기 24,760,618천원)</t>
        </is>
      </c>
      <c r="G2521" s="37" t="inlineStr">
        <is>
          <t>DART 사업보고서</t>
        </is>
      </c>
      <c r="H2521" s="36" t="inlineStr">
        <is>
          <t>2019-04-01</t>
        </is>
      </c>
      <c r="I2521" s="36" t="inlineStr">
        <is>
          <t>20190401004489</t>
        </is>
      </c>
      <c r="J2521" s="39" t="inlineStr">
        <is>
          <t>https://dart.fss.or.kr/dsaf001/main.do?rcpNo=20190401004489</t>
        </is>
      </c>
      <c r="K2521" s="37" t="inlineStr">
        <is>
          <t>post_events_summary</t>
        </is>
      </c>
    </row>
    <row r="2522" ht="45" customHeight="1">
      <c r="A2522" s="36" t="inlineStr">
        <is>
          <t>N035</t>
        </is>
      </c>
      <c r="B2522" s="37" t="inlineStr">
        <is>
          <t>NAVER LABS Europe</t>
        </is>
      </c>
      <c r="C2522" s="36" t="inlineStr">
        <is>
          <t>인수 후</t>
        </is>
      </c>
      <c r="D2522" s="36" t="inlineStr">
        <is>
          <t>2025-12-31</t>
        </is>
      </c>
      <c r="E2522" s="37" t="inlineStr">
        <is>
          <t>기타</t>
        </is>
      </c>
      <c r="F2522" s="37"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7" t="inlineStr">
        <is>
          <t>DART 사업보고서</t>
        </is>
      </c>
      <c r="H2522" s="36" t="inlineStr">
        <is>
          <t>2026-03-13</t>
        </is>
      </c>
      <c r="I2522" s="36" t="inlineStr">
        <is>
          <t>20260313001021</t>
        </is>
      </c>
      <c r="J2522" s="39" t="inlineStr">
        <is>
          <t>https://dart.fss.or.kr/dsaf001/main.do?rcpNo=20260313001021</t>
        </is>
      </c>
      <c r="K2522" s="37" t="inlineStr">
        <is>
          <t>impairment,post_events_summary,acquirer_entity</t>
        </is>
      </c>
    </row>
    <row r="2523" ht="45" customHeight="1">
      <c r="A2523" s="36" t="inlineStr">
        <is>
          <t>N035</t>
        </is>
      </c>
      <c r="B2523" s="37" t="inlineStr">
        <is>
          <t>NAVER LABS Europe</t>
        </is>
      </c>
      <c r="C2523" s="36" t="inlineStr">
        <is>
          <t>인수 후</t>
        </is>
      </c>
      <c r="D2523" s="36" t="inlineStr">
        <is>
          <t>2017-06</t>
        </is>
      </c>
      <c r="E2523" s="37" t="inlineStr">
        <is>
          <t>설립</t>
        </is>
      </c>
      <c r="F2523" s="37" t="inlineStr">
        <is>
          <t>프랑스 기업정보(검색 결과 요약): NAVER FRANCE, SIREN 830377990, 2017-06 설립, 본점 89 rue Réaumur Paris, Meylan 6 chemin de Maupertuis 사업장 상호 Naver Labs Europe (Altarès 기반 2차 자료, 페이지 직접 열람은 못 함)</t>
        </is>
      </c>
      <c r="G2523" s="37" t="inlineStr">
        <is>
          <t>기타</t>
        </is>
      </c>
      <c r="H2523" s="36" t="n"/>
      <c r="I2523" s="36" t="n"/>
      <c r="J2523" s="39" t="inlineStr">
        <is>
          <t>https://www.lejournaldesentreprises.com/entreprise/naver-france</t>
        </is>
      </c>
      <c r="K2523" s="37" t="inlineStr">
        <is>
          <t>acquirer_entity,notes</t>
        </is>
      </c>
    </row>
    <row r="2524" ht="45" customHeight="1">
      <c r="A2524" s="36" t="inlineStr">
        <is>
          <t>N035</t>
        </is>
      </c>
      <c r="B2524" s="37" t="inlineStr">
        <is>
          <t>NAVER LABS Europe</t>
        </is>
      </c>
      <c r="C2524" s="36" t="inlineStr">
        <is>
          <t>인수 후</t>
        </is>
      </c>
      <c r="D2524" s="36" t="inlineStr">
        <is>
          <t>2017-07-27</t>
        </is>
      </c>
      <c r="E2524" s="37" t="inlineStr">
        <is>
          <t>어닝콜</t>
        </is>
      </c>
      <c r="F2524" s="37" t="inlineStr">
        <is>
          <t>2Q17 컨퍼런스콜 보도. 한성숙 대표 "AI는 당장의 수익 보다는 네이버의 미래를 위해서 상당히 중요한 기술로 보고 있다"; 'XRCE 인수 금액은 1000억원 안팎인 것으로 알려졌다'(1차 출처와 불일치)</t>
        </is>
      </c>
      <c r="G2524" s="37" t="inlineStr">
        <is>
          <t>언론 보도</t>
        </is>
      </c>
      <c r="H2524" s="36" t="inlineStr">
        <is>
          <t>2017-07-27</t>
        </is>
      </c>
      <c r="I2524" s="36" t="n"/>
      <c r="J2524" s="39" t="inlineStr">
        <is>
          <t>https://n.news.naver.com/mnews/article/015/0003802072?sid=105</t>
        </is>
      </c>
      <c r="K2524" s="37" t="inlineStr">
        <is>
          <t>earnings_call_note,notes</t>
        </is>
      </c>
    </row>
    <row r="2525" ht="45" customHeight="1">
      <c r="A2525" s="36" t="inlineStr">
        <is>
          <t>N035</t>
        </is>
      </c>
      <c r="B2525" s="37" t="inlineStr">
        <is>
          <t>NAVER LABS Europe</t>
        </is>
      </c>
      <c r="C2525" s="36" t="inlineStr">
        <is>
          <t>인수 후</t>
        </is>
      </c>
      <c r="D2525" s="36" t="inlineStr">
        <is>
          <t>2017-07-27</t>
        </is>
      </c>
      <c r="E2525" s="37" t="inlineStr">
        <is>
          <t>어닝콜</t>
        </is>
      </c>
      <c r="F2525" s="37" t="inlineStr">
        <is>
          <t>한성숙 대표 컨퍼런스콜 발언 보도, '네이버는 지난달 유럽내 AI연구소(제록스리서치센터유럽(XRCE))를 인수했다'</t>
        </is>
      </c>
      <c r="G2525" s="37" t="inlineStr">
        <is>
          <t>언론 보도</t>
        </is>
      </c>
      <c r="H2525" s="36" t="inlineStr">
        <is>
          <t>2017-07-27</t>
        </is>
      </c>
      <c r="I2525" s="36" t="n"/>
      <c r="J2525" s="39" t="inlineStr">
        <is>
          <t>https://n.news.naver.com/mnews/article/018/0003884211?sid=105</t>
        </is>
      </c>
      <c r="K2525" s="37" t="inlineStr">
        <is>
          <t>earnings_call_note</t>
        </is>
      </c>
    </row>
    <row r="2526" ht="45" customHeight="1">
      <c r="A2526" s="36" t="inlineStr">
        <is>
          <t>N035</t>
        </is>
      </c>
      <c r="B2526" s="37" t="inlineStr">
        <is>
          <t>NAVER LABS Europe</t>
        </is>
      </c>
      <c r="C2526" s="36" t="inlineStr">
        <is>
          <t>발표</t>
        </is>
      </c>
      <c r="D2526" s="36" t="inlineStr">
        <is>
          <t>2017-06-26</t>
        </is>
      </c>
      <c r="E2526" s="37" t="inlineStr">
        <is>
          <t>기타</t>
        </is>
      </c>
      <c r="F2526" s="37" t="inlineStr">
        <is>
          <t>035420.KS 분할조정 종가 2017-06-23 177,400원, 2017-06-26 177,600원(×5 = 887,000원·888,000원)</t>
        </is>
      </c>
      <c r="G2526" s="37" t="inlineStr">
        <is>
          <t>기타</t>
        </is>
      </c>
      <c r="H2526" s="36" t="inlineStr">
        <is>
          <t>2017-06-26</t>
        </is>
      </c>
      <c r="I2526" s="36" t="n"/>
      <c r="J2526" s="39" t="inlineStr">
        <is>
          <t>https://query1.finance.yahoo.com/v8/finance/chart/035420.KS?period1=1497916800&amp;period2=1504483200&amp;interval=1d</t>
        </is>
      </c>
      <c r="K2526" s="37" t="inlineStr">
        <is>
          <t>acq_mktcap</t>
        </is>
      </c>
    </row>
    <row r="2527" ht="45" customHeight="1">
      <c r="A2527" s="36" t="inlineStr">
        <is>
          <t>N035</t>
        </is>
      </c>
      <c r="B2527" s="37" t="inlineStr">
        <is>
          <t>NAVER LABS Europe</t>
        </is>
      </c>
      <c r="C2527" s="36" t="inlineStr">
        <is>
          <t>발표</t>
        </is>
      </c>
      <c r="D2527" s="36" t="inlineStr">
        <is>
          <t>2017-06-26</t>
        </is>
      </c>
      <c r="E2527" s="37" t="inlineStr">
        <is>
          <t>기타</t>
        </is>
      </c>
      <c r="F2527" s="37" t="inlineStr">
        <is>
          <t>같은 날 NAVER 공시: 타법인주식및출자증권취득결정(미래에셋대우), 주요사항보고서(자기주식처분결정), 신규시설투자등</t>
        </is>
      </c>
      <c r="G2527" s="37" t="inlineStr">
        <is>
          <t>DART 기타공시</t>
        </is>
      </c>
      <c r="H2527" s="36" t="inlineStr">
        <is>
          <t>2017-06-26</t>
        </is>
      </c>
      <c r="I2527" s="36" t="inlineStr">
        <is>
          <t>20170626800321</t>
        </is>
      </c>
      <c r="J2527" s="39" t="inlineStr">
        <is>
          <t>https://dart.fss.or.kr/dsaf001/main.do?rcpNo=20170626800321</t>
        </is>
      </c>
      <c r="K2527" s="37" t="inlineStr">
        <is>
          <t>notes,event_ticker_basis,pre_events_summary</t>
        </is>
      </c>
    </row>
    <row r="2528" ht="45" customHeight="1">
      <c r="A2528" s="36" t="inlineStr">
        <is>
          <t>N036</t>
        </is>
      </c>
      <c r="B2528" s="37" t="inlineStr">
        <is>
          <t>NemusTech Co., Ltd.</t>
        </is>
      </c>
      <c r="C2528" s="36" t="inlineStr">
        <is>
          <t>발표</t>
        </is>
      </c>
      <c r="D2528" s="36" t="inlineStr">
        <is>
          <t>2017-08-25</t>
        </is>
      </c>
      <c r="E2528" s="37" t="inlineStr">
        <is>
          <t>발표</t>
        </is>
      </c>
      <c r="F2528" s="37"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7" t="inlineStr">
        <is>
          <t>DART 기타공시</t>
        </is>
      </c>
      <c r="H2528" s="36" t="inlineStr">
        <is>
          <t>2017-09-01</t>
        </is>
      </c>
      <c r="I2528" s="36" t="inlineStr">
        <is>
          <t>20170901000399</t>
        </is>
      </c>
      <c r="J2528" s="39" t="inlineStr">
        <is>
          <t>https://dart.fss.or.kr/dsaf001/main.do?rcpNo=20170901000399</t>
        </is>
      </c>
      <c r="K2528" s="37" t="inlineStr">
        <is>
          <t>announce_date_chk,value_chk_local,purpose_quote,deal_to_equity_pct,target_rev_pre,target_op_pre,pre_events_summary,first_filing_date,notes</t>
        </is>
      </c>
    </row>
    <row r="2529" ht="45" customHeight="1">
      <c r="A2529" s="36" t="inlineStr">
        <is>
          <t>N036</t>
        </is>
      </c>
      <c r="B2529" s="37" t="inlineStr">
        <is>
          <t>NemusTech Co., Ltd.</t>
        </is>
      </c>
      <c r="C2529" s="36" t="inlineStr">
        <is>
          <t>발표</t>
        </is>
      </c>
      <c r="D2529" s="36" t="inlineStr">
        <is>
          <t>2017-09-04</t>
        </is>
      </c>
      <c r="E2529" s="37" t="inlineStr">
        <is>
          <t>발표</t>
        </is>
      </c>
      <c r="F2529" s="37" t="inlineStr">
        <is>
          <t>시사위크: 2007년 설립된 모바일 소프트웨어 개발 전문업체, 2014년부터 O2O 솔루션 진출. 네이버 관계자 '개발인력의 충원을 위함'. '취득금액은 90억원으로 라인플러스 총 자본의 5.2%'</t>
        </is>
      </c>
      <c r="G2529" s="37" t="inlineStr">
        <is>
          <t>언론 보도</t>
        </is>
      </c>
      <c r="H2529" s="36" t="inlineStr">
        <is>
          <t>2017-09-04</t>
        </is>
      </c>
      <c r="I2529" s="36" t="n"/>
      <c r="J2529" s="39" t="inlineStr">
        <is>
          <t>http://www.sisaweek.com/news/articleView.html?idxno=96335</t>
        </is>
      </c>
      <c r="K2529" s="37" t="inlineStr">
        <is>
          <t>purpose_quote,core_basis,pre_events_summary,first_filing_date</t>
        </is>
      </c>
    </row>
    <row r="2530" ht="45" customHeight="1">
      <c r="A2530" s="36" t="inlineStr">
        <is>
          <t>N036</t>
        </is>
      </c>
      <c r="B2530" s="37" t="inlineStr">
        <is>
          <t>NemusTech Co., Ltd.</t>
        </is>
      </c>
      <c r="C2530" s="36" t="inlineStr">
        <is>
          <t>인수 후</t>
        </is>
      </c>
      <c r="D2530" s="36" t="inlineStr">
        <is>
          <t>2017-12-31</t>
        </is>
      </c>
      <c r="E2530" s="37" t="inlineStr">
        <is>
          <t>완료</t>
        </is>
      </c>
      <c r="F2530" s="37"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7" t="inlineStr">
        <is>
          <t>DART 감사보고서</t>
        </is>
      </c>
      <c r="H2530" s="36" t="inlineStr">
        <is>
          <t>2018-04-06</t>
        </is>
      </c>
      <c r="I2530" s="36" t="inlineStr">
        <is>
          <t>20180406001243</t>
        </is>
      </c>
      <c r="J2530" s="39" t="inlineStr">
        <is>
          <t>https://dart.fss.or.kr/dsaf001/main.do?rcpNo=20180406001243</t>
        </is>
      </c>
      <c r="K2530" s="37" t="inlineStr">
        <is>
          <t>status_chk,chk_note,value_chk_local,acq_total_assets,acquirer_core,post_events_summary</t>
        </is>
      </c>
    </row>
    <row r="2531" ht="45" customHeight="1">
      <c r="A2531" s="36" t="inlineStr">
        <is>
          <t>N036</t>
        </is>
      </c>
      <c r="B2531" s="37" t="inlineStr">
        <is>
          <t>NemusTech Co., Ltd.</t>
        </is>
      </c>
      <c r="C2531" s="36" t="inlineStr">
        <is>
          <t>인수 후</t>
        </is>
      </c>
      <c r="D2531" s="36" t="inlineStr">
        <is>
          <t>2017-11-08</t>
        </is>
      </c>
      <c r="E2531" s="37" t="inlineStr">
        <is>
          <t>완료</t>
        </is>
      </c>
      <c r="F2531" s="37" t="inlineStr">
        <is>
          <t>NAVER 2017 사업보고서 종속회사 표: 네무스텍 2017-11-08, 소프트웨어 개발, 총자산 2,747백만원, '신규취득에 따른 지배력 획득', 라인플러스 지분 88.57%. 요약연결재무정보 2016 총자산 6,370,635백만원</t>
        </is>
      </c>
      <c r="G2531" s="37" t="inlineStr">
        <is>
          <t>DART 사업보고서</t>
        </is>
      </c>
      <c r="H2531" s="36" t="inlineStr">
        <is>
          <t>2018-04-02</t>
        </is>
      </c>
      <c r="I2531" s="36" t="inlineStr">
        <is>
          <t>20180402004149</t>
        </is>
      </c>
      <c r="J2531" s="39" t="inlineStr">
        <is>
          <t>https://dart.fss.or.kr/dsaf001/main.do?rcpNo=20180402004149</t>
        </is>
      </c>
      <c r="K2531" s="37" t="inlineStr">
        <is>
          <t>status_chk,pre_incorp_chk,apex_total_assets,post_events_summary</t>
        </is>
      </c>
    </row>
    <row r="2532" ht="45" customHeight="1">
      <c r="A2532" s="36" t="inlineStr">
        <is>
          <t>N036</t>
        </is>
      </c>
      <c r="B2532" s="37" t="inlineStr">
        <is>
          <t>NemusTech Co., Ltd.</t>
        </is>
      </c>
      <c r="C2532" s="36" t="inlineStr">
        <is>
          <t>인수 후</t>
        </is>
      </c>
      <c r="D2532" s="36" t="inlineStr">
        <is>
          <t>2018-12-31</t>
        </is>
      </c>
      <c r="E2532" s="37" t="inlineStr">
        <is>
          <t>추가취득</t>
        </is>
      </c>
      <c r="F2532" s="37" t="inlineStr">
        <is>
          <t>라인플러스 2018 감사보고서: 네무스텍 지분 94.29%, 장부금액 8,799,068천원, 풋옵션 일부 행사. NAVER 2018 사업보고서: 네무스텍 총자산 1,717백만원</t>
        </is>
      </c>
      <c r="G2532" s="37" t="inlineStr">
        <is>
          <t>DART 감사보고서</t>
        </is>
      </c>
      <c r="H2532" s="36" t="inlineStr">
        <is>
          <t>2019-03-29</t>
        </is>
      </c>
      <c r="I2532" s="36" t="inlineStr">
        <is>
          <t>20190329002102</t>
        </is>
      </c>
      <c r="J2532" s="39" t="inlineStr">
        <is>
          <t>https://dart.fss.or.kr/dsaf001/main.do?rcpNo=20190329002102</t>
        </is>
      </c>
      <c r="K2532" s="37" t="inlineStr">
        <is>
          <t>post_events_summary</t>
        </is>
      </c>
    </row>
    <row r="2533" ht="45" customHeight="1">
      <c r="A2533" s="36" t="inlineStr">
        <is>
          <t>N036</t>
        </is>
      </c>
      <c r="B2533" s="37" t="inlineStr">
        <is>
          <t>NemusTech Co., Ltd.</t>
        </is>
      </c>
      <c r="C2533" s="36" t="inlineStr">
        <is>
          <t>인수 후</t>
        </is>
      </c>
      <c r="D2533" s="36" t="inlineStr">
        <is>
          <t>2019-12-31</t>
        </is>
      </c>
      <c r="E2533" s="37" t="inlineStr">
        <is>
          <t>추가취득</t>
        </is>
      </c>
      <c r="F2533" s="37" t="inlineStr">
        <is>
          <t>라인플러스 2019 감사보고서: '네무스텍(주) 기존주주의 풋옵션 행사로 인하여 주식 423백만원을 추가취득 ... 지분율이 94.29%에서 100%로 증가', 1,000백만원 증자, 장부금액 10,659,204천원</t>
        </is>
      </c>
      <c r="G2533" s="37" t="inlineStr">
        <is>
          <t>DART 감사보고서</t>
        </is>
      </c>
      <c r="H2533" s="36" t="inlineStr">
        <is>
          <t>2020-04-08</t>
        </is>
      </c>
      <c r="I2533" s="36" t="inlineStr">
        <is>
          <t>20200408002232</t>
        </is>
      </c>
      <c r="J2533" s="39" t="inlineStr">
        <is>
          <t>https://dart.fss.or.kr/dsaf001/main.do?rcpNo=20200408002232</t>
        </is>
      </c>
      <c r="K2533" s="37" t="inlineStr">
        <is>
          <t>post_events_summary,value_chk_local</t>
        </is>
      </c>
    </row>
    <row r="2534" ht="45" customHeight="1">
      <c r="A2534" s="36" t="inlineStr">
        <is>
          <t>N036</t>
        </is>
      </c>
      <c r="B2534" s="37" t="inlineStr">
        <is>
          <t>NemusTech Co., Ltd.</t>
        </is>
      </c>
      <c r="C2534" s="36" t="inlineStr">
        <is>
          <t>인수 후</t>
        </is>
      </c>
      <c r="D2534" s="36" t="inlineStr">
        <is>
          <t>2020-12-31</t>
        </is>
      </c>
      <c r="E2534" s="37" t="inlineStr">
        <is>
          <t>손상차손</t>
        </is>
      </c>
      <c r="F2534" s="37" t="inlineStr">
        <is>
          <t>라인플러스 2020 감사보고서: '라인업(주), 네무스텍(주) 및 (주)그레이해쉬에 대하여 ... 손상차손 38,557백만원, 9,910백만원 및 3,850백만원을 인식'. 네무스텍 장부금액 0</t>
        </is>
      </c>
      <c r="G2534" s="37" t="inlineStr">
        <is>
          <t>DART 감사보고서</t>
        </is>
      </c>
      <c r="H2534" s="36" t="inlineStr">
        <is>
          <t>2021-04-08</t>
        </is>
      </c>
      <c r="I2534" s="36" t="inlineStr">
        <is>
          <t>20210408000520</t>
        </is>
      </c>
      <c r="J2534" s="39" t="inlineStr">
        <is>
          <t>https://dart.fss.or.kr/dsaf001/main.do?rcpNo=20210408000520</t>
        </is>
      </c>
      <c r="K2534" s="37" t="inlineStr">
        <is>
          <t>impairment,post_events_summary</t>
        </is>
      </c>
    </row>
    <row r="2535" ht="45" customHeight="1">
      <c r="A2535" s="36" t="inlineStr">
        <is>
          <t>N036</t>
        </is>
      </c>
      <c r="B2535" s="37" t="inlineStr">
        <is>
          <t>NemusTech Co., Ltd.</t>
        </is>
      </c>
      <c r="C2535" s="36" t="inlineStr">
        <is>
          <t>인수 후</t>
        </is>
      </c>
      <c r="D2535" s="36" t="inlineStr">
        <is>
          <t>2021-03-27</t>
        </is>
      </c>
      <c r="E2535" s="37" t="inlineStr">
        <is>
          <t>합병</t>
        </is>
      </c>
      <c r="F2535" s="37"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7" t="inlineStr">
        <is>
          <t>DART 감사보고서</t>
        </is>
      </c>
      <c r="H2535" s="36" t="inlineStr">
        <is>
          <t>2021-07-12</t>
        </is>
      </c>
      <c r="I2535" s="36" t="inlineStr">
        <is>
          <t>20210712000235</t>
        </is>
      </c>
      <c r="J2535" s="39" t="inlineStr">
        <is>
          <t>https://dart.fss.or.kr/dsaf001/main.do?rcpNo=20210712000235</t>
        </is>
      </c>
      <c r="K2535" s="37" t="inlineStr">
        <is>
          <t>post_events_summary,target_rev_post,target_op_post,perf_basis</t>
        </is>
      </c>
    </row>
    <row r="2536" ht="45" customHeight="1">
      <c r="A2536" s="36" t="inlineStr">
        <is>
          <t>N036</t>
        </is>
      </c>
      <c r="B2536" s="37" t="inlineStr">
        <is>
          <t>NemusTech Co., Ltd.</t>
        </is>
      </c>
      <c r="C2536" s="36" t="inlineStr">
        <is>
          <t>인수 후</t>
        </is>
      </c>
      <c r="D2536" s="36" t="inlineStr">
        <is>
          <t>2017-10-30</t>
        </is>
      </c>
      <c r="E2536" s="37" t="inlineStr">
        <is>
          <t>기타</t>
        </is>
      </c>
      <c r="F2536" s="37" t="inlineStr">
        <is>
          <t>라인플러스 타법인주식및출자증권취득결정: (주)드라마앤컴퍼니(같은 해 같은 풋옵션 구조로 인수한 다른 거래)</t>
        </is>
      </c>
      <c r="G2536" s="37" t="inlineStr">
        <is>
          <t>DART 기타공시</t>
        </is>
      </c>
      <c r="H2536" s="36" t="inlineStr">
        <is>
          <t>2017-10-30</t>
        </is>
      </c>
      <c r="I2536" s="36" t="inlineStr">
        <is>
          <t>20171030000374</t>
        </is>
      </c>
      <c r="J2536" s="39" t="inlineStr">
        <is>
          <t>https://dart.fss.or.kr/dsaf001/main.do?rcpNo=20171030000374</t>
        </is>
      </c>
      <c r="K2536" s="37" t="inlineStr">
        <is>
          <t>notes</t>
        </is>
      </c>
    </row>
    <row r="2537" ht="45" customHeight="1">
      <c r="A2537" s="36" t="inlineStr">
        <is>
          <t>N036</t>
        </is>
      </c>
      <c r="B2537" s="37" t="inlineStr">
        <is>
          <t>NemusTech Co., Ltd.</t>
        </is>
      </c>
      <c r="C2537" s="36" t="inlineStr">
        <is>
          <t>발표</t>
        </is>
      </c>
      <c r="D2537" s="36" t="inlineStr">
        <is>
          <t>2017-08-31</t>
        </is>
      </c>
      <c r="E2537" s="37" t="inlineStr">
        <is>
          <t>기타</t>
        </is>
      </c>
      <c r="F2537" s="37" t="inlineStr">
        <is>
          <t>035420.KS 분할조정 종가 2017-08-31 151,000원(×5 = 755,000원)</t>
        </is>
      </c>
      <c r="G2537" s="37" t="inlineStr">
        <is>
          <t>기타</t>
        </is>
      </c>
      <c r="H2537" s="36" t="inlineStr">
        <is>
          <t>2017-08-31</t>
        </is>
      </c>
      <c r="I2537" s="36" t="n"/>
      <c r="J2537" s="39" t="inlineStr">
        <is>
          <t>https://query1.finance.yahoo.com/v8/finance/chart/035420.KS?period1=1497916800&amp;period2=1504483200&amp;interval=1d</t>
        </is>
      </c>
      <c r="K2537" s="37" t="inlineStr">
        <is>
          <t>acq_mktcap</t>
        </is>
      </c>
    </row>
    <row r="2538" ht="45" customHeight="1">
      <c r="A2538" s="36" t="inlineStr">
        <is>
          <t>N037</t>
        </is>
      </c>
      <c r="B2538" s="37" t="inlineStr">
        <is>
          <t>Publishing Investing in Games Co.,Ltd.</t>
        </is>
      </c>
      <c r="C2538" s="36" t="inlineStr">
        <is>
          <t>발표</t>
        </is>
      </c>
      <c r="D2538" s="36" t="inlineStr">
        <is>
          <t>2017-09-01</t>
        </is>
      </c>
      <c r="E2538" s="37" t="inlineStr">
        <is>
          <t>발표</t>
        </is>
      </c>
      <c r="F2538" s="37"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7" t="inlineStr">
        <is>
          <t>DART 기타공시</t>
        </is>
      </c>
      <c r="H2538" s="36" t="inlineStr">
        <is>
          <t>2017-09-01</t>
        </is>
      </c>
      <c r="I2538" s="36" t="inlineStr">
        <is>
          <t>20170901000374</t>
        </is>
      </c>
      <c r="J2538" s="39" t="inlineStr">
        <is>
          <t>https://dart.fss.or.kr/dsaf001/main.do?rcpNo=20170901000374</t>
        </is>
      </c>
      <c r="K2538" s="37" t="inlineStr">
        <is>
          <t>subtype_chk,status_chk,value_chk_local,value_chk_usdmm,announce_date_chk,purpose_quote,first_filing_date,chk_note</t>
        </is>
      </c>
    </row>
    <row r="2539" ht="45" customHeight="1">
      <c r="A2539" s="36" t="inlineStr">
        <is>
          <t>N037</t>
        </is>
      </c>
      <c r="B2539" s="37" t="inlineStr">
        <is>
          <t>Publishing Investing in Games Co.,Ltd.</t>
        </is>
      </c>
      <c r="C2539" s="36" t="inlineStr">
        <is>
          <t>발표</t>
        </is>
      </c>
      <c r="D2539" s="36" t="inlineStr">
        <is>
          <t>2017-09-05</t>
        </is>
      </c>
      <c r="E2539" s="37" t="inlineStr">
        <is>
          <t>추가취득</t>
        </is>
      </c>
      <c r="F2539" s="37"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7" t="inlineStr">
        <is>
          <t>DART 기타공시</t>
        </is>
      </c>
      <c r="H2539" s="36" t="inlineStr">
        <is>
          <t>2017-09-01</t>
        </is>
      </c>
      <c r="I2539" s="36" t="inlineStr">
        <is>
          <t>20170901000376</t>
        </is>
      </c>
      <c r="J2539" s="39" t="inlineStr">
        <is>
          <t>https://dart.fss.or.kr/dsaf001/main.do?rcpNo=20170901000376</t>
        </is>
      </c>
      <c r="K2539" s="37" t="inlineStr">
        <is>
          <t>value_chk_local,chk_note,notes,post_events_summary</t>
        </is>
      </c>
    </row>
    <row r="2540" ht="45" customHeight="1">
      <c r="A2540" s="36" t="inlineStr">
        <is>
          <t>N037</t>
        </is>
      </c>
      <c r="B2540" s="37" t="inlineStr">
        <is>
          <t>Publishing Investing in Games Co.,Ltd.</t>
        </is>
      </c>
      <c r="C2540" s="36" t="inlineStr">
        <is>
          <t>발표</t>
        </is>
      </c>
      <c r="D2540" s="36" t="inlineStr">
        <is>
          <t>2017-09-01</t>
        </is>
      </c>
      <c r="E2540" s="37" t="inlineStr">
        <is>
          <t>완료</t>
        </is>
      </c>
      <c r="F2540" s="37"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7" t="inlineStr">
        <is>
          <t>DART 기타공시</t>
        </is>
      </c>
      <c r="H2540" s="36" t="inlineStr">
        <is>
          <t>2017-09-06</t>
        </is>
      </c>
      <c r="I2540" s="36" t="inlineStr">
        <is>
          <t>20170906000060</t>
        </is>
      </c>
      <c r="J2540" s="39" t="inlineStr">
        <is>
          <t>https://dart.fss.or.kr/dsaf001/main.do?rcpNo=20170906000060</t>
        </is>
      </c>
      <c r="K2540" s="37" t="inlineStr">
        <is>
          <t>status_chk,value_chk_local,pre_events_summary,chk_note</t>
        </is>
      </c>
    </row>
    <row r="2541" ht="45" customHeight="1">
      <c r="A2541" s="36" t="inlineStr">
        <is>
          <t>N037</t>
        </is>
      </c>
      <c r="B2541" s="37" t="inlineStr">
        <is>
          <t>Publishing Investing in Games Co.,Ltd.</t>
        </is>
      </c>
      <c r="C2541" s="36" t="inlineStr">
        <is>
          <t>인수 후</t>
        </is>
      </c>
      <c r="D2541" s="36" t="inlineStr">
        <is>
          <t>2017-09-08</t>
        </is>
      </c>
      <c r="E2541" s="37" t="inlineStr">
        <is>
          <t>추가취득</t>
        </is>
      </c>
      <c r="F2541" s="37" t="inlineStr">
        <is>
          <t>피그 '최대주주등의주식보유변동': 2017-09-08 라인게임즈 우선주 +8,000주(704,000,000원, 88,000원) → 동일인 및 관련자 합계 100,000주(100%). 라인게임즈 보통주 28,800주(28.80%), 넥스트플로어 34,400주(34.40%).</t>
        </is>
      </c>
      <c r="G2541" s="37" t="inlineStr">
        <is>
          <t>DART 기타공시</t>
        </is>
      </c>
      <c r="H2541" s="36" t="inlineStr">
        <is>
          <t>2017-09-08</t>
        </is>
      </c>
      <c r="I2541" s="36" t="inlineStr">
        <is>
          <t>20170908000311</t>
        </is>
      </c>
      <c r="J2541" s="39" t="inlineStr">
        <is>
          <t>https://dart.fss.or.kr/dsaf001/main.do?rcpNo=20170908000311</t>
        </is>
      </c>
      <c r="K2541" s="37" t="inlineStr">
        <is>
          <t>post_events_summary,notes</t>
        </is>
      </c>
    </row>
    <row r="2542" ht="45" customHeight="1">
      <c r="A2542" s="36" t="inlineStr">
        <is>
          <t>N037</t>
        </is>
      </c>
      <c r="B2542" s="37" t="inlineStr">
        <is>
          <t>Publishing Investing in Games Co.,Ltd.</t>
        </is>
      </c>
      <c r="C2542" s="36" t="inlineStr">
        <is>
          <t>인수 후</t>
        </is>
      </c>
      <c r="D2542" s="36" t="inlineStr">
        <is>
          <t>2017-12-22</t>
        </is>
      </c>
      <c r="E2542" s="37" t="inlineStr">
        <is>
          <t>추가취득</t>
        </is>
      </c>
      <c r="F2542" s="37"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7" t="inlineStr">
        <is>
          <t>DART 기타공시</t>
        </is>
      </c>
      <c r="H2542" s="36" t="inlineStr">
        <is>
          <t>2017-12-19</t>
        </is>
      </c>
      <c r="I2542" s="36" t="inlineStr">
        <is>
          <t>20171219000366</t>
        </is>
      </c>
      <c r="J2542" s="39" t="inlineStr">
        <is>
          <t>https://dart.fss.or.kr/dsaf001/main.do?rcpNo=20171219000366</t>
        </is>
      </c>
      <c r="K2542" s="37" t="inlineStr">
        <is>
          <t>post_events_summary,notes</t>
        </is>
      </c>
    </row>
    <row r="2543" ht="45" customHeight="1">
      <c r="A2543" s="36" t="inlineStr">
        <is>
          <t>N037</t>
        </is>
      </c>
      <c r="B2543" s="37" t="inlineStr">
        <is>
          <t>Publishing Investing in Games Co.,Ltd.</t>
        </is>
      </c>
      <c r="C2543" s="36" t="inlineStr">
        <is>
          <t>인수 후</t>
        </is>
      </c>
      <c r="D2543" s="36" t="inlineStr">
        <is>
          <t>2018-08-17</t>
        </is>
      </c>
      <c r="E2543" s="37" t="inlineStr">
        <is>
          <t>합병</t>
        </is>
      </c>
      <c r="F2543" s="37"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7" t="inlineStr">
        <is>
          <t>DART 기타공시</t>
        </is>
      </c>
      <c r="H2543" s="36" t="inlineStr">
        <is>
          <t>2018-08-24</t>
        </is>
      </c>
      <c r="I2543" s="36" t="inlineStr">
        <is>
          <t>20180824000283</t>
        </is>
      </c>
      <c r="J2543" s="39" t="inlineStr">
        <is>
          <t>https://dart.fss.or.kr/dsaf001/main.do?rcpNo=20180824000283</t>
        </is>
      </c>
      <c r="K2543" s="37" t="inlineStr">
        <is>
          <t>post_events_summary</t>
        </is>
      </c>
    </row>
    <row r="2544" ht="45" customHeight="1">
      <c r="A2544" s="36" t="inlineStr">
        <is>
          <t>N037</t>
        </is>
      </c>
      <c r="B2544" s="37" t="inlineStr">
        <is>
          <t>Publishing Investing in Games Co.,Ltd.</t>
        </is>
      </c>
      <c r="C2544" s="36" t="inlineStr">
        <is>
          <t>인수 후</t>
        </is>
      </c>
      <c r="D2544" s="36" t="inlineStr">
        <is>
          <t>2018-08-28</t>
        </is>
      </c>
      <c r="E2544" s="37" t="inlineStr">
        <is>
          <t>추가취득</t>
        </is>
      </c>
      <c r="F2544" s="37" t="inlineStr">
        <is>
          <t>피그 '특수관계인의 유상증자 참여': 라인게임즈㈜ 출자금액 1,500백만원, 18,750주, 1주당 80,000원, 출자 후 지분율 100.0%, 주주배정.</t>
        </is>
      </c>
      <c r="G2544" s="37" t="inlineStr">
        <is>
          <t>DART 기타공시</t>
        </is>
      </c>
      <c r="H2544" s="36" t="inlineStr">
        <is>
          <t>2018-08-28</t>
        </is>
      </c>
      <c r="I2544" s="36" t="inlineStr">
        <is>
          <t>20180828000376</t>
        </is>
      </c>
      <c r="J2544" s="39" t="inlineStr">
        <is>
          <t>https://dart.fss.or.kr/dsaf001/main.do?rcpNo=20180828000376</t>
        </is>
      </c>
      <c r="K2544" s="37" t="inlineStr">
        <is>
          <t>post_events_summary</t>
        </is>
      </c>
    </row>
    <row r="2545" ht="45" customHeight="1">
      <c r="A2545" s="36" t="inlineStr">
        <is>
          <t>N037</t>
        </is>
      </c>
      <c r="B2545" s="37" t="inlineStr">
        <is>
          <t>Publishing Investing in Games Co.,Ltd.</t>
        </is>
      </c>
      <c r="C2545" s="36" t="inlineStr">
        <is>
          <t>인수 전</t>
        </is>
      </c>
      <c r="D2545" s="36" t="inlineStr">
        <is>
          <t>2017-12-31</t>
        </is>
      </c>
      <c r="E2545" s="37" t="inlineStr">
        <is>
          <t>실적</t>
        </is>
      </c>
      <c r="F2545" s="37"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7" t="inlineStr">
        <is>
          <t>DART 감사보고서</t>
        </is>
      </c>
      <c r="H2545" s="36" t="inlineStr">
        <is>
          <t>2018-03-26</t>
        </is>
      </c>
      <c r="I2545" s="36" t="inlineStr">
        <is>
          <t>20180326000480</t>
        </is>
      </c>
      <c r="J2545" s="39" t="inlineStr">
        <is>
          <t>https://dart.fss.or.kr/dsaf001/main.do?rcpNo=20180326000480</t>
        </is>
      </c>
      <c r="K2545" s="37" t="inlineStr">
        <is>
          <t>pre_events_summary,target_rev_pre,target_op_pre,chk_note,notes</t>
        </is>
      </c>
    </row>
    <row r="2546" ht="45" customHeight="1">
      <c r="A2546" s="36" t="inlineStr">
        <is>
          <t>N037</t>
        </is>
      </c>
      <c r="B2546" s="37" t="inlineStr">
        <is>
          <t>Publishing Investing in Games Co.,Ltd.</t>
        </is>
      </c>
      <c r="C2546" s="36" t="inlineStr">
        <is>
          <t>인수 전</t>
        </is>
      </c>
      <c r="D2546" s="36" t="inlineStr">
        <is>
          <t>2017-07-06</t>
        </is>
      </c>
      <c r="E2546" s="37" t="inlineStr">
        <is>
          <t>소유주변경</t>
        </is>
      </c>
      <c r="F2546" s="37"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7" t="inlineStr">
        <is>
          <t>DART 사업보고서</t>
        </is>
      </c>
      <c r="H2546" s="36" t="inlineStr">
        <is>
          <t>2018-04-02</t>
        </is>
      </c>
      <c r="I2546" s="36" t="inlineStr">
        <is>
          <t>20180402004149</t>
        </is>
      </c>
      <c r="J2546" s="39" t="inlineStr">
        <is>
          <t>https://dart.fss.or.kr/dsaf001/main.do?rcpNo=20180402004149</t>
        </is>
      </c>
      <c r="K2546" s="37" t="inlineStr">
        <is>
          <t>pre_incorp_chk,apex_total_assets,deal_to_assets_pct,deal_to_equity_pct,chk_note,notes,pre_events_summary</t>
        </is>
      </c>
    </row>
    <row r="2547" ht="45" customHeight="1">
      <c r="A2547" s="36" t="inlineStr">
        <is>
          <t>N037</t>
        </is>
      </c>
      <c r="B2547" s="37" t="inlineStr">
        <is>
          <t>Publishing Investing in Games Co.,Ltd.</t>
        </is>
      </c>
      <c r="C2547" s="36" t="inlineStr">
        <is>
          <t>인수 후</t>
        </is>
      </c>
      <c r="D2547" s="36" t="inlineStr">
        <is>
          <t>2018-12-31</t>
        </is>
      </c>
      <c r="E2547" s="37" t="inlineStr">
        <is>
          <t>실적</t>
        </is>
      </c>
      <c r="F2547" s="37"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7" t="inlineStr">
        <is>
          <t>DART 감사보고서</t>
        </is>
      </c>
      <c r="H2547" s="36" t="inlineStr">
        <is>
          <t>2019-04-09</t>
        </is>
      </c>
      <c r="I2547" s="36" t="inlineStr">
        <is>
          <t>20190409002704</t>
        </is>
      </c>
      <c r="J2547" s="39" t="inlineStr">
        <is>
          <t>https://dart.fss.or.kr/dsaf001/main.do?rcpNo=20190409002704</t>
        </is>
      </c>
      <c r="K2547" s="37" t="inlineStr">
        <is>
          <t>pre_incorp_chk,acq_total_assets,acquirer_core,post_events_summary,target_rev_post,target_op_post,perf_basis</t>
        </is>
      </c>
    </row>
    <row r="2548" ht="45" customHeight="1">
      <c r="A2548" s="36" t="inlineStr">
        <is>
          <t>N037</t>
        </is>
      </c>
      <c r="B2548" s="37" t="inlineStr">
        <is>
          <t>Publishing Investing in Games Co.,Ltd.</t>
        </is>
      </c>
      <c r="C2548" s="36" t="inlineStr">
        <is>
          <t>인수 후</t>
        </is>
      </c>
      <c r="D2548" s="36" t="inlineStr">
        <is>
          <t>2017-12-31</t>
        </is>
      </c>
      <c r="E2548" s="37" t="inlineStr">
        <is>
          <t>기타</t>
        </is>
      </c>
      <c r="F2548" s="37"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7" t="inlineStr">
        <is>
          <t>DART 기타공시</t>
        </is>
      </c>
      <c r="H2548" s="36" t="inlineStr">
        <is>
          <t>2018-07-05</t>
        </is>
      </c>
      <c r="I2548" s="36" t="inlineStr">
        <is>
          <t>20180705000479</t>
        </is>
      </c>
      <c r="J2548" s="39" t="inlineStr">
        <is>
          <t>https://dart.fss.or.kr/dsaf001/main.do?rcpNo=20180705000479</t>
        </is>
      </c>
      <c r="K2548" s="37" t="inlineStr">
        <is>
          <t>acq_total_assets,acquirer_core,deal_to_assets_pct,deal_to_equity_pct</t>
        </is>
      </c>
    </row>
    <row r="2549" ht="45" customHeight="1">
      <c r="A2549" s="36" t="inlineStr">
        <is>
          <t>N037</t>
        </is>
      </c>
      <c r="B2549" s="37" t="inlineStr">
        <is>
          <t>Publishing Investing in Games Co.,Ltd.</t>
        </is>
      </c>
      <c r="C2549" s="36" t="inlineStr">
        <is>
          <t>인수 전</t>
        </is>
      </c>
      <c r="D2549" s="36" t="inlineStr">
        <is>
          <t>2017-06</t>
        </is>
      </c>
      <c r="E2549" s="37" t="inlineStr">
        <is>
          <t>설립</t>
        </is>
      </c>
      <c r="F2549" s="37"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7" t="inlineStr">
        <is>
          <t>SEC</t>
        </is>
      </c>
      <c r="H2549" s="36" t="inlineStr">
        <is>
          <t>2018-03-30</t>
        </is>
      </c>
      <c r="I2549" s="36" t="inlineStr">
        <is>
          <t>0001193125-18-102738</t>
        </is>
      </c>
      <c r="J2549" s="39" t="inlineStr">
        <is>
          <t>https://www.sec.gov/Archives/edgar/data/1611820/000119312518102738/d661717d20f.htm</t>
        </is>
      </c>
      <c r="K2549" s="37" t="inlineStr">
        <is>
          <t>pre_incorp_chk,acquirer_core,earnings_call_note,pre_events_summary</t>
        </is>
      </c>
    </row>
    <row r="2550" ht="45" customHeight="1">
      <c r="A2550" s="36" t="inlineStr">
        <is>
          <t>N037</t>
        </is>
      </c>
      <c r="B2550" s="37" t="inlineStr">
        <is>
          <t>Publishing Investing in Games Co.,Ltd.</t>
        </is>
      </c>
      <c r="C2550" s="36" t="inlineStr">
        <is>
          <t>인수 후</t>
        </is>
      </c>
      <c r="D2550" s="36" t="inlineStr">
        <is>
          <t>2018-11-26</t>
        </is>
      </c>
      <c r="E2550" s="37" t="inlineStr">
        <is>
          <t>소유주변경</t>
        </is>
      </c>
      <c r="F2550" s="37"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7" t="inlineStr">
        <is>
          <t>SEC</t>
        </is>
      </c>
      <c r="H2550" s="36" t="inlineStr">
        <is>
          <t>2019-03-29</t>
        </is>
      </c>
      <c r="I2550" s="36" t="inlineStr">
        <is>
          <t>0001193125-19-091931</t>
        </is>
      </c>
      <c r="J2550" s="39" t="inlineStr">
        <is>
          <t>https://www.sec.gov/Archives/edgar/data/1611820/000119312519091931/d669530d20f.htm</t>
        </is>
      </c>
      <c r="K2550" s="37" t="inlineStr">
        <is>
          <t>pre_incorp_chk,post_events_summary,earnings_call_note,notes</t>
        </is>
      </c>
    </row>
    <row r="2551" ht="45" customHeight="1">
      <c r="A2551" s="36" t="inlineStr">
        <is>
          <t>N037</t>
        </is>
      </c>
      <c r="B2551" s="37" t="inlineStr">
        <is>
          <t>Publishing Investing in Games Co.,Ltd.</t>
        </is>
      </c>
      <c r="C2551" s="36" t="inlineStr">
        <is>
          <t>인수 후</t>
        </is>
      </c>
      <c r="D2551" s="36" t="inlineStr">
        <is>
          <t>2019-12-31</t>
        </is>
      </c>
      <c r="E2551" s="37" t="inlineStr">
        <is>
          <t>실적</t>
        </is>
      </c>
      <c r="F2551" s="37" t="inlineStr">
        <is>
          <t>라인게임즈 2019 연결감사보고서: 종속기업 피그 100.00%, PIG BKK Company Limited 49.00%('주주간 약정에 따라 지배력'); 피그 2019 자산 4,836,164·부채 5,220,469·자본 (384,305)·영업수익 1,356,323·당기순손익 (2,097,014)천원.</t>
        </is>
      </c>
      <c r="G2551" s="37" t="inlineStr">
        <is>
          <t>DART 감사보고서</t>
        </is>
      </c>
      <c r="H2551" s="36" t="inlineStr">
        <is>
          <t>2020-04-09</t>
        </is>
      </c>
      <c r="I2551" s="36" t="inlineStr">
        <is>
          <t>20200409002196</t>
        </is>
      </c>
      <c r="J2551" s="39" t="inlineStr">
        <is>
          <t>https://dart.fss.or.kr/dsaf001/main.do?rcpNo=20200409002196</t>
        </is>
      </c>
      <c r="K2551" s="37" t="inlineStr">
        <is>
          <t>post_events_summary,target_rev_post,target_op_post</t>
        </is>
      </c>
    </row>
    <row r="2552" ht="45" customHeight="1">
      <c r="A2552" s="36" t="inlineStr">
        <is>
          <t>N037</t>
        </is>
      </c>
      <c r="B2552" s="37" t="inlineStr">
        <is>
          <t>Publishing Investing in Games Co.,Ltd.</t>
        </is>
      </c>
      <c r="C2552" s="36" t="inlineStr">
        <is>
          <t>인수 후</t>
        </is>
      </c>
      <c r="D2552" s="36" t="inlineStr">
        <is>
          <t>2020-12-31</t>
        </is>
      </c>
      <c r="E2552" s="37" t="inlineStr">
        <is>
          <t>손상차손</t>
        </is>
      </c>
      <c r="F2552" s="37"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7" t="inlineStr">
        <is>
          <t>DART 감사보고서</t>
        </is>
      </c>
      <c r="H2552" s="36" t="inlineStr">
        <is>
          <t>2021-04-14</t>
        </is>
      </c>
      <c r="I2552" s="36" t="inlineStr">
        <is>
          <t>20210414001813</t>
        </is>
      </c>
      <c r="J2552" s="39" t="inlineStr">
        <is>
          <t>https://dart.fss.or.kr/dsaf001/main.do?rcpNo=20210414001813</t>
        </is>
      </c>
      <c r="K2552" s="37" t="inlineStr">
        <is>
          <t>impairment,post_events_summary</t>
        </is>
      </c>
    </row>
    <row r="2553" ht="45" customHeight="1">
      <c r="A2553" s="36" t="inlineStr">
        <is>
          <t>N037</t>
        </is>
      </c>
      <c r="B2553" s="37" t="inlineStr">
        <is>
          <t>Publishing Investing in Games Co.,Ltd.</t>
        </is>
      </c>
      <c r="C2553" s="36" t="inlineStr">
        <is>
          <t>인수 후</t>
        </is>
      </c>
      <c r="D2553" s="36" t="inlineStr">
        <is>
          <t>2020-12-31</t>
        </is>
      </c>
      <c r="E2553" s="37" t="inlineStr">
        <is>
          <t>손상차손</t>
        </is>
      </c>
      <c r="F2553" s="37"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7" t="inlineStr">
        <is>
          <t>DART 감사보고서</t>
        </is>
      </c>
      <c r="H2553" s="36" t="inlineStr">
        <is>
          <t>2021-04-14</t>
        </is>
      </c>
      <c r="I2553" s="36" t="inlineStr">
        <is>
          <t>20210414001815</t>
        </is>
      </c>
      <c r="J2553" s="39" t="inlineStr">
        <is>
          <t>https://dart.fss.or.kr/dsaf001/main.do?rcpNo=20210414001815</t>
        </is>
      </c>
      <c r="K2553" s="37" t="inlineStr">
        <is>
          <t>impairment</t>
        </is>
      </c>
    </row>
    <row r="2554" ht="45" customHeight="1">
      <c r="A2554" s="36" t="inlineStr">
        <is>
          <t>N037</t>
        </is>
      </c>
      <c r="B2554" s="37" t="inlineStr">
        <is>
          <t>Publishing Investing in Games Co.,Ltd.</t>
        </is>
      </c>
      <c r="C2554" s="36" t="inlineStr">
        <is>
          <t>인수 후</t>
        </is>
      </c>
      <c r="D2554" s="36" t="inlineStr">
        <is>
          <t>2019-12-31</t>
        </is>
      </c>
      <c r="E2554" s="37" t="inlineStr">
        <is>
          <t>기타</t>
        </is>
      </c>
      <c r="F2554" s="37" t="inlineStr">
        <is>
          <t>라인게임즈 2019 (별도)감사보고서 종속기업및관계기업투자: 피그 100.00% 장부금액 10,135,936천원(전기말 9,571,056천원).</t>
        </is>
      </c>
      <c r="G2554" s="37" t="inlineStr">
        <is>
          <t>DART 감사보고서</t>
        </is>
      </c>
      <c r="H2554" s="36" t="inlineStr">
        <is>
          <t>2020-04-09</t>
        </is>
      </c>
      <c r="I2554" s="36" t="inlineStr">
        <is>
          <t>20200409002194</t>
        </is>
      </c>
      <c r="J2554" s="39" t="inlineStr">
        <is>
          <t>https://dart.fss.or.kr/dsaf001/main.do?rcpNo=20200409002194</t>
        </is>
      </c>
      <c r="K2554" s="37" t="inlineStr">
        <is>
          <t>impairment</t>
        </is>
      </c>
    </row>
    <row r="2555" ht="45" customHeight="1">
      <c r="A2555" s="36" t="inlineStr">
        <is>
          <t>N037</t>
        </is>
      </c>
      <c r="B2555" s="37" t="inlineStr">
        <is>
          <t>Publishing Investing in Games Co.,Ltd.</t>
        </is>
      </c>
      <c r="C2555" s="36" t="inlineStr">
        <is>
          <t>인수 후</t>
        </is>
      </c>
      <c r="D2555" s="36" t="inlineStr">
        <is>
          <t>2018-12-31</t>
        </is>
      </c>
      <c r="E2555" s="37" t="inlineStr">
        <is>
          <t>기타</t>
        </is>
      </c>
      <c r="F2555" s="37"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7" t="inlineStr">
        <is>
          <t>DART 감사보고서</t>
        </is>
      </c>
      <c r="H2555" s="36" t="inlineStr">
        <is>
          <t>2019-04-09</t>
        </is>
      </c>
      <c r="I2555" s="36" t="inlineStr">
        <is>
          <t>20190409002703</t>
        </is>
      </c>
      <c r="J2555" s="39" t="inlineStr">
        <is>
          <t>https://dart.fss.or.kr/dsaf001/main.do?rcpNo=20190409002703</t>
        </is>
      </c>
      <c r="K2555" s="37" t="inlineStr">
        <is>
          <t>impairment,notes</t>
        </is>
      </c>
    </row>
    <row r="2556" ht="45" customHeight="1">
      <c r="A2556" s="36" t="inlineStr">
        <is>
          <t>N037</t>
        </is>
      </c>
      <c r="B2556" s="37" t="inlineStr">
        <is>
          <t>Publishing Investing in Games Co.,Ltd.</t>
        </is>
      </c>
      <c r="C2556" s="36" t="inlineStr">
        <is>
          <t>인수 후</t>
        </is>
      </c>
      <c r="D2556" s="36" t="inlineStr">
        <is>
          <t>2020-12-31</t>
        </is>
      </c>
      <c r="E2556" s="37" t="inlineStr">
        <is>
          <t>손상차손</t>
        </is>
      </c>
      <c r="F2556" s="37"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7" t="inlineStr">
        <is>
          <t>DART 사업보고서</t>
        </is>
      </c>
      <c r="H2556" s="36" t="inlineStr">
        <is>
          <t>2021-03-16</t>
        </is>
      </c>
      <c r="I2556" s="36" t="inlineStr">
        <is>
          <t>20210316001214</t>
        </is>
      </c>
      <c r="J2556" s="39" t="inlineStr">
        <is>
          <t>https://dart.fss.or.kr/dsaf001/main.do?rcpNo=20210316001214</t>
        </is>
      </c>
      <c r="K2556" s="37" t="inlineStr">
        <is>
          <t>impairment</t>
        </is>
      </c>
    </row>
    <row r="2557" ht="45" customHeight="1">
      <c r="A2557" s="36" t="inlineStr">
        <is>
          <t>N037</t>
        </is>
      </c>
      <c r="B2557" s="37" t="inlineStr">
        <is>
          <t>Publishing Investing in Games Co.,Ltd.</t>
        </is>
      </c>
      <c r="C2557" s="36" t="inlineStr">
        <is>
          <t>인수 후</t>
        </is>
      </c>
      <c r="D2557" s="36" t="inlineStr">
        <is>
          <t>2023-12-31</t>
        </is>
      </c>
      <c r="E2557" s="37" t="inlineStr">
        <is>
          <t>사명변경</t>
        </is>
      </c>
      <c r="F2557" s="37"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7" t="inlineStr">
        <is>
          <t>DART 감사보고서</t>
        </is>
      </c>
      <c r="H2557" s="36" t="inlineStr">
        <is>
          <t>2024-04-12</t>
        </is>
      </c>
      <c r="I2557" s="36" t="inlineStr">
        <is>
          <t>20240412003306</t>
        </is>
      </c>
      <c r="J2557" s="39" t="inlineStr">
        <is>
          <t>https://dart.fss.or.kr/dsaf001/main.do?rcpNo=20240412003306</t>
        </is>
      </c>
      <c r="K2557" s="37" t="inlineStr">
        <is>
          <t>post_events_summary,target_rev_post</t>
        </is>
      </c>
    </row>
    <row r="2558" ht="45" customHeight="1">
      <c r="A2558" s="36" t="inlineStr">
        <is>
          <t>N037</t>
        </is>
      </c>
      <c r="B2558" s="37" t="inlineStr">
        <is>
          <t>Publishing Investing in Games Co.,Ltd.</t>
        </is>
      </c>
      <c r="C2558" s="36" t="inlineStr">
        <is>
          <t>인수 후</t>
        </is>
      </c>
      <c r="D2558" s="36" t="inlineStr">
        <is>
          <t>2024-12-31</t>
        </is>
      </c>
      <c r="E2558" s="37" t="inlineStr">
        <is>
          <t>실적</t>
        </is>
      </c>
      <c r="F2558" s="37" t="inlineStr">
        <is>
          <t>라인게임즈 2024 연결감사보고서: 스튜디오발키리 2024 자산 809,243·부채 13,358,940·자본 (12,549,697)·영업수익 1,570,512·당기순손익 (1,165,279)천원.</t>
        </is>
      </c>
      <c r="G2558" s="37" t="inlineStr">
        <is>
          <t>DART 감사보고서</t>
        </is>
      </c>
      <c r="H2558" s="36" t="inlineStr">
        <is>
          <t>2025-04-18</t>
        </is>
      </c>
      <c r="I2558" s="36" t="inlineStr">
        <is>
          <t>20250418000120</t>
        </is>
      </c>
      <c r="J2558" s="39" t="inlineStr">
        <is>
          <t>https://dart.fss.or.kr/dsaf001/main.do?rcpNo=20250418000120</t>
        </is>
      </c>
      <c r="K2558" s="37" t="inlineStr">
        <is>
          <t>target_rev_post,target_op_post,post_events_summary</t>
        </is>
      </c>
    </row>
    <row r="2559" ht="45" customHeight="1">
      <c r="A2559" s="36" t="inlineStr">
        <is>
          <t>N037</t>
        </is>
      </c>
      <c r="B2559" s="37" t="inlineStr">
        <is>
          <t>Publishing Investing in Games Co.,Ltd.</t>
        </is>
      </c>
      <c r="C2559" s="36" t="inlineStr">
        <is>
          <t>인수 후</t>
        </is>
      </c>
      <c r="D2559" s="36" t="inlineStr">
        <is>
          <t>2024-04-30</t>
        </is>
      </c>
      <c r="E2559" s="37" t="inlineStr">
        <is>
          <t>사업철수</t>
        </is>
      </c>
      <c r="F2559" s="37"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7" t="inlineStr">
        <is>
          <t>DART 기타공시</t>
        </is>
      </c>
      <c r="H2559" s="36" t="inlineStr">
        <is>
          <t>2024-04-25</t>
        </is>
      </c>
      <c r="I2559" s="36" t="inlineStr">
        <is>
          <t>20240425000622</t>
        </is>
      </c>
      <c r="J2559" s="39" t="inlineStr">
        <is>
          <t>https://dart.fss.or.kr/dsaf001/main.do?rcpNo=20240425000622</t>
        </is>
      </c>
      <c r="K2559" s="37" t="inlineStr">
        <is>
          <t>post_events_summary</t>
        </is>
      </c>
    </row>
    <row r="2560" ht="45" customHeight="1">
      <c r="A2560" s="36" t="inlineStr">
        <is>
          <t>N037</t>
        </is>
      </c>
      <c r="B2560" s="37" t="inlineStr">
        <is>
          <t>Publishing Investing in Games Co.,Ltd.</t>
        </is>
      </c>
      <c r="C2560" s="36" t="inlineStr">
        <is>
          <t>인수 후</t>
        </is>
      </c>
      <c r="D2560" s="36" t="inlineStr">
        <is>
          <t>2025-03-13</t>
        </is>
      </c>
      <c r="E2560" s="37" t="inlineStr">
        <is>
          <t>합병</t>
        </is>
      </c>
      <c r="F2560" s="37"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7" t="inlineStr">
        <is>
          <t>DART 기타공시</t>
        </is>
      </c>
      <c r="H2560" s="36" t="inlineStr">
        <is>
          <t>2025-01-23</t>
        </is>
      </c>
      <c r="I2560" s="36" t="inlineStr">
        <is>
          <t>20250123000287</t>
        </is>
      </c>
      <c r="J2560" s="39" t="inlineStr">
        <is>
          <t>https://dart.fss.or.kr/dsaf001/main.do?rcpNo=20250123000287</t>
        </is>
      </c>
      <c r="K2560" s="37" t="inlineStr">
        <is>
          <t>post_events_summary</t>
        </is>
      </c>
    </row>
    <row r="2561" ht="45" customHeight="1">
      <c r="A2561" s="36" t="inlineStr">
        <is>
          <t>N037</t>
        </is>
      </c>
      <c r="B2561" s="37" t="inlineStr">
        <is>
          <t>Publishing Investing in Games Co.,Ltd.</t>
        </is>
      </c>
      <c r="C2561" s="36" t="inlineStr">
        <is>
          <t>인수 후</t>
        </is>
      </c>
      <c r="D2561" s="36" t="inlineStr">
        <is>
          <t>2025-12-31</t>
        </is>
      </c>
      <c r="E2561" s="37" t="inlineStr">
        <is>
          <t>청산</t>
        </is>
      </c>
      <c r="F2561" s="37" t="inlineStr">
        <is>
          <t>라인게임즈 2025 연결감사보고서: 당기말 종속기업에서 스튜디오발키리 제외, 요약재무 '주식회사 스튜디오발키리(*1) … 당기순손익 (82,939)', '(*1) 당기 중 라인게임즈와 합병'.</t>
        </is>
      </c>
      <c r="G2561" s="37" t="inlineStr">
        <is>
          <t>DART 감사보고서</t>
        </is>
      </c>
      <c r="H2561" s="36" t="inlineStr">
        <is>
          <t>2026-04-16</t>
        </is>
      </c>
      <c r="I2561" s="36" t="inlineStr">
        <is>
          <t>20260416000551</t>
        </is>
      </c>
      <c r="J2561" s="39" t="inlineStr">
        <is>
          <t>https://dart.fss.or.kr/dsaf001/main.do?rcpNo=20260416000551</t>
        </is>
      </c>
      <c r="K2561" s="37" t="inlineStr">
        <is>
          <t>post_events_summary,perf_basis</t>
        </is>
      </c>
    </row>
    <row r="2562" ht="45" customHeight="1">
      <c r="A2562" s="36" t="inlineStr">
        <is>
          <t>N037</t>
        </is>
      </c>
      <c r="B2562" s="37" t="inlineStr">
        <is>
          <t>Publishing Investing in Games Co.,Ltd.</t>
        </is>
      </c>
      <c r="C2562" s="36" t="inlineStr">
        <is>
          <t>인수 후</t>
        </is>
      </c>
      <c r="D2562" s="36" t="inlineStr">
        <is>
          <t>2019-10-25</t>
        </is>
      </c>
      <c r="E2562" s="37" t="inlineStr">
        <is>
          <t>기타</t>
        </is>
      </c>
      <c r="F2562" s="37" t="inlineStr">
        <is>
          <t>피그 '특수관계인으로부터 자산양수': 거래상대방 라인게임즈㈜, 양수목적물 모바일 게임 판권, 양수가액 318백만원, 목적 '사업경쟁력 확보 및 효율성 제고'.</t>
        </is>
      </c>
      <c r="G2562" s="37" t="inlineStr">
        <is>
          <t>DART 기타공시</t>
        </is>
      </c>
      <c r="H2562" s="36" t="inlineStr">
        <is>
          <t>2019-10-25</t>
        </is>
      </c>
      <c r="I2562" s="36" t="inlineStr">
        <is>
          <t>20191025000210</t>
        </is>
      </c>
      <c r="J2562" s="39" t="inlineStr">
        <is>
          <t>https://dart.fss.or.kr/dsaf001/main.do?rcpNo=20191025000210</t>
        </is>
      </c>
      <c r="K2562" s="37" t="inlineStr">
        <is>
          <t>post_events_summary</t>
        </is>
      </c>
    </row>
    <row r="2563" ht="45" customHeight="1">
      <c r="A2563" s="36" t="inlineStr">
        <is>
          <t>N037</t>
        </is>
      </c>
      <c r="B2563" s="37" t="inlineStr">
        <is>
          <t>Publishing Investing in Games Co.,Ltd.</t>
        </is>
      </c>
      <c r="C2563" s="36" t="inlineStr">
        <is>
          <t>인수 후</t>
        </is>
      </c>
      <c r="D2563" s="36" t="inlineStr">
        <is>
          <t>2022-12-20</t>
        </is>
      </c>
      <c r="E2563" s="37" t="inlineStr">
        <is>
          <t>기타</t>
        </is>
      </c>
      <c r="F2563" s="37"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7" t="inlineStr">
        <is>
          <t>언론 보도</t>
        </is>
      </c>
      <c r="H2563" s="36" t="inlineStr">
        <is>
          <t>2022-12-20</t>
        </is>
      </c>
      <c r="I2563" s="36" t="n"/>
      <c r="J2563" s="39" t="inlineStr">
        <is>
          <t>https://www.fnnews.com/news/202212201402218460</t>
        </is>
      </c>
      <c r="K2563" s="37" t="inlineStr">
        <is>
          <t>post_events_summary</t>
        </is>
      </c>
    </row>
    <row r="2564" ht="45" customHeight="1">
      <c r="A2564" s="36" t="inlineStr">
        <is>
          <t>N037</t>
        </is>
      </c>
      <c r="B2564" s="37" t="inlineStr">
        <is>
          <t>Publishing Investing in Games Co.,Ltd.</t>
        </is>
      </c>
      <c r="C2564" s="36" t="inlineStr">
        <is>
          <t>인수 후</t>
        </is>
      </c>
      <c r="D2564" s="36" t="inlineStr">
        <is>
          <t>2024-04-25</t>
        </is>
      </c>
      <c r="E2564" s="37" t="inlineStr">
        <is>
          <t>사업철수</t>
        </is>
      </c>
      <c r="F2564" s="37" t="inlineStr">
        <is>
          <t>벤처스퀘어: 밸로프가 '라인게임즈의 자회사' 스튜디오 발키리와 '라스트오리진' IP 영업양수도 계약 체결(개발·서비스 권한, IP, 개발팀).</t>
        </is>
      </c>
      <c r="G2564" s="37" t="inlineStr">
        <is>
          <t>언론 보도</t>
        </is>
      </c>
      <c r="H2564" s="36" t="inlineStr">
        <is>
          <t>2024-04-25</t>
        </is>
      </c>
      <c r="I2564" s="36" t="n"/>
      <c r="J2564" s="39" t="inlineStr">
        <is>
          <t>https://www.venturesquare.net/922702/</t>
        </is>
      </c>
      <c r="K2564" s="37" t="inlineStr">
        <is>
          <t>post_events_summary</t>
        </is>
      </c>
    </row>
    <row r="2565" ht="45" customHeight="1">
      <c r="A2565" s="36" t="inlineStr">
        <is>
          <t>N037</t>
        </is>
      </c>
      <c r="B2565" s="37" t="inlineStr">
        <is>
          <t>Publishing Investing in Games Co.,Ltd.</t>
        </is>
      </c>
      <c r="C2565" s="36" t="inlineStr">
        <is>
          <t>인수 전</t>
        </is>
      </c>
      <c r="D2565" s="36" t="inlineStr">
        <is>
          <t>2017-03-30</t>
        </is>
      </c>
      <c r="E2565" s="37" t="inlineStr">
        <is>
          <t>투자유치</t>
        </is>
      </c>
      <c r="F2565" s="37" t="inlineStr">
        <is>
          <t>부산일보: 넥스트플로어가 '최근 피그(게임 컨설팅기업), 나노인터렉티브(게임 개발사) 등 다수의 기업에 잇단 투자를 진행'; 넥스트플로어 2016 매출 559억원, 영업이익 4억원.</t>
        </is>
      </c>
      <c r="G2565" s="37" t="inlineStr">
        <is>
          <t>언론 보도</t>
        </is>
      </c>
      <c r="H2565" s="36" t="inlineStr">
        <is>
          <t>2017-03-30</t>
        </is>
      </c>
      <c r="I2565" s="36" t="n"/>
      <c r="J2565" s="39" t="inlineStr">
        <is>
          <t>https://mobile.busan.com/view/busan/view.php?code=20170330000201</t>
        </is>
      </c>
      <c r="K2565" s="37" t="inlineStr">
        <is>
          <t>pre_events_summary,core_basis,notes</t>
        </is>
      </c>
    </row>
    <row r="2566" ht="45" customHeight="1">
      <c r="A2566" s="36" t="inlineStr">
        <is>
          <t>N037</t>
        </is>
      </c>
      <c r="B2566" s="37" t="inlineStr">
        <is>
          <t>Publishing Investing in Games Co.,Ltd.</t>
        </is>
      </c>
      <c r="C2566" s="36" t="inlineStr">
        <is>
          <t>인수 전</t>
        </is>
      </c>
      <c r="D2566" s="36" t="inlineStr">
        <is>
          <t>2017-07-10</t>
        </is>
      </c>
      <c r="E2566" s="37" t="inlineStr">
        <is>
          <t>소유주변경</t>
        </is>
      </c>
      <c r="F2566" s="37"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7" t="inlineStr">
        <is>
          <t>언론 보도</t>
        </is>
      </c>
      <c r="H2566" s="36" t="inlineStr">
        <is>
          <t>2017-07-10</t>
        </is>
      </c>
      <c r="I2566" s="36" t="n"/>
      <c r="J2566" s="39" t="inlineStr">
        <is>
          <t>https://www.mt.co.kr/tech/2017/07/10/2017071014112861933</t>
        </is>
      </c>
      <c r="K2566" s="37" t="inlineStr">
        <is>
          <t>pre_events_summary</t>
        </is>
      </c>
    </row>
    <row r="2567" ht="45" customHeight="1">
      <c r="A2567" s="36" t="inlineStr">
        <is>
          <t>N037</t>
        </is>
      </c>
      <c r="B2567" s="37" t="inlineStr">
        <is>
          <t>Publishing Investing in Games Co.,Ltd.</t>
        </is>
      </c>
      <c r="C2567" s="36" t="inlineStr">
        <is>
          <t>발표</t>
        </is>
      </c>
      <c r="D2567" s="36" t="inlineStr">
        <is>
          <t>2017-08-24</t>
        </is>
      </c>
      <c r="E2567" s="37" t="inlineStr">
        <is>
          <t>기타</t>
        </is>
      </c>
      <c r="F2567" s="37" t="inlineStr">
        <is>
          <t>Yahoo Finance 일별 시세: 035420.KS 2017-08-24 종가 154,200(2018-10 5:1 분할 소급 조정값, 실제 771,000원); KRW=X 2017-08-25 종가 1,127.28.</t>
        </is>
      </c>
      <c r="G2567" s="37" t="inlineStr">
        <is>
          <t>기타</t>
        </is>
      </c>
      <c r="H2567" s="36" t="inlineStr">
        <is>
          <t>2026-10-26</t>
        </is>
      </c>
      <c r="I2567" s="36" t="n"/>
      <c r="J2567" s="39" t="inlineStr">
        <is>
          <t>https://query1.finance.yahoo.com/v8/finance/chart/035420.KS?period1=1503273600&amp;period2=1504310400&amp;interval=1d</t>
        </is>
      </c>
      <c r="K2567" s="37" t="inlineStr">
        <is>
          <t>acq_mktcap,size_basis,value_chk_usdmm</t>
        </is>
      </c>
    </row>
    <row r="2568" ht="45" customHeight="1">
      <c r="A2568" s="36" t="inlineStr">
        <is>
          <t>N037</t>
        </is>
      </c>
      <c r="B2568" s="37" t="inlineStr">
        <is>
          <t>Publishing Investing in Games Co.,Ltd.</t>
        </is>
      </c>
      <c r="C2568" s="36" t="inlineStr">
        <is>
          <t>발표</t>
        </is>
      </c>
      <c r="D2568" s="36" t="inlineStr">
        <is>
          <t>2017-12-31</t>
        </is>
      </c>
      <c r="E2568" s="37" t="inlineStr">
        <is>
          <t>기타</t>
        </is>
      </c>
      <c r="F2568" s="37" t="inlineStr">
        <is>
          <t>NAVER 2017 사업보고서 '주식의 총수': 2017년 12월 말 발행주식총수 보통주 32,962,679주, 자기주식 3,592,203주.</t>
        </is>
      </c>
      <c r="G2568" s="37" t="inlineStr">
        <is>
          <t>DART 사업보고서</t>
        </is>
      </c>
      <c r="H2568" s="36" t="inlineStr">
        <is>
          <t>2018-04-02</t>
        </is>
      </c>
      <c r="I2568" s="36" t="inlineStr">
        <is>
          <t>20180402004149</t>
        </is>
      </c>
      <c r="J2568" s="39" t="inlineStr">
        <is>
          <t>https://dart.fss.or.kr/dsaf001/main.do?rcpNo=20180402004149</t>
        </is>
      </c>
      <c r="K2568" s="37" t="inlineStr">
        <is>
          <t>acq_mktcap,size_basis</t>
        </is>
      </c>
    </row>
    <row r="2569" ht="45" customHeight="1">
      <c r="A2569" s="36" t="inlineStr">
        <is>
          <t>N038</t>
        </is>
      </c>
      <c r="B2569" s="37" t="inlineStr">
        <is>
          <t>STAIRS Corporation</t>
        </is>
      </c>
      <c r="C2569" s="36" t="inlineStr">
        <is>
          <t>발표</t>
        </is>
      </c>
      <c r="D2569" s="36" t="inlineStr">
        <is>
          <t>2017-09-29</t>
        </is>
      </c>
      <c r="E2569" s="37" t="inlineStr">
        <is>
          <t>발표</t>
        </is>
      </c>
      <c r="F2569" s="37"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7" t="inlineStr">
        <is>
          <t>DART 기타공시</t>
        </is>
      </c>
      <c r="H2569" s="36" t="inlineStr">
        <is>
          <t>2017-09-29</t>
        </is>
      </c>
      <c r="I2569" s="36" t="inlineStr">
        <is>
          <t>20170929001124</t>
        </is>
      </c>
      <c r="J2569" s="39" t="inlineStr">
        <is>
          <t>https://dart.fss.or.kr/dsaf001/main.do?rcpNo=20170929001124</t>
        </is>
      </c>
      <c r="K2569" s="37" t="inlineStr">
        <is>
          <t>subtype_chk,status_chk,value_chk_local,value_chk_usdmm,announce_date_chk,purpose_quote,first_filing_date,chk_note</t>
        </is>
      </c>
    </row>
    <row r="2570" ht="45" customHeight="1">
      <c r="A2570" s="36" t="inlineStr">
        <is>
          <t>N038</t>
        </is>
      </c>
      <c r="B2570" s="37" t="inlineStr">
        <is>
          <t>STAIRS Corporation</t>
        </is>
      </c>
      <c r="C2570" s="36" t="inlineStr">
        <is>
          <t>인수 후</t>
        </is>
      </c>
      <c r="D2570" s="36" t="inlineStr">
        <is>
          <t>2017-12-21</t>
        </is>
      </c>
      <c r="E2570" s="37" t="inlineStr">
        <is>
          <t>추가취득</t>
        </is>
      </c>
      <c r="F2570" s="37"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7" t="inlineStr">
        <is>
          <t>DART 기타공시</t>
        </is>
      </c>
      <c r="H2570" s="36" t="inlineStr">
        <is>
          <t>2017-12-19</t>
        </is>
      </c>
      <c r="I2570" s="36" t="inlineStr">
        <is>
          <t>20171219000369</t>
        </is>
      </c>
      <c r="J2570" s="39" t="inlineStr">
        <is>
          <t>https://dart.fss.or.kr/dsaf001/main.do?rcpNo=20171219000369</t>
        </is>
      </c>
      <c r="K2570" s="37" t="inlineStr">
        <is>
          <t>post_events_summary,notes</t>
        </is>
      </c>
    </row>
    <row r="2571" ht="45" customHeight="1">
      <c r="A2571" s="36" t="inlineStr">
        <is>
          <t>N038</t>
        </is>
      </c>
      <c r="B2571" s="37" t="inlineStr">
        <is>
          <t>STAIRS Corporation</t>
        </is>
      </c>
      <c r="C2571" s="36" t="inlineStr">
        <is>
          <t>인수 전</t>
        </is>
      </c>
      <c r="D2571" s="36" t="inlineStr">
        <is>
          <t>2017-12-31</t>
        </is>
      </c>
      <c r="E2571" s="37" t="inlineStr">
        <is>
          <t>소유주변경</t>
        </is>
      </c>
      <c r="F2571" s="37"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7" t="inlineStr">
        <is>
          <t>DART 감사보고서</t>
        </is>
      </c>
      <c r="H2571" s="36" t="inlineStr">
        <is>
          <t>2018-03-26</t>
        </is>
      </c>
      <c r="I2571" s="36" t="inlineStr">
        <is>
          <t>20180326000480</t>
        </is>
      </c>
      <c r="J2571" s="39" t="inlineStr">
        <is>
          <t>https://dart.fss.or.kr/dsaf001/main.do?rcpNo=20180326000480</t>
        </is>
      </c>
      <c r="K2571" s="37" t="inlineStr">
        <is>
          <t>pre_events_summary,status_chk,notes</t>
        </is>
      </c>
    </row>
    <row r="2572" ht="45" customHeight="1">
      <c r="A2572" s="36" t="inlineStr">
        <is>
          <t>N038</t>
        </is>
      </c>
      <c r="B2572" s="37" t="inlineStr">
        <is>
          <t>STAIRS Corporation</t>
        </is>
      </c>
      <c r="C2572" s="36" t="inlineStr">
        <is>
          <t>인수 전</t>
        </is>
      </c>
      <c r="D2572" s="36" t="inlineStr">
        <is>
          <t>2016-12-31</t>
        </is>
      </c>
      <c r="E2572" s="37" t="inlineStr">
        <is>
          <t>실적</t>
        </is>
      </c>
      <c r="F2572" s="37" t="inlineStr">
        <is>
          <t>넥스트플로어 2016 감사보고서 특수관계자 주석: (주)스테아즈 '종속기업'; 2016 거래 매출 1,666,594천원, 외주비 등 354,763천원, 매출채권 168,147천원, 대여금 321,757천원.</t>
        </is>
      </c>
      <c r="G2572" s="37" t="inlineStr">
        <is>
          <t>DART 감사보고서</t>
        </is>
      </c>
      <c r="H2572" s="36" t="inlineStr">
        <is>
          <t>2017-03-30</t>
        </is>
      </c>
      <c r="I2572" s="36" t="inlineStr">
        <is>
          <t>20170330000780</t>
        </is>
      </c>
      <c r="J2572" s="39" t="inlineStr">
        <is>
          <t>https://dart.fss.or.kr/dsaf001/main.do?rcpNo=20170330000780</t>
        </is>
      </c>
      <c r="K2572" s="37" t="inlineStr">
        <is>
          <t>pre_events_summary,target_rev_pre,notes</t>
        </is>
      </c>
    </row>
    <row r="2573" ht="45" customHeight="1">
      <c r="A2573" s="36" t="inlineStr">
        <is>
          <t>N038</t>
        </is>
      </c>
      <c r="B2573" s="37" t="inlineStr">
        <is>
          <t>STAIRS Corporation</t>
        </is>
      </c>
      <c r="C2573" s="36" t="inlineStr">
        <is>
          <t>인수 후</t>
        </is>
      </c>
      <c r="D2573" s="36" t="inlineStr">
        <is>
          <t>2017-10</t>
        </is>
      </c>
      <c r="E2573" s="37" t="inlineStr">
        <is>
          <t>추가취득</t>
        </is>
      </c>
      <c r="F2573" s="37"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7" t="inlineStr">
        <is>
          <t>SEC</t>
        </is>
      </c>
      <c r="H2573" s="36" t="inlineStr">
        <is>
          <t>2018-03-30</t>
        </is>
      </c>
      <c r="I2573" s="36" t="inlineStr">
        <is>
          <t>0001193125-18-102738</t>
        </is>
      </c>
      <c r="J2573" s="39" t="inlineStr">
        <is>
          <t>https://www.sec.gov/Archives/edgar/data/1611820/000119312518102738/d661717d20f.htm</t>
        </is>
      </c>
      <c r="K2573" s="37" t="inlineStr">
        <is>
          <t>chk_note,pre_incorp_chk,earnings_call_note,post_events_summary</t>
        </is>
      </c>
    </row>
    <row r="2574" ht="45" customHeight="1">
      <c r="A2574" s="36" t="inlineStr">
        <is>
          <t>N038</t>
        </is>
      </c>
      <c r="B2574" s="37" t="inlineStr">
        <is>
          <t>STAIRS Corporation</t>
        </is>
      </c>
      <c r="C2574" s="36" t="inlineStr">
        <is>
          <t>인수 후</t>
        </is>
      </c>
      <c r="D2574" s="36" t="inlineStr">
        <is>
          <t>2018-11-26</t>
        </is>
      </c>
      <c r="E2574" s="37" t="inlineStr">
        <is>
          <t>소유주변경</t>
        </is>
      </c>
      <c r="F2574" s="37" t="inlineStr">
        <is>
          <t>LINE 20-F 2018: Lungo 증자로 지분 73.5%→49.5%, 'LINE Games Corporation Group including STAIRS Corporation to be accounted for as an associate under the equity method'; 지배력 상실 이익 ¥15,300백만.</t>
        </is>
      </c>
      <c r="G2574" s="37" t="inlineStr">
        <is>
          <t>SEC</t>
        </is>
      </c>
      <c r="H2574" s="36" t="inlineStr">
        <is>
          <t>2019-03-29</t>
        </is>
      </c>
      <c r="I2574" s="36" t="inlineStr">
        <is>
          <t>0001193125-19-091931</t>
        </is>
      </c>
      <c r="J2574" s="39" t="inlineStr">
        <is>
          <t>https://www.sec.gov/Archives/edgar/data/1611820/000119312519091931/d669530d20f.htm</t>
        </is>
      </c>
      <c r="K2574" s="37" t="inlineStr">
        <is>
          <t>pre_incorp_chk,post_events_summary,earnings_call_note</t>
        </is>
      </c>
    </row>
    <row r="2575" ht="45" customHeight="1">
      <c r="A2575" s="36" t="inlineStr">
        <is>
          <t>N038</t>
        </is>
      </c>
      <c r="B2575" s="37" t="inlineStr">
        <is>
          <t>STAIRS Corporation</t>
        </is>
      </c>
      <c r="C2575" s="36" t="inlineStr">
        <is>
          <t>인수 전</t>
        </is>
      </c>
      <c r="D2575" s="36" t="inlineStr">
        <is>
          <t>2017-07-06</t>
        </is>
      </c>
      <c r="E2575" s="37" t="inlineStr">
        <is>
          <t>소유주변경</t>
        </is>
      </c>
      <c r="F2575" s="37"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7" t="inlineStr">
        <is>
          <t>DART 사업보고서</t>
        </is>
      </c>
      <c r="H2575" s="36" t="inlineStr">
        <is>
          <t>2018-04-02</t>
        </is>
      </c>
      <c r="I2575" s="36" t="inlineStr">
        <is>
          <t>20180402004149</t>
        </is>
      </c>
      <c r="J2575" s="39" t="inlineStr">
        <is>
          <t>https://dart.fss.or.kr/dsaf001/main.do?rcpNo=20180402004149</t>
        </is>
      </c>
      <c r="K2575" s="37" t="inlineStr">
        <is>
          <t>pre_incorp_chk,apex_total_assets,deal_to_assets_pct,deal_to_equity_pct,pre_events_summary,acq_mktcap</t>
        </is>
      </c>
    </row>
    <row r="2576" ht="45" customHeight="1">
      <c r="A2576" s="36" t="inlineStr">
        <is>
          <t>N038</t>
        </is>
      </c>
      <c r="B2576" s="37" t="inlineStr">
        <is>
          <t>STAIRS Corporation</t>
        </is>
      </c>
      <c r="C2576" s="36" t="inlineStr">
        <is>
          <t>인수 후</t>
        </is>
      </c>
      <c r="D2576" s="36" t="inlineStr">
        <is>
          <t>2017-12-31</t>
        </is>
      </c>
      <c r="E2576" s="37" t="inlineStr">
        <is>
          <t>기타</t>
        </is>
      </c>
      <c r="F2576" s="37" t="inlineStr">
        <is>
          <t>넥스트플로어 '회사합병 결정'(2018-07-05): 합병상대회사 라인게임즈㈜(구) 2017년말 자산총계 123,833·자본총계 123,043·매출액 1,964·당기순이익 -1,173백만원; 존속법인 상호 라인게임즈㈜, 합병기일 2018.08.17.</t>
        </is>
      </c>
      <c r="G2576" s="37" t="inlineStr">
        <is>
          <t>DART 기타공시</t>
        </is>
      </c>
      <c r="H2576" s="36" t="inlineStr">
        <is>
          <t>2018-07-05</t>
        </is>
      </c>
      <c r="I2576" s="36" t="inlineStr">
        <is>
          <t>20180705000479</t>
        </is>
      </c>
      <c r="J2576" s="39" t="inlineStr">
        <is>
          <t>https://dart.fss.or.kr/dsaf001/main.do?rcpNo=20180705000479</t>
        </is>
      </c>
      <c r="K2576" s="37" t="inlineStr">
        <is>
          <t>acq_total_assets,deal_to_assets_pct,deal_to_equity_pct</t>
        </is>
      </c>
    </row>
    <row r="2577" ht="45" customHeight="1">
      <c r="A2577" s="36" t="inlineStr">
        <is>
          <t>N038</t>
        </is>
      </c>
      <c r="B2577" s="37" t="inlineStr">
        <is>
          <t>STAIRS Corporation</t>
        </is>
      </c>
      <c r="C2577" s="36" t="inlineStr">
        <is>
          <t>인수 후</t>
        </is>
      </c>
      <c r="D2577" s="36" t="inlineStr">
        <is>
          <t>2018-12-31</t>
        </is>
      </c>
      <c r="E2577" s="37" t="inlineStr">
        <is>
          <t>실적</t>
        </is>
      </c>
      <c r="F2577" s="37"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7" t="inlineStr">
        <is>
          <t>DART 감사보고서</t>
        </is>
      </c>
      <c r="H2577" s="36" t="inlineStr">
        <is>
          <t>2019-04-09</t>
        </is>
      </c>
      <c r="I2577" s="36" t="inlineStr">
        <is>
          <t>20190409002704</t>
        </is>
      </c>
      <c r="J2577" s="39" t="inlineStr">
        <is>
          <t>https://dart.fss.or.kr/dsaf001/main.do?rcpNo=20190409002704</t>
        </is>
      </c>
      <c r="K2577" s="37" t="inlineStr">
        <is>
          <t>acquirer_core,target_rev_post,target_op_post,target_rev_pre,target_op_pre,perf_basis,post_events_summary</t>
        </is>
      </c>
    </row>
    <row r="2578" ht="45" customHeight="1">
      <c r="A2578" s="36" t="inlineStr">
        <is>
          <t>N038</t>
        </is>
      </c>
      <c r="B2578" s="37" t="inlineStr">
        <is>
          <t>STAIRS Corporation</t>
        </is>
      </c>
      <c r="C2578" s="36" t="inlineStr">
        <is>
          <t>인수 후</t>
        </is>
      </c>
      <c r="D2578" s="36" t="inlineStr">
        <is>
          <t>2019-12-31</t>
        </is>
      </c>
      <c r="E2578" s="37" t="inlineStr">
        <is>
          <t>실적</t>
        </is>
      </c>
      <c r="F2578" s="37" t="inlineStr">
        <is>
          <t>라인게임즈 2019 연결감사보고서: STAIRS 2019 자산 7,916,344·부채 8,385,352·자본 (469,008)·영업수익 6,106,741·당기순손익 (191,420)천원.</t>
        </is>
      </c>
      <c r="G2578" s="37" t="inlineStr">
        <is>
          <t>DART 감사보고서</t>
        </is>
      </c>
      <c r="H2578" s="36" t="inlineStr">
        <is>
          <t>2020-04-09</t>
        </is>
      </c>
      <c r="I2578" s="36" t="inlineStr">
        <is>
          <t>20200409002196</t>
        </is>
      </c>
      <c r="J2578" s="39" t="inlineStr">
        <is>
          <t>https://dart.fss.or.kr/dsaf001/main.do?rcpNo=20200409002196</t>
        </is>
      </c>
      <c r="K2578" s="37" t="inlineStr">
        <is>
          <t>target_rev_post,target_op_post</t>
        </is>
      </c>
    </row>
    <row r="2579" ht="45" customHeight="1">
      <c r="A2579" s="36" t="inlineStr">
        <is>
          <t>N038</t>
        </is>
      </c>
      <c r="B2579" s="37" t="inlineStr">
        <is>
          <t>STAIRS Corporation</t>
        </is>
      </c>
      <c r="C2579" s="36" t="inlineStr">
        <is>
          <t>인수 후</t>
        </is>
      </c>
      <c r="D2579" s="36" t="inlineStr">
        <is>
          <t>2020-12-31</t>
        </is>
      </c>
      <c r="E2579" s="37" t="inlineStr">
        <is>
          <t>실적</t>
        </is>
      </c>
      <c r="F2579" s="37" t="inlineStr">
        <is>
          <t>라인게임즈 2020 연결감사보고서: STAIRS 2020 자산 2,818,112·자본 (1,536,688)·영업수익 1,173,119·당기순손익 (528,164)천원; 2021 연결감사보고서: 2021 영업수익 45,945·순손익 (701,580)천원.</t>
        </is>
      </c>
      <c r="G2579" s="37" t="inlineStr">
        <is>
          <t>DART 감사보고서</t>
        </is>
      </c>
      <c r="H2579" s="36" t="inlineStr">
        <is>
          <t>2021-04-14</t>
        </is>
      </c>
      <c r="I2579" s="36" t="inlineStr">
        <is>
          <t>20210414001815</t>
        </is>
      </c>
      <c r="J2579" s="39" t="inlineStr">
        <is>
          <t>https://dart.fss.or.kr/dsaf001/main.do?rcpNo=20210414001815</t>
        </is>
      </c>
      <c r="K2579" s="37" t="inlineStr">
        <is>
          <t>post_events_summary,target_rev_post</t>
        </is>
      </c>
    </row>
    <row r="2580" ht="45" customHeight="1">
      <c r="A2580" s="36" t="inlineStr">
        <is>
          <t>N038</t>
        </is>
      </c>
      <c r="B2580" s="37" t="inlineStr">
        <is>
          <t>STAIRS Corporation</t>
        </is>
      </c>
      <c r="C2580" s="36" t="inlineStr">
        <is>
          <t>인수 후</t>
        </is>
      </c>
      <c r="D2580" s="36" t="inlineStr">
        <is>
          <t>2025-12-31</t>
        </is>
      </c>
      <c r="E2580" s="37" t="inlineStr">
        <is>
          <t>실적</t>
        </is>
      </c>
      <c r="F2580" s="37" t="inlineStr">
        <is>
          <t>라인게임즈 2025 연결감사보고서: 종속기업 STAIRS Corporation 100(당기말), 요약재무 2025 자산 148,416·부채 2,943,701·자본 (2,795,285)·영업수익 -·당기순손익 (184,292)천원.</t>
        </is>
      </c>
      <c r="G2580" s="37" t="inlineStr">
        <is>
          <t>DART 감사보고서</t>
        </is>
      </c>
      <c r="H2580" s="36" t="inlineStr">
        <is>
          <t>2026-04-16</t>
        </is>
      </c>
      <c r="I2580" s="36" t="inlineStr">
        <is>
          <t>20260416000551</t>
        </is>
      </c>
      <c r="J2580" s="39" t="inlineStr">
        <is>
          <t>https://dart.fss.or.kr/dsaf001/main.do?rcpNo=20260416000551</t>
        </is>
      </c>
      <c r="K2580" s="37" t="inlineStr">
        <is>
          <t>target_rev_post,target_op_post,post_events_summary,perf_basis</t>
        </is>
      </c>
    </row>
    <row r="2581" ht="45" customHeight="1">
      <c r="A2581" s="36" t="inlineStr">
        <is>
          <t>N038</t>
        </is>
      </c>
      <c r="B2581" s="37" t="inlineStr">
        <is>
          <t>STAIRS Corporation</t>
        </is>
      </c>
      <c r="C2581" s="36" t="inlineStr">
        <is>
          <t>인수 후</t>
        </is>
      </c>
      <c r="D2581" s="36" t="inlineStr">
        <is>
          <t>2023-12-31</t>
        </is>
      </c>
      <c r="E2581" s="37" t="inlineStr">
        <is>
          <t>실적</t>
        </is>
      </c>
      <c r="F2581" s="37" t="inlineStr">
        <is>
          <t>라인게임즈 2023 연결감사보고서: STAIRS 2023 자산 775,106·부채 3,190,757·자본 (2,415,651)·영업수익 1,967·당기순손익 (221,062)천원; 2022 영업수익 3,524·순손익 (274,181)천원(2022 연결감사보고서).</t>
        </is>
      </c>
      <c r="G2581" s="37" t="inlineStr">
        <is>
          <t>DART 감사보고서</t>
        </is>
      </c>
      <c r="H2581" s="36" t="inlineStr">
        <is>
          <t>2024-04-12</t>
        </is>
      </c>
      <c r="I2581" s="36" t="inlineStr">
        <is>
          <t>20240412003306</t>
        </is>
      </c>
      <c r="J2581" s="39" t="inlineStr">
        <is>
          <t>https://dart.fss.or.kr/dsaf001/main.do?rcpNo=20240412003306</t>
        </is>
      </c>
      <c r="K2581" s="37" t="inlineStr">
        <is>
          <t>post_events_summary,target_rev_post</t>
        </is>
      </c>
    </row>
    <row r="2582" ht="45" customHeight="1">
      <c r="A2582" s="36" t="inlineStr">
        <is>
          <t>N038</t>
        </is>
      </c>
      <c r="B2582" s="37" t="inlineStr">
        <is>
          <t>STAIRS Corporation</t>
        </is>
      </c>
      <c r="C2582" s="36" t="inlineStr">
        <is>
          <t>인수 후</t>
        </is>
      </c>
      <c r="D2582" s="36" t="inlineStr">
        <is>
          <t>2018-12-31</t>
        </is>
      </c>
      <c r="E2582" s="37" t="inlineStr">
        <is>
          <t>기타</t>
        </is>
      </c>
      <c r="F2582" s="37" t="inlineStr">
        <is>
          <t>라인게임즈 2018 (별도)감사보고서 종속기업투자: STAIRS Corporation 100.00% 당기말 7,707,200천원 / 전기말 7,707,200천원.</t>
        </is>
      </c>
      <c r="G2582" s="37" t="inlineStr">
        <is>
          <t>DART 감사보고서</t>
        </is>
      </c>
      <c r="H2582" s="36" t="inlineStr">
        <is>
          <t>2019-04-09</t>
        </is>
      </c>
      <c r="I2582" s="36" t="inlineStr">
        <is>
          <t>20190409002703</t>
        </is>
      </c>
      <c r="J2582" s="39" t="inlineStr">
        <is>
          <t>https://dart.fss.or.kr/dsaf001/main.do?rcpNo=20190409002703</t>
        </is>
      </c>
      <c r="K2582" s="37" t="inlineStr">
        <is>
          <t>impairment</t>
        </is>
      </c>
    </row>
    <row r="2583" ht="45" customHeight="1">
      <c r="A2583" s="36" t="inlineStr">
        <is>
          <t>N038</t>
        </is>
      </c>
      <c r="B2583" s="37" t="inlineStr">
        <is>
          <t>STAIRS Corporation</t>
        </is>
      </c>
      <c r="C2583" s="36" t="inlineStr">
        <is>
          <t>인수 후</t>
        </is>
      </c>
      <c r="D2583" s="36" t="inlineStr">
        <is>
          <t>2019-12-31</t>
        </is>
      </c>
      <c r="E2583" s="37" t="inlineStr">
        <is>
          <t>손상차손</t>
        </is>
      </c>
      <c r="F2583" s="37"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7" t="inlineStr">
        <is>
          <t>DART 감사보고서</t>
        </is>
      </c>
      <c r="H2583" s="36" t="inlineStr">
        <is>
          <t>2020-04-09</t>
        </is>
      </c>
      <c r="I2583" s="36" t="inlineStr">
        <is>
          <t>20200409002194</t>
        </is>
      </c>
      <c r="J2583" s="39" t="inlineStr">
        <is>
          <t>https://dart.fss.or.kr/dsaf001/main.do?rcpNo=20200409002194</t>
        </is>
      </c>
      <c r="K2583" s="37" t="inlineStr">
        <is>
          <t>impairment,post_events_summary</t>
        </is>
      </c>
    </row>
    <row r="2584" ht="45" customHeight="1">
      <c r="A2584" s="36" t="inlineStr">
        <is>
          <t>N038</t>
        </is>
      </c>
      <c r="B2584" s="37" t="inlineStr">
        <is>
          <t>STAIRS Corporation</t>
        </is>
      </c>
      <c r="C2584" s="36" t="inlineStr">
        <is>
          <t>인수 후</t>
        </is>
      </c>
      <c r="D2584" s="36" t="inlineStr">
        <is>
          <t>2020-12-31</t>
        </is>
      </c>
      <c r="E2584" s="37" t="inlineStr">
        <is>
          <t>손상차손</t>
        </is>
      </c>
      <c r="F2584" s="37" t="inlineStr">
        <is>
          <t>라인게임즈 2020 (별도)감사보고서: STAIRS Corporation 100.00% 당기말 - / 전기말 2,431,553천원; 손상 (18,136,049)천원, '주식회사 피그 외 9개의 종속기업 및 관계기업 … 손상차손'.</t>
        </is>
      </c>
      <c r="G2584" s="37" t="inlineStr">
        <is>
          <t>DART 감사보고서</t>
        </is>
      </c>
      <c r="H2584" s="36" t="inlineStr">
        <is>
          <t>2021-04-14</t>
        </is>
      </c>
      <c r="I2584" s="36" t="inlineStr">
        <is>
          <t>20210414001813</t>
        </is>
      </c>
      <c r="J2584" s="39" t="inlineStr">
        <is>
          <t>https://dart.fss.or.kr/dsaf001/main.do?rcpNo=20210414001813</t>
        </is>
      </c>
      <c r="K2584" s="37" t="inlineStr">
        <is>
          <t>impairment,post_events_summary</t>
        </is>
      </c>
    </row>
    <row r="2585" ht="45" customHeight="1">
      <c r="A2585" s="36" t="inlineStr">
        <is>
          <t>N038</t>
        </is>
      </c>
      <c r="B2585" s="37" t="inlineStr">
        <is>
          <t>STAIRS Corporation</t>
        </is>
      </c>
      <c r="C2585" s="36" t="inlineStr">
        <is>
          <t>인수 후</t>
        </is>
      </c>
      <c r="D2585" s="36" t="inlineStr">
        <is>
          <t>2020-12-31</t>
        </is>
      </c>
      <c r="E2585" s="37" t="inlineStr">
        <is>
          <t>손상차손</t>
        </is>
      </c>
      <c r="F2585" s="37" t="inlineStr">
        <is>
          <t>NAVER 2020 사업보고서: 라인게임즈 관계기업투자 손상 (77,339,103)천원('지속적인 영업손실 등'), 라인게임즈의 종속기업에 Stairs 포함.</t>
        </is>
      </c>
      <c r="G2585" s="37" t="inlineStr">
        <is>
          <t>DART 사업보고서</t>
        </is>
      </c>
      <c r="H2585" s="36" t="inlineStr">
        <is>
          <t>2021-03-16</t>
        </is>
      </c>
      <c r="I2585" s="36" t="inlineStr">
        <is>
          <t>20210316001214</t>
        </is>
      </c>
      <c r="J2585" s="39" t="inlineStr">
        <is>
          <t>https://dart.fss.or.kr/dsaf001/main.do?rcpNo=20210316001214</t>
        </is>
      </c>
      <c r="K2585" s="37" t="inlineStr">
        <is>
          <t>impairment</t>
        </is>
      </c>
    </row>
    <row r="2586" ht="45" customHeight="1">
      <c r="A2586" s="36" t="inlineStr">
        <is>
          <t>N038</t>
        </is>
      </c>
      <c r="B2586" s="37" t="inlineStr">
        <is>
          <t>STAIRS Corporation</t>
        </is>
      </c>
      <c r="C2586" s="36" t="inlineStr">
        <is>
          <t>인수 후</t>
        </is>
      </c>
      <c r="D2586" s="36" t="inlineStr">
        <is>
          <t>2017-11-24</t>
        </is>
      </c>
      <c r="E2586" s="37" t="inlineStr">
        <is>
          <t>기타</t>
        </is>
      </c>
      <c r="F2586" s="37" t="inlineStr">
        <is>
          <t>아이뉴스24: '넥스트플로어의 현지법인인 스테어즈는 22일부터 데스티니 차일드의 사전 다운로드 서비스를 진행', 일본 정식 서비스 시작, 사전예약자 165만명.</t>
        </is>
      </c>
      <c r="G2586" s="37" t="inlineStr">
        <is>
          <t>언론 보도</t>
        </is>
      </c>
      <c r="H2586" s="36" t="inlineStr">
        <is>
          <t>2017-11-24</t>
        </is>
      </c>
      <c r="I2586" s="36" t="n"/>
      <c r="J2586" s="39" t="inlineStr">
        <is>
          <t>https://www.inews24.com/view/1062358</t>
        </is>
      </c>
      <c r="K2586" s="37" t="inlineStr">
        <is>
          <t>core_basis,post_events_summary</t>
        </is>
      </c>
    </row>
    <row r="2587" ht="45" customHeight="1">
      <c r="A2587" s="36" t="inlineStr">
        <is>
          <t>N038</t>
        </is>
      </c>
      <c r="B2587" s="37" t="inlineStr">
        <is>
          <t>STAIRS Corporation</t>
        </is>
      </c>
      <c r="C2587" s="36" t="inlineStr">
        <is>
          <t>인수 후</t>
        </is>
      </c>
      <c r="D2587" s="36" t="inlineStr">
        <is>
          <t>2020-02-13</t>
        </is>
      </c>
      <c r="E2587" s="37" t="inlineStr">
        <is>
          <t>사업철수</t>
        </is>
      </c>
      <c r="F2587" s="37"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7" t="inlineStr">
        <is>
          <t>언론 보도</t>
        </is>
      </c>
      <c r="H2587" s="36" t="inlineStr">
        <is>
          <t>2020-02-13</t>
        </is>
      </c>
      <c r="I2587" s="36" t="n"/>
      <c r="J2587" s="39" t="inlineStr">
        <is>
          <t>https://www.4gamer.net/games/361/G036184/20200213139/</t>
        </is>
      </c>
      <c r="K2587" s="37" t="inlineStr">
        <is>
          <t>post_events_summary</t>
        </is>
      </c>
    </row>
    <row r="2588" ht="45" customHeight="1">
      <c r="A2588" s="36" t="inlineStr">
        <is>
          <t>N038</t>
        </is>
      </c>
      <c r="B2588" s="37" t="inlineStr">
        <is>
          <t>STAIRS Corporation</t>
        </is>
      </c>
      <c r="C2588" s="36" t="inlineStr">
        <is>
          <t>인수 후</t>
        </is>
      </c>
      <c r="D2588" s="36" t="inlineStr">
        <is>
          <t>2019-10-21</t>
        </is>
      </c>
      <c r="E2588" s="37" t="inlineStr">
        <is>
          <t>사업철수</t>
        </is>
      </c>
      <c r="F2588" s="37" t="inlineStr">
        <is>
          <t>토요경제: 라인게임즈가 '데스티니 차일드의 국내 및 글로벌 서비스를 시프트업으로 이관한다고 20일 밝혔다', '개발사의 요청'.</t>
        </is>
      </c>
      <c r="G2588" s="37" t="inlineStr">
        <is>
          <t>언론 보도</t>
        </is>
      </c>
      <c r="H2588" s="36" t="inlineStr">
        <is>
          <t>2019-09-20</t>
        </is>
      </c>
      <c r="I2588" s="36" t="n"/>
      <c r="J2588" s="39" t="inlineStr">
        <is>
          <t>https://www.sateconomy.co.kr/news/view/179589715099135</t>
        </is>
      </c>
      <c r="K2588" s="37" t="inlineStr">
        <is>
          <t>post_events_summary</t>
        </is>
      </c>
    </row>
    <row r="2589" ht="45" customHeight="1">
      <c r="A2589" s="36" t="inlineStr">
        <is>
          <t>N038</t>
        </is>
      </c>
      <c r="B2589" s="37" t="inlineStr">
        <is>
          <t>STAIRS Corporation</t>
        </is>
      </c>
      <c r="C2589" s="36" t="inlineStr">
        <is>
          <t>인수 전</t>
        </is>
      </c>
      <c r="D2589" s="36" t="inlineStr">
        <is>
          <t>2017-07-10</t>
        </is>
      </c>
      <c r="E2589" s="37" t="inlineStr">
        <is>
          <t>소유주변경</t>
        </is>
      </c>
      <c r="F2589" s="37" t="inlineStr">
        <is>
          <t>머니투데이: 라인이 100% 자회사 라인게임즈를 설립하고 이를 통해 넥스트플로어 지분 51% 확보, 인수금액 비공개.</t>
        </is>
      </c>
      <c r="G2589" s="37" t="inlineStr">
        <is>
          <t>언론 보도</t>
        </is>
      </c>
      <c r="H2589" s="36" t="inlineStr">
        <is>
          <t>2017-07-10</t>
        </is>
      </c>
      <c r="I2589" s="36" t="n"/>
      <c r="J2589" s="39" t="inlineStr">
        <is>
          <t>https://www.mt.co.kr/tech/2017/07/10/2017071014112861933</t>
        </is>
      </c>
      <c r="K2589" s="37" t="inlineStr">
        <is>
          <t>pre_events_summary</t>
        </is>
      </c>
    </row>
    <row r="2590" ht="45" customHeight="1">
      <c r="A2590" s="36" t="inlineStr">
        <is>
          <t>N038</t>
        </is>
      </c>
      <c r="B2590" s="37" t="inlineStr">
        <is>
          <t>STAIRS Corporation</t>
        </is>
      </c>
      <c r="C2590" s="36" t="inlineStr">
        <is>
          <t>인수 전</t>
        </is>
      </c>
      <c r="D2590" s="36" t="inlineStr">
        <is>
          <t>2017-03-30</t>
        </is>
      </c>
      <c r="E2590" s="37" t="inlineStr">
        <is>
          <t>실적</t>
        </is>
      </c>
      <c r="F2590" s="37" t="inlineStr">
        <is>
          <t>부산일보: 넥스트플로어 2016 매출 559억원(전년 대비 약 4배), 영업이익 4억원으로 흑자전환.</t>
        </is>
      </c>
      <c r="G2590" s="37" t="inlineStr">
        <is>
          <t>언론 보도</t>
        </is>
      </c>
      <c r="H2590" s="36" t="inlineStr">
        <is>
          <t>2017-03-30</t>
        </is>
      </c>
      <c r="I2590" s="36" t="n"/>
      <c r="J2590" s="39" t="inlineStr">
        <is>
          <t>https://mobile.busan.com/view/busan/view.php?code=20170330000201</t>
        </is>
      </c>
      <c r="K2590" s="37" t="inlineStr">
        <is>
          <t>pre_events_summary</t>
        </is>
      </c>
    </row>
    <row r="2591" ht="45" customHeight="1">
      <c r="A2591" s="36" t="inlineStr">
        <is>
          <t>N038</t>
        </is>
      </c>
      <c r="B2591" s="37" t="inlineStr">
        <is>
          <t>STAIRS Corporation</t>
        </is>
      </c>
      <c r="C2591" s="36" t="inlineStr">
        <is>
          <t>인수 전</t>
        </is>
      </c>
      <c r="D2591" s="36" t="inlineStr">
        <is>
          <t>2017-09-29</t>
        </is>
      </c>
      <c r="E2591" s="37" t="inlineStr">
        <is>
          <t>기타</t>
        </is>
      </c>
      <c r="F2591" s="37"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7" t="inlineStr">
        <is>
          <t>DART 기타공시</t>
        </is>
      </c>
      <c r="H2591" s="36" t="inlineStr">
        <is>
          <t>2017-09-29</t>
        </is>
      </c>
      <c r="I2591" s="36" t="inlineStr">
        <is>
          <t>20170929001131</t>
        </is>
      </c>
      <c r="J2591" s="39" t="inlineStr">
        <is>
          <t>https://dart.fss.or.kr/dsaf001/main.do?rcpNo=20170929001131</t>
        </is>
      </c>
      <c r="K2591" s="37" t="inlineStr">
        <is>
          <t>pre_events_summary</t>
        </is>
      </c>
    </row>
    <row r="2592" ht="45" customHeight="1">
      <c r="A2592" s="36" t="inlineStr">
        <is>
          <t>N038</t>
        </is>
      </c>
      <c r="B2592" s="37" t="inlineStr">
        <is>
          <t>STAIRS Corporation</t>
        </is>
      </c>
      <c r="C2592" s="36" t="inlineStr">
        <is>
          <t>발표</t>
        </is>
      </c>
      <c r="D2592" s="36" t="inlineStr">
        <is>
          <t>2017-09-28</t>
        </is>
      </c>
      <c r="E2592" s="37" t="inlineStr">
        <is>
          <t>기타</t>
        </is>
      </c>
      <c r="F2592" s="37" t="inlineStr">
        <is>
          <t>Yahoo Finance 일별 시세: 035420.KS 2017-09-28 종가 146,600(2018-10 5:1 분할 소급 조정값, 실제 733,000원); JPY=X 2017-09-29 종가 112.467.</t>
        </is>
      </c>
      <c r="G2592" s="37" t="inlineStr">
        <is>
          <t>기타</t>
        </is>
      </c>
      <c r="H2592" s="36" t="inlineStr">
        <is>
          <t>2026-10-26</t>
        </is>
      </c>
      <c r="I2592" s="36" t="n"/>
      <c r="J2592" s="39" t="inlineStr">
        <is>
          <t>https://query1.finance.yahoo.com/v8/finance/chart/035420.KS?period1=1506384000&amp;period2=1506816000&amp;interval=1d</t>
        </is>
      </c>
      <c r="K2592" s="37" t="inlineStr">
        <is>
          <t>acq_mktcap,size_basis,value_chk_usdmm</t>
        </is>
      </c>
    </row>
    <row r="2593" ht="45" customHeight="1">
      <c r="A2593" s="36" t="inlineStr">
        <is>
          <t>N039</t>
        </is>
      </c>
      <c r="B2593" s="37" t="inlineStr">
        <is>
          <t>Line Biz Plus Corporation</t>
        </is>
      </c>
      <c r="C2593" s="36" t="inlineStr">
        <is>
          <t>발표</t>
        </is>
      </c>
      <c r="D2593" s="36" t="inlineStr">
        <is>
          <t>2017-11-06</t>
        </is>
      </c>
      <c r="E2593" s="37" t="inlineStr">
        <is>
          <t>발표</t>
        </is>
      </c>
      <c r="F2593" s="37" t="inlineStr">
        <is>
          <t>라인비즈플러스 최대주주 변동: LINE Biz+ Pte. Ltd 800,000주(100%) 처분, LINE Pay Corporation 800,000주(100%) 취득, 변동일 2017.11.06, 2,840백만원, 3,550원/주. '해외 계열회사간의 거래로 실제 거래금액은 USD 2,552,389.00'</t>
        </is>
      </c>
      <c r="G2593" s="37" t="inlineStr">
        <is>
          <t>DART 기타공시</t>
        </is>
      </c>
      <c r="H2593" s="36" t="inlineStr">
        <is>
          <t>2017-11-07</t>
        </is>
      </c>
      <c r="I2593" s="36" t="inlineStr">
        <is>
          <t>20171107000096</t>
        </is>
      </c>
      <c r="J2593" s="39" t="inlineStr">
        <is>
          <t>https://dart.fss.or.kr/dsaf001/main.do?rcpNo=20171107000096</t>
        </is>
      </c>
      <c r="K2593" s="37" t="inlineStr">
        <is>
          <t>status_chk,value_chk_local,value_chk_usdmm,announce_date_chk,first_filing_date,pre_incorp_chk,purpose_quote</t>
        </is>
      </c>
    </row>
    <row r="2594" ht="45" customHeight="1">
      <c r="A2594" s="36" t="inlineStr">
        <is>
          <t>N039</t>
        </is>
      </c>
      <c r="B2594" s="37" t="inlineStr">
        <is>
          <t>Line Biz Plus Corporation</t>
        </is>
      </c>
      <c r="C2594" s="36" t="inlineStr">
        <is>
          <t>인수 후</t>
        </is>
      </c>
      <c r="D2594" s="36" t="inlineStr">
        <is>
          <t>2017-12-31</t>
        </is>
      </c>
      <c r="E2594" s="37" t="inlineStr">
        <is>
          <t>실적</t>
        </is>
      </c>
      <c r="F2594" s="37"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7" t="inlineStr">
        <is>
          <t>DART 감사보고서</t>
        </is>
      </c>
      <c r="H2594" s="36" t="inlineStr">
        <is>
          <t>2018-04-06</t>
        </is>
      </c>
      <c r="I2594" s="36" t="inlineStr">
        <is>
          <t>20180406001173</t>
        </is>
      </c>
      <c r="J2594" s="39" t="inlineStr">
        <is>
          <t>https://dart.fss.or.kr/dsaf001/main.do?rcpNo=20180406001173</t>
        </is>
      </c>
      <c r="K2594" s="37" t="inlineStr">
        <is>
          <t>pre_events_summary,target_rev_pre,target_op_pre,target_rev_post,target_op_post,pre_incorp_chk,notes,core_basis</t>
        </is>
      </c>
    </row>
    <row r="2595" ht="45" customHeight="1">
      <c r="A2595" s="36" t="inlineStr">
        <is>
          <t>N039</t>
        </is>
      </c>
      <c r="B2595" s="37" t="inlineStr">
        <is>
          <t>Line Biz Plus Corporation</t>
        </is>
      </c>
      <c r="C2595" s="36" t="inlineStr">
        <is>
          <t>발표</t>
        </is>
      </c>
      <c r="D2595" s="36" t="inlineStr">
        <is>
          <t>2016-12-31</t>
        </is>
      </c>
      <c r="E2595" s="37" t="inlineStr">
        <is>
          <t>기타</t>
        </is>
      </c>
      <c r="F2595" s="37"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7" t="inlineStr">
        <is>
          <t>DART 사업보고서</t>
        </is>
      </c>
      <c r="H2595" s="36" t="inlineStr">
        <is>
          <t>2017-03-31</t>
        </is>
      </c>
      <c r="I2595" s="36" t="inlineStr">
        <is>
          <t>20170331004699</t>
        </is>
      </c>
      <c r="J2595" s="39" t="inlineStr">
        <is>
          <t>https://dart.fss.or.kr/dsaf001/main.do?rcpNo=20170331004699</t>
        </is>
      </c>
      <c r="K2595" s="37" t="inlineStr">
        <is>
          <t>acq_total_assets,apex_total_assets,deal_to_assets_pct,deal_to_equity_pct,acq_mktcap,acquirer_core,pre_events_summary</t>
        </is>
      </c>
    </row>
    <row r="2596" ht="45" customHeight="1">
      <c r="A2596" s="36" t="inlineStr">
        <is>
          <t>N039</t>
        </is>
      </c>
      <c r="B2596" s="37" t="inlineStr">
        <is>
          <t>Line Biz Plus Corporation</t>
        </is>
      </c>
      <c r="C2596" s="36" t="inlineStr">
        <is>
          <t>인수 후</t>
        </is>
      </c>
      <c r="D2596" s="36" t="inlineStr">
        <is>
          <t>2017-12-31</t>
        </is>
      </c>
      <c r="E2596" s="37" t="inlineStr">
        <is>
          <t>기타</t>
        </is>
      </c>
      <c r="F2596" s="37"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7" t="inlineStr">
        <is>
          <t>DART 사업보고서</t>
        </is>
      </c>
      <c r="H2596" s="36" t="inlineStr">
        <is>
          <t>2018-04-02</t>
        </is>
      </c>
      <c r="I2596" s="36" t="inlineStr">
        <is>
          <t>20180402004149</t>
        </is>
      </c>
      <c r="J2596" s="39" t="inlineStr">
        <is>
          <t>https://dart.fss.or.kr/dsaf001/main.do?rcpNo=20180402004149</t>
        </is>
      </c>
      <c r="K2596" s="37" t="inlineStr">
        <is>
          <t>pre_incorp_chk,acq_total_assets</t>
        </is>
      </c>
    </row>
    <row r="2597" ht="45" customHeight="1">
      <c r="A2597" s="36" t="inlineStr">
        <is>
          <t>N039</t>
        </is>
      </c>
      <c r="B2597" s="37" t="inlineStr">
        <is>
          <t>Line Biz Plus Corporation</t>
        </is>
      </c>
      <c r="C2597" s="36" t="inlineStr">
        <is>
          <t>인수 후</t>
        </is>
      </c>
      <c r="D2597" s="36" t="inlineStr">
        <is>
          <t>2017-12</t>
        </is>
      </c>
      <c r="E2597" s="37" t="inlineStr">
        <is>
          <t>합병</t>
        </is>
      </c>
      <c r="F2597" s="37" t="inlineStr">
        <is>
          <t>LINE 20-F FY2017 Note 30: 'LINE Business Partners Corporation was merged with LINE Pay Corporation in December 2017'</t>
        </is>
      </c>
      <c r="G2597" s="37" t="inlineStr">
        <is>
          <t>SEC</t>
        </is>
      </c>
      <c r="H2597" s="36" t="inlineStr">
        <is>
          <t>2018-03-30</t>
        </is>
      </c>
      <c r="I2597" s="36" t="inlineStr">
        <is>
          <t>0001193125-18-102738</t>
        </is>
      </c>
      <c r="J2597" s="39" t="inlineStr">
        <is>
          <t>https://www.sec.gov/Archives/edgar/data/1611820/000119312518102738/d661717d20f.htm</t>
        </is>
      </c>
      <c r="K2597" s="37" t="inlineStr">
        <is>
          <t>post_events_summary</t>
        </is>
      </c>
    </row>
    <row r="2598" ht="45" customHeight="1">
      <c r="A2598" s="36" t="inlineStr">
        <is>
          <t>N039</t>
        </is>
      </c>
      <c r="B2598" s="37" t="inlineStr">
        <is>
          <t>Line Biz Plus Corporation</t>
        </is>
      </c>
      <c r="C2598" s="36" t="inlineStr">
        <is>
          <t>인수 후</t>
        </is>
      </c>
      <c r="D2598" s="36" t="inlineStr">
        <is>
          <t>2018-01-01</t>
        </is>
      </c>
      <c r="E2598" s="37" t="inlineStr">
        <is>
          <t>사명변경</t>
        </is>
      </c>
      <c r="F2598" s="37" t="inlineStr">
        <is>
          <t>LINE 20-F FY2018: 'LINE BIZ+ PTE.LTD was renamed as LINE SOUTHEAST ASIA CORP.PTE.LTD. on January 1, 2018.'</t>
        </is>
      </c>
      <c r="G2598" s="37" t="inlineStr">
        <is>
          <t>SEC</t>
        </is>
      </c>
      <c r="H2598" s="36" t="inlineStr">
        <is>
          <t>2019-03-29</t>
        </is>
      </c>
      <c r="I2598" s="36" t="inlineStr">
        <is>
          <t>0001193125-19-091931</t>
        </is>
      </c>
      <c r="J2598" s="39" t="inlineStr">
        <is>
          <t>https://www.sec.gov/Archives/edgar/data/1611820/000119312519091931/d669530d20f.htm</t>
        </is>
      </c>
      <c r="K2598" s="37" t="inlineStr">
        <is>
          <t>post_events_summary,notes</t>
        </is>
      </c>
    </row>
    <row r="2599" ht="45" customHeight="1">
      <c r="A2599" s="36" t="inlineStr">
        <is>
          <t>N039</t>
        </is>
      </c>
      <c r="B2599" s="37" t="inlineStr">
        <is>
          <t>Line Biz Plus Corporation</t>
        </is>
      </c>
      <c r="C2599" s="36" t="inlineStr">
        <is>
          <t>인수 후</t>
        </is>
      </c>
      <c r="D2599" s="36" t="inlineStr">
        <is>
          <t>2018-12-31</t>
        </is>
      </c>
      <c r="E2599" s="37" t="inlineStr">
        <is>
          <t>기타</t>
        </is>
      </c>
      <c r="F2599" s="37" t="inlineStr">
        <is>
          <t>NAVER 2018 사업보고서: 라인비즈플러스(2014-08-26, 경기도 성남시 분당구 분당내곡로 117) 업종 'LINE 사업지원', 자산총액 14,618백만원; LINE SOUTHEAST ASIA CO. Pte.(구, LINE BIZ+)</t>
        </is>
      </c>
      <c r="G2599" s="37" t="inlineStr">
        <is>
          <t>DART 사업보고서</t>
        </is>
      </c>
      <c r="H2599" s="36" t="inlineStr">
        <is>
          <t>2019-04-01</t>
        </is>
      </c>
      <c r="I2599" s="36" t="inlineStr">
        <is>
          <t>20190401004489</t>
        </is>
      </c>
      <c r="J2599" s="39" t="inlineStr">
        <is>
          <t>https://dart.fss.or.kr/dsaf001/main.do?rcpNo=20190401004489</t>
        </is>
      </c>
      <c r="K2599" s="37" t="inlineStr">
        <is>
          <t>post_events_summary</t>
        </is>
      </c>
    </row>
    <row r="2600" ht="45" customHeight="1">
      <c r="A2600" s="36" t="inlineStr">
        <is>
          <t>N039</t>
        </is>
      </c>
      <c r="B2600" s="37" t="inlineStr">
        <is>
          <t>Line Biz Plus Corporation</t>
        </is>
      </c>
      <c r="C2600" s="36" t="inlineStr">
        <is>
          <t>인수 후</t>
        </is>
      </c>
      <c r="D2600" s="36" t="inlineStr">
        <is>
          <t>2019-12-31</t>
        </is>
      </c>
      <c r="E2600" s="37" t="inlineStr">
        <is>
          <t>실적</t>
        </is>
      </c>
      <c r="F2600" s="37" t="inlineStr">
        <is>
          <t>2019 감사보고서: 영업수익 2019 37,149,274,953원·2018 21,673,386,616원, 영업이익(손실) 2019 (273,350,848)원·2018 557,898,412원</t>
        </is>
      </c>
      <c r="G2600" s="37" t="inlineStr">
        <is>
          <t>DART 감사보고서</t>
        </is>
      </c>
      <c r="H2600" s="36" t="inlineStr">
        <is>
          <t>2020-04-09</t>
        </is>
      </c>
      <c r="I2600" s="36" t="inlineStr">
        <is>
          <t>20200409001846</t>
        </is>
      </c>
      <c r="J2600" s="39" t="inlineStr">
        <is>
          <t>https://dart.fss.or.kr/dsaf001/main.do?rcpNo=20200409001846</t>
        </is>
      </c>
      <c r="K2600" s="37" t="inlineStr">
        <is>
          <t>target_rev_post,target_op_post</t>
        </is>
      </c>
    </row>
    <row r="2601" ht="45" customHeight="1">
      <c r="A2601" s="36" t="inlineStr">
        <is>
          <t>N039</t>
        </is>
      </c>
      <c r="B2601" s="37" t="inlineStr">
        <is>
          <t>Line Biz Plus Corporation</t>
        </is>
      </c>
      <c r="C2601" s="36" t="inlineStr">
        <is>
          <t>인수 후</t>
        </is>
      </c>
      <c r="D2601" s="36" t="inlineStr">
        <is>
          <t>2021-03</t>
        </is>
      </c>
      <c r="E2601" s="37" t="inlineStr">
        <is>
          <t>소유주변경</t>
        </is>
      </c>
      <c r="F2601" s="37"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7" t="inlineStr">
        <is>
          <t>DART 감사보고서</t>
        </is>
      </c>
      <c r="H2601" s="36" t="inlineStr">
        <is>
          <t>2021-07-14</t>
        </is>
      </c>
      <c r="I2601" s="36" t="inlineStr">
        <is>
          <t>20210714000138</t>
        </is>
      </c>
      <c r="J2601" s="39" t="inlineStr">
        <is>
          <t>https://dart.fss.or.kr/dsaf001/main.do?rcpNo=20210714000138</t>
        </is>
      </c>
      <c r="K2601" s="37" t="inlineStr">
        <is>
          <t>post_events_summary,perf_basis</t>
        </is>
      </c>
    </row>
    <row r="2602" ht="45" customHeight="1">
      <c r="A2602" s="36" t="inlineStr">
        <is>
          <t>N039</t>
        </is>
      </c>
      <c r="B2602" s="37" t="inlineStr">
        <is>
          <t>Line Biz Plus Corporation</t>
        </is>
      </c>
      <c r="C2602" s="36" t="inlineStr">
        <is>
          <t>인수 후</t>
        </is>
      </c>
      <c r="D2602" s="36" t="inlineStr">
        <is>
          <t>2023-02-06</t>
        </is>
      </c>
      <c r="E2602" s="37" t="inlineStr">
        <is>
          <t>기타</t>
        </is>
      </c>
      <c r="F2602" s="37" t="inlineStr">
        <is>
          <t>회사분할결정: 단순·물적분할로 분할신설회사 설립, 분할목적 '분할대상 사업부문의 전문성을 제고하고 분할되는 회사 사업부문의 핵심역량을 강화'</t>
        </is>
      </c>
      <c r="G2602" s="37" t="inlineStr">
        <is>
          <t>DART 기타공시</t>
        </is>
      </c>
      <c r="H2602" s="36" t="inlineStr">
        <is>
          <t>2023-02-06</t>
        </is>
      </c>
      <c r="I2602" s="36" t="inlineStr">
        <is>
          <t>20230206000411</t>
        </is>
      </c>
      <c r="J2602" s="39" t="inlineStr">
        <is>
          <t>https://dart.fss.or.kr/dsaf001/main.do?rcpNo=20230206000411</t>
        </is>
      </c>
      <c r="K2602" s="37" t="inlineStr">
        <is>
          <t>post_events_summary</t>
        </is>
      </c>
    </row>
    <row r="2603" ht="45" customHeight="1">
      <c r="A2603" s="36" t="inlineStr">
        <is>
          <t>N039</t>
        </is>
      </c>
      <c r="B2603" s="37" t="inlineStr">
        <is>
          <t>Line Biz Plus Corporation</t>
        </is>
      </c>
      <c r="C2603" s="36" t="inlineStr">
        <is>
          <t>인수 후</t>
        </is>
      </c>
      <c r="D2603" s="36" t="inlineStr">
        <is>
          <t>2024-03-31</t>
        </is>
      </c>
      <c r="E2603" s="37" t="inlineStr">
        <is>
          <t>실적</t>
        </is>
      </c>
      <c r="F2603" s="37"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7" t="inlineStr">
        <is>
          <t>DART 감사보고서</t>
        </is>
      </c>
      <c r="H2603" s="36" t="inlineStr">
        <is>
          <t>2024-07-08</t>
        </is>
      </c>
      <c r="I2603" s="36" t="inlineStr">
        <is>
          <t>20240708000160</t>
        </is>
      </c>
      <c r="J2603" s="39" t="inlineStr">
        <is>
          <t>https://dart.fss.or.kr/dsaf001/main.do?rcpNo=20240708000160</t>
        </is>
      </c>
      <c r="K2603" s="37" t="inlineStr">
        <is>
          <t>post_events_summary,target_rev_post,target_op_post,core_basis,impairment</t>
        </is>
      </c>
    </row>
    <row r="2604" ht="45" customHeight="1">
      <c r="A2604" s="36" t="inlineStr">
        <is>
          <t>N039</t>
        </is>
      </c>
      <c r="B2604" s="37" t="inlineStr">
        <is>
          <t>Line Biz Plus Corporation</t>
        </is>
      </c>
      <c r="C2604" s="36" t="inlineStr">
        <is>
          <t>인수 후</t>
        </is>
      </c>
      <c r="D2604" s="36" t="inlineStr">
        <is>
          <t>2024-06-03</t>
        </is>
      </c>
      <c r="E2604" s="37" t="inlineStr">
        <is>
          <t>청산</t>
        </is>
      </c>
      <c r="F2604" s="37" t="inlineStr">
        <is>
          <t>해산사유 발생: '상법 제517조 제2호에 따른 주주총회 결의에 의한 해산', '해산 결의 및 청산인 선임을 통한 청산절차 진행', 해산사유발생일 2024-06-03(임시주주총회 결의일)</t>
        </is>
      </c>
      <c r="G2604" s="37" t="inlineStr">
        <is>
          <t>DART 기타공시</t>
        </is>
      </c>
      <c r="H2604" s="36" t="inlineStr">
        <is>
          <t>2024-06-03</t>
        </is>
      </c>
      <c r="I2604" s="36" t="inlineStr">
        <is>
          <t>20240603000320</t>
        </is>
      </c>
      <c r="J2604" s="39" t="inlineStr">
        <is>
          <t>https://dart.fss.or.kr/dsaf001/main.do?rcpNo=20240603000320</t>
        </is>
      </c>
      <c r="K2604" s="37" t="inlineStr">
        <is>
          <t>post_events_summary</t>
        </is>
      </c>
    </row>
    <row r="2605" ht="45" customHeight="1">
      <c r="A2605" s="36" t="inlineStr">
        <is>
          <t>N039</t>
        </is>
      </c>
      <c r="B2605" s="37" t="inlineStr">
        <is>
          <t>Line Biz Plus Corporation</t>
        </is>
      </c>
      <c r="C2605" s="36" t="inlineStr">
        <is>
          <t>인수 후</t>
        </is>
      </c>
      <c r="D2605" s="36" t="inlineStr">
        <is>
          <t>2024-06-04</t>
        </is>
      </c>
      <c r="E2605" s="37" t="inlineStr">
        <is>
          <t>청산</t>
        </is>
      </c>
      <c r="F2605" s="37"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7" t="inlineStr">
        <is>
          <t>언론 보도</t>
        </is>
      </c>
      <c r="H2605" s="36" t="inlineStr">
        <is>
          <t>2024-06-04</t>
        </is>
      </c>
      <c r="I2605" s="36" t="n"/>
      <c r="J2605" s="39" t="inlineStr">
        <is>
          <t>https://www.fnnews.com/news/202406041652503257</t>
        </is>
      </c>
      <c r="K2605" s="37" t="inlineStr">
        <is>
          <t>post_events_summary,core_basis</t>
        </is>
      </c>
    </row>
    <row r="2606" ht="45" customHeight="1">
      <c r="A2606" s="36" t="inlineStr">
        <is>
          <t>N039</t>
        </is>
      </c>
      <c r="B2606" s="37" t="inlineStr">
        <is>
          <t>Line Biz Plus Corporation</t>
        </is>
      </c>
      <c r="C2606" s="36" t="inlineStr">
        <is>
          <t>발표</t>
        </is>
      </c>
      <c r="D2606" s="36" t="inlineStr">
        <is>
          <t>2017-11-03</t>
        </is>
      </c>
      <c r="E2606" s="37" t="inlineStr">
        <is>
          <t>기타</t>
        </is>
      </c>
      <c r="F2606" s="37" t="inlineStr">
        <is>
          <t>Yahoo Finance 035420.KS 2017-11-03 분할조정 종가 172,600원(×5 = 863,000원, 2018-10 5:1 액면분할 전)</t>
        </is>
      </c>
      <c r="G2606" s="37" t="inlineStr">
        <is>
          <t>기타</t>
        </is>
      </c>
      <c r="H2606" s="36" t="inlineStr">
        <is>
          <t>2026-10-26</t>
        </is>
      </c>
      <c r="I2606" s="36" t="n"/>
      <c r="J2606" s="39" t="inlineStr">
        <is>
          <t>https://query1.finance.yahoo.com/v8/finance/chart/035420.KS?period1=1509408000&amp;period2=1510099200&amp;interval=1d</t>
        </is>
      </c>
      <c r="K2606" s="37" t="inlineStr">
        <is>
          <t>acq_mktcap</t>
        </is>
      </c>
    </row>
    <row r="2607" ht="45" customHeight="1">
      <c r="A2607" s="36" t="inlineStr">
        <is>
          <t>N040</t>
        </is>
      </c>
      <c r="B2607" s="37" t="inlineStr">
        <is>
          <t>FIVE Inc.</t>
        </is>
      </c>
      <c r="C2607" s="36" t="inlineStr">
        <is>
          <t>발표</t>
        </is>
      </c>
      <c r="D2607" s="36" t="inlineStr">
        <is>
          <t>2017-12-04</t>
        </is>
      </c>
      <c r="E2607" s="37" t="inlineStr">
        <is>
          <t>발표</t>
        </is>
      </c>
      <c r="F2607" s="37"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7" t="inlineStr">
        <is>
          <t>TDnet</t>
        </is>
      </c>
      <c r="H2607" s="36" t="inlineStr">
        <is>
          <t>2017-12-04</t>
        </is>
      </c>
      <c r="I2607" s="36" t="inlineStr">
        <is>
          <t>140120171204430016</t>
        </is>
      </c>
      <c r="J2607" s="39" t="inlineStr">
        <is>
          <t>https://assets.minkabu.jp/news/article_media_content/urn:newsml:tdnet.info:20171204430016/140120171204430016.pdf</t>
        </is>
      </c>
      <c r="K2607" s="37" t="inlineStr">
        <is>
          <t>subtype_chk,status_chk,announce_date_chk,purpose_quote,first_filing_date,pre_events_summary</t>
        </is>
      </c>
    </row>
    <row r="2608" ht="45" customHeight="1">
      <c r="A2608" s="36" t="inlineStr">
        <is>
          <t>N040</t>
        </is>
      </c>
      <c r="B2608" s="37" t="inlineStr">
        <is>
          <t>FIVE Inc.</t>
        </is>
      </c>
      <c r="C2608" s="36" t="inlineStr">
        <is>
          <t>발표</t>
        </is>
      </c>
      <c r="D2608" s="36" t="inlineStr">
        <is>
          <t>2017-12-04</t>
        </is>
      </c>
      <c r="E2608" s="37" t="inlineStr">
        <is>
          <t>발표</t>
        </is>
      </c>
      <c r="F2608" s="37"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7" t="inlineStr">
        <is>
          <t>회사 보도자료</t>
        </is>
      </c>
      <c r="H2608" s="36" t="inlineStr">
        <is>
          <t>2017-12-04</t>
        </is>
      </c>
      <c r="I2608" s="36" t="n"/>
      <c r="J2608" s="39" t="inlineStr">
        <is>
          <t>https://linepluscorp.com/pr/news/en/2017/1963</t>
        </is>
      </c>
      <c r="K2608" s="37" t="inlineStr">
        <is>
          <t>purpose_quote,pre_events_summary,earnings_call_note</t>
        </is>
      </c>
    </row>
    <row r="2609" ht="45" customHeight="1">
      <c r="A2609" s="36" t="inlineStr">
        <is>
          <t>N040</t>
        </is>
      </c>
      <c r="B2609" s="37" t="inlineStr">
        <is>
          <t>FIVE Inc.</t>
        </is>
      </c>
      <c r="C2609" s="36" t="inlineStr">
        <is>
          <t>발표</t>
        </is>
      </c>
      <c r="D2609" s="36" t="inlineStr">
        <is>
          <t>2017-12-04</t>
        </is>
      </c>
      <c r="E2609" s="37" t="inlineStr">
        <is>
          <t>발표</t>
        </is>
      </c>
      <c r="F2609" s="37" t="inlineStr">
        <is>
          <t>LINE이 SEC에 제출한 6-K에 Business Wire 보도자료(미국 시간 2017-12-03) 'LINE Corporation Acquires Shares Accompanying Transfer of Subsidiary' 첨부.</t>
        </is>
      </c>
      <c r="G2609" s="37" t="inlineStr">
        <is>
          <t>SEC</t>
        </is>
      </c>
      <c r="H2609" s="36" t="inlineStr">
        <is>
          <t>2017-12-04</t>
        </is>
      </c>
      <c r="I2609" s="36" t="inlineStr">
        <is>
          <t>0001157523-17-003176</t>
        </is>
      </c>
      <c r="J2609" s="39" t="inlineStr">
        <is>
          <t>https://www.sec.gov/Archives/edgar/data/1611820/000115752317003176/a51724299.htm</t>
        </is>
      </c>
      <c r="K2609" s="37" t="inlineStr">
        <is>
          <t>first_filing_date</t>
        </is>
      </c>
    </row>
    <row r="2610" ht="45" customHeight="1">
      <c r="A2610" s="36" t="inlineStr">
        <is>
          <t>N040</t>
        </is>
      </c>
      <c r="B2610" s="37" t="inlineStr">
        <is>
          <t>FIVE Inc.</t>
        </is>
      </c>
      <c r="C2610" s="36" t="inlineStr">
        <is>
          <t>인수 후</t>
        </is>
      </c>
      <c r="D2610" s="36" t="inlineStr">
        <is>
          <t>2017-12-15</t>
        </is>
      </c>
      <c r="E2610" s="37" t="inlineStr">
        <is>
          <t>완료</t>
        </is>
      </c>
      <c r="F2610" s="37"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7" t="inlineStr">
        <is>
          <t>SEC</t>
        </is>
      </c>
      <c r="H2610" s="36" t="inlineStr">
        <is>
          <t>2018-03-30</t>
        </is>
      </c>
      <c r="I2610" s="36" t="inlineStr">
        <is>
          <t>0001193125-18-102738</t>
        </is>
      </c>
      <c r="J2610" s="39" t="inlineStr">
        <is>
          <t>https://www.sec.gov/Archives/edgar/data/1611820/000119312518102738/d661717d20f.htm</t>
        </is>
      </c>
      <c r="K2610" s="37" t="inlineStr">
        <is>
          <t>status_chk,value_chk_local,value_chk_usdmm,impairment,target_rev_post,target_op_post,post_events_summary,core_basis</t>
        </is>
      </c>
    </row>
    <row r="2611" ht="45" customHeight="1">
      <c r="A2611" s="36" t="inlineStr">
        <is>
          <t>N040</t>
        </is>
      </c>
      <c r="B2611" s="37" t="inlineStr">
        <is>
          <t>FIVE Inc.</t>
        </is>
      </c>
      <c r="C2611" s="36" t="inlineStr">
        <is>
          <t>인수 전</t>
        </is>
      </c>
      <c r="D2611" s="36" t="inlineStr">
        <is>
          <t>2016-12-31</t>
        </is>
      </c>
      <c r="E2611" s="37" t="inlineStr">
        <is>
          <t>실적</t>
        </is>
      </c>
      <c r="F2611" s="37"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7" t="inlineStr">
        <is>
          <t>SEC</t>
        </is>
      </c>
      <c r="H2611" s="36" t="inlineStr">
        <is>
          <t>2018-03-30</t>
        </is>
      </c>
      <c r="I2611" s="36" t="inlineStr">
        <is>
          <t>0001193125-18-102738</t>
        </is>
      </c>
      <c r="J2611" s="39" t="inlineStr">
        <is>
          <t>https://www.sec.gov/Archives/edgar/data/1611820/000119312518102738/d661717d20f.htm</t>
        </is>
      </c>
      <c r="K2611" s="37" t="inlineStr">
        <is>
          <t>acq_total_assets,deal_to_assets_pct,deal_to_equity_pct,acquirer_core,pre_incorp_chk,acq_mktcap</t>
        </is>
      </c>
    </row>
    <row r="2612" ht="45" customHeight="1">
      <c r="A2612" s="36" t="inlineStr">
        <is>
          <t>N040</t>
        </is>
      </c>
      <c r="B2612" s="37" t="inlineStr">
        <is>
          <t>FIVE Inc.</t>
        </is>
      </c>
      <c r="C2612" s="36" t="inlineStr">
        <is>
          <t>인수 전</t>
        </is>
      </c>
      <c r="D2612" s="36" t="inlineStr">
        <is>
          <t>2016-12-31</t>
        </is>
      </c>
      <c r="E2612" s="37" t="inlineStr">
        <is>
          <t>실적</t>
        </is>
      </c>
      <c r="F2612" s="37" t="inlineStr">
        <is>
          <t>NAVER 요약연결재무정보 제18기(2016년 12월말) 자산총계 6,370,635백만원.</t>
        </is>
      </c>
      <c r="G2612" s="37" t="inlineStr">
        <is>
          <t>DART 사업보고서</t>
        </is>
      </c>
      <c r="H2612" s="36" t="inlineStr">
        <is>
          <t>2017-03-31</t>
        </is>
      </c>
      <c r="I2612" s="36" t="inlineStr">
        <is>
          <t>20170331004699</t>
        </is>
      </c>
      <c r="J2612" s="39" t="inlineStr">
        <is>
          <t>https://dart.fss.or.kr/dsaf001/main.do?rcpNo=20170331004699</t>
        </is>
      </c>
      <c r="K2612" s="37" t="inlineStr">
        <is>
          <t>apex_total_assets</t>
        </is>
      </c>
    </row>
    <row r="2613" ht="45" customHeight="1">
      <c r="A2613" s="36" t="inlineStr">
        <is>
          <t>N040</t>
        </is>
      </c>
      <c r="B2613" s="37" t="inlineStr">
        <is>
          <t>FIVE Inc.</t>
        </is>
      </c>
      <c r="C2613" s="36" t="inlineStr">
        <is>
          <t>발표</t>
        </is>
      </c>
      <c r="D2613" s="36" t="inlineStr">
        <is>
          <t>2017-12-04</t>
        </is>
      </c>
      <c r="E2613" s="37" t="inlineStr">
        <is>
          <t>기타</t>
        </is>
      </c>
      <c r="F2613" s="37" t="inlineStr">
        <is>
          <t>FRED DEXJPUS 2017-12-04 = 112.80 JPY/USD.</t>
        </is>
      </c>
      <c r="G2613" s="37" t="inlineStr">
        <is>
          <t>기타</t>
        </is>
      </c>
      <c r="H2613" s="36" t="inlineStr">
        <is>
          <t>2017-12-04</t>
        </is>
      </c>
      <c r="I2613" s="36" t="inlineStr">
        <is>
          <t>DEXJPUS</t>
        </is>
      </c>
      <c r="J2613" s="39" t="inlineStr">
        <is>
          <t>https://fred.stlouisfed.org/graph/fredgraph.csv?id=DEXJPUS&amp;cosd=2017-11-28&amp;coed=2017-12-18</t>
        </is>
      </c>
      <c r="K2613" s="37" t="inlineStr">
        <is>
          <t>value_chk_usdmm</t>
        </is>
      </c>
    </row>
    <row r="2614" ht="45" customHeight="1">
      <c r="A2614" s="36" t="inlineStr">
        <is>
          <t>N040</t>
        </is>
      </c>
      <c r="B2614" s="37" t="inlineStr">
        <is>
          <t>FIVE Inc.</t>
        </is>
      </c>
      <c r="C2614" s="36" t="inlineStr">
        <is>
          <t>인수 전</t>
        </is>
      </c>
      <c r="D2614" s="36" t="inlineStr">
        <is>
          <t>2015-03-30</t>
        </is>
      </c>
      <c r="E2614" s="37" t="inlineStr">
        <is>
          <t>투자유치</t>
        </is>
      </c>
      <c r="F2614" s="37" t="inlineStr">
        <is>
          <t>2015-03 GREE Ventures 운용 펀드와 Donuts를 인수처로 제3자배정 증자(금액 비공개), 2014-11 클로즈드 베타, 2015-04 'FIVE VIDEO NETWORK' 일반 공개. 대표 菅野圭介.</t>
        </is>
      </c>
      <c r="G2614" s="37" t="inlineStr">
        <is>
          <t>회사 보도자료</t>
        </is>
      </c>
      <c r="H2614" s="36" t="inlineStr">
        <is>
          <t>2015-03-30</t>
        </is>
      </c>
      <c r="I2614" s="36" t="n"/>
      <c r="J2614" s="39" t="inlineStr">
        <is>
          <t>https://resemom.jp/release/prtimes/20150330/10192.html</t>
        </is>
      </c>
      <c r="K2614" s="37" t="inlineStr">
        <is>
          <t>pre_events_summary</t>
        </is>
      </c>
    </row>
    <row r="2615" ht="45" customHeight="1">
      <c r="A2615" s="36" t="inlineStr">
        <is>
          <t>N040</t>
        </is>
      </c>
      <c r="B2615" s="37" t="inlineStr">
        <is>
          <t>FIVE Inc.</t>
        </is>
      </c>
      <c r="C2615" s="36" t="inlineStr">
        <is>
          <t>인수 후</t>
        </is>
      </c>
      <c r="D2615" s="36" t="inlineStr">
        <is>
          <t>2018-01-31</t>
        </is>
      </c>
      <c r="E2615" s="37" t="inlineStr">
        <is>
          <t>어닝콜</t>
        </is>
      </c>
      <c r="F2615" s="37" t="inlineStr">
        <is>
          <t>LINE 2017년 실적 발표 기사: "17年12月4日には、動画広告制作・配信のファイブ（東京都渋谷区）を買収。" "動画広告の外部配信も強化していく方針だ。"</t>
        </is>
      </c>
      <c r="G2615" s="37" t="inlineStr">
        <is>
          <t>언론 보도</t>
        </is>
      </c>
      <c r="H2615" s="36" t="inlineStr">
        <is>
          <t>2018-01-31</t>
        </is>
      </c>
      <c r="I2615" s="36" t="n"/>
      <c r="J2615" s="39" t="inlineStr">
        <is>
          <t>https://www.itmedia.co.jp/news/articles/1801/31/news123.html</t>
        </is>
      </c>
      <c r="K2615" s="37" t="inlineStr">
        <is>
          <t>earnings_call_note,post_events_summary</t>
        </is>
      </c>
    </row>
    <row r="2616" ht="45" customHeight="1">
      <c r="A2616" s="36" t="inlineStr">
        <is>
          <t>N040</t>
        </is>
      </c>
      <c r="B2616" s="37" t="inlineStr">
        <is>
          <t>FIVE Inc.</t>
        </is>
      </c>
      <c r="C2616" s="36" t="inlineStr">
        <is>
          <t>인수 후</t>
        </is>
      </c>
      <c r="D2616" s="36" t="inlineStr">
        <is>
          <t>2019-12-31</t>
        </is>
      </c>
      <c r="E2616" s="37" t="inlineStr">
        <is>
          <t>기타</t>
        </is>
      </c>
      <c r="F2616" s="37" t="inlineStr">
        <is>
          <t>"No significant impairment losses were recognized for goodwill for the year ended December 31, 2017, 2018 and 2019, as a result of the annual impairment testing."</t>
        </is>
      </c>
      <c r="G2616" s="37" t="inlineStr">
        <is>
          <t>SEC</t>
        </is>
      </c>
      <c r="H2616" s="36" t="inlineStr">
        <is>
          <t>2020-03-27</t>
        </is>
      </c>
      <c r="I2616" s="36" t="inlineStr">
        <is>
          <t>0001193125-20-087676</t>
        </is>
      </c>
      <c r="J2616" s="39" t="inlineStr">
        <is>
          <t>https://www.sec.gov/Archives/edgar/data/1611820/000119312520087676/d773604d20f.htm</t>
        </is>
      </c>
      <c r="K2616" s="37" t="inlineStr">
        <is>
          <t>impairment</t>
        </is>
      </c>
    </row>
    <row r="2617" ht="45" customHeight="1">
      <c r="A2617" s="36" t="inlineStr">
        <is>
          <t>N040</t>
        </is>
      </c>
      <c r="B2617" s="37" t="inlineStr">
        <is>
          <t>FIVE Inc.</t>
        </is>
      </c>
      <c r="C2617" s="36" t="inlineStr">
        <is>
          <t>인수 후</t>
        </is>
      </c>
      <c r="D2617" s="36" t="inlineStr">
        <is>
          <t>2020-03-23</t>
        </is>
      </c>
      <c r="E2617" s="37" t="inlineStr">
        <is>
          <t>합병</t>
        </is>
      </c>
      <c r="F2617" s="37"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7" t="inlineStr">
        <is>
          <t>TDnet</t>
        </is>
      </c>
      <c r="H2617" s="36" t="inlineStr">
        <is>
          <t>2020-03-23</t>
        </is>
      </c>
      <c r="I2617" s="36" t="inlineStr">
        <is>
          <t>140120200323482295</t>
        </is>
      </c>
      <c r="J2617" s="39" t="inlineStr">
        <is>
          <t>https://assets.minkabu.jp/news/article_media_content/urn:newsml:tdnet.info:20200323482295/140120200323482295.pdf</t>
        </is>
      </c>
      <c r="K2617" s="37" t="inlineStr">
        <is>
          <t>post_events_summary,target_rev_post,target_op_post,perf_basis</t>
        </is>
      </c>
    </row>
    <row r="2618" ht="45" customHeight="1">
      <c r="A2618" s="36" t="inlineStr">
        <is>
          <t>N041</t>
        </is>
      </c>
      <c r="B2618" s="37" t="inlineStr">
        <is>
          <t>Publishing Investing in Games Co.,Ltd.</t>
        </is>
      </c>
      <c r="C2618" s="36" t="inlineStr">
        <is>
          <t>발표</t>
        </is>
      </c>
      <c r="D2618" s="36" t="inlineStr">
        <is>
          <t>2017-12-19</t>
        </is>
      </c>
      <c r="E2618" s="37" t="inlineStr">
        <is>
          <t>발표</t>
        </is>
      </c>
      <c r="F2618" s="37"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7" t="inlineStr">
        <is>
          <t>DART 기타공시</t>
        </is>
      </c>
      <c r="H2618" s="36" t="inlineStr">
        <is>
          <t>2017-12-19</t>
        </is>
      </c>
      <c r="I2618" s="36" t="inlineStr">
        <is>
          <t>20171219000366</t>
        </is>
      </c>
      <c r="J2618" s="39" t="inlineStr">
        <is>
          <t>https://dart.fss.or.kr/dsaf001/main.do?rcpNo=20171219000366</t>
        </is>
      </c>
      <c r="K2618" s="37" t="inlineStr">
        <is>
          <t>subtype_chk,status_chk,value_chk_local,value_chk_usdmm,announce_date_chk,purpose_quote,first_filing_date,chk_note</t>
        </is>
      </c>
    </row>
    <row r="2619" ht="45" customHeight="1">
      <c r="A2619" s="36" t="inlineStr">
        <is>
          <t>N041</t>
        </is>
      </c>
      <c r="B2619" s="37" t="inlineStr">
        <is>
          <t>Publishing Investing in Games Co.,Ltd.</t>
        </is>
      </c>
      <c r="C2619" s="36" t="inlineStr">
        <is>
          <t>발표</t>
        </is>
      </c>
      <c r="D2619" s="36" t="inlineStr">
        <is>
          <t>2017-12-22</t>
        </is>
      </c>
      <c r="E2619" s="37" t="inlineStr">
        <is>
          <t>완료</t>
        </is>
      </c>
      <c r="F2619" s="37"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7" t="inlineStr">
        <is>
          <t>DART 기타공시</t>
        </is>
      </c>
      <c r="H2619" s="36" t="inlineStr">
        <is>
          <t>2017-12-27</t>
        </is>
      </c>
      <c r="I2619" s="36" t="inlineStr">
        <is>
          <t>20171227000533</t>
        </is>
      </c>
      <c r="J2619" s="39" t="inlineStr">
        <is>
          <t>https://dart.fss.or.kr/dsaf001/main.do?rcpNo=20171227000533</t>
        </is>
      </c>
      <c r="K2619" s="37" t="inlineStr">
        <is>
          <t>status_chk,value_chk_local,pre_events_summary,first_filing_date</t>
        </is>
      </c>
    </row>
    <row r="2620" ht="45" customHeight="1">
      <c r="A2620" s="36" t="inlineStr">
        <is>
          <t>N041</t>
        </is>
      </c>
      <c r="B2620" s="37" t="inlineStr">
        <is>
          <t>Publishing Investing in Games Co.,Ltd.</t>
        </is>
      </c>
      <c r="C2620" s="36" t="inlineStr">
        <is>
          <t>인수 전</t>
        </is>
      </c>
      <c r="D2620" s="36" t="inlineStr">
        <is>
          <t>2017-09-01</t>
        </is>
      </c>
      <c r="E2620" s="37" t="inlineStr">
        <is>
          <t>지분취득</t>
        </is>
      </c>
      <c r="F2620" s="37" t="inlineStr">
        <is>
          <t>N037 단계: 구 라인게임즈가 정후석 외 3인으로부터 피그 보통주 28,800주(28.8%) 2,100백만원, 단가 72,917원, 목적 '지배력 확보 목적 주식 매입', 넥스트플로어 34.4% 보유.</t>
        </is>
      </c>
      <c r="G2620" s="37" t="inlineStr">
        <is>
          <t>DART 기타공시</t>
        </is>
      </c>
      <c r="H2620" s="36" t="inlineStr">
        <is>
          <t>2017-09-01</t>
        </is>
      </c>
      <c r="I2620" s="36" t="inlineStr">
        <is>
          <t>20170901000374</t>
        </is>
      </c>
      <c r="J2620" s="39" t="inlineStr">
        <is>
          <t>https://dart.fss.or.kr/dsaf001/main.do?rcpNo=20170901000374</t>
        </is>
      </c>
      <c r="K2620" s="37" t="inlineStr">
        <is>
          <t>pre_events_summary,chk_note,notes</t>
        </is>
      </c>
    </row>
    <row r="2621" ht="45" customHeight="1">
      <c r="A2621" s="36" t="inlineStr">
        <is>
          <t>N041</t>
        </is>
      </c>
      <c r="B2621" s="37" t="inlineStr">
        <is>
          <t>Publishing Investing in Games Co.,Ltd.</t>
        </is>
      </c>
      <c r="C2621" s="36" t="inlineStr">
        <is>
          <t>인수 전</t>
        </is>
      </c>
      <c r="D2621" s="36" t="inlineStr">
        <is>
          <t>2017-09-08</t>
        </is>
      </c>
      <c r="E2621" s="37" t="inlineStr">
        <is>
          <t>추가취득</t>
        </is>
      </c>
      <c r="F2621" s="37" t="inlineStr">
        <is>
          <t>피그 '최대주주등의주식보유변동': 2017-09-08 라인게임즈 우선주 +8,000주(704,000,000원, 88,000원); 변동 후 라인게임즈 보통주 28.80%·우선주 8.00%, 넥스트플로어 34.40%, 정후석 14.40%, 임호원 6.84%, 전준영 6.84%, 권우철 0.72%.</t>
        </is>
      </c>
      <c r="G2621" s="37" t="inlineStr">
        <is>
          <t>DART 기타공시</t>
        </is>
      </c>
      <c r="H2621" s="36" t="inlineStr">
        <is>
          <t>2017-09-08</t>
        </is>
      </c>
      <c r="I2621" s="36" t="inlineStr">
        <is>
          <t>20170908000311</t>
        </is>
      </c>
      <c r="J2621" s="39" t="inlineStr">
        <is>
          <t>https://dart.fss.or.kr/dsaf001/main.do?rcpNo=20170908000311</t>
        </is>
      </c>
      <c r="K2621" s="37" t="inlineStr">
        <is>
          <t>pre_events_summary,chk_note,notes</t>
        </is>
      </c>
    </row>
    <row r="2622" ht="45" customHeight="1">
      <c r="A2622" s="36" t="inlineStr">
        <is>
          <t>N041</t>
        </is>
      </c>
      <c r="B2622" s="37" t="inlineStr">
        <is>
          <t>Publishing Investing in Games Co.,Ltd.</t>
        </is>
      </c>
      <c r="C2622" s="36" t="inlineStr">
        <is>
          <t>인수 후</t>
        </is>
      </c>
      <c r="D2622" s="36" t="inlineStr">
        <is>
          <t>2018-08-17</t>
        </is>
      </c>
      <c r="E2622" s="37" t="inlineStr">
        <is>
          <t>합병</t>
        </is>
      </c>
      <c r="F2622" s="37"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7" t="inlineStr">
        <is>
          <t>DART 기타공시</t>
        </is>
      </c>
      <c r="H2622" s="36" t="inlineStr">
        <is>
          <t>2018-08-24</t>
        </is>
      </c>
      <c r="I2622" s="36" t="inlineStr">
        <is>
          <t>20180824000283</t>
        </is>
      </c>
      <c r="J2622" s="39" t="inlineStr">
        <is>
          <t>https://dart.fss.or.kr/dsaf001/main.do?rcpNo=20180824000283</t>
        </is>
      </c>
      <c r="K2622" s="37" t="inlineStr">
        <is>
          <t>post_events_summary</t>
        </is>
      </c>
    </row>
    <row r="2623" ht="45" customHeight="1">
      <c r="A2623" s="36" t="inlineStr">
        <is>
          <t>N041</t>
        </is>
      </c>
      <c r="B2623" s="37" t="inlineStr">
        <is>
          <t>Publishing Investing in Games Co.,Ltd.</t>
        </is>
      </c>
      <c r="C2623" s="36" t="inlineStr">
        <is>
          <t>인수 후</t>
        </is>
      </c>
      <c r="D2623" s="36" t="inlineStr">
        <is>
          <t>2018-08-28</t>
        </is>
      </c>
      <c r="E2623" s="37" t="inlineStr">
        <is>
          <t>추가취득</t>
        </is>
      </c>
      <c r="F2623" s="37" t="inlineStr">
        <is>
          <t>피그 '특수관계인의 유상증자 참여': 라인게임즈㈜ 출자금액 1,500백만원, 18,750주, 1주당 80,000원, 출자 후 지분율 100.0%, 주주배정.</t>
        </is>
      </c>
      <c r="G2623" s="37" t="inlineStr">
        <is>
          <t>DART 기타공시</t>
        </is>
      </c>
      <c r="H2623" s="36" t="inlineStr">
        <is>
          <t>2018-08-28</t>
        </is>
      </c>
      <c r="I2623" s="36" t="inlineStr">
        <is>
          <t>20180828000376</t>
        </is>
      </c>
      <c r="J2623" s="39" t="inlineStr">
        <is>
          <t>https://dart.fss.or.kr/dsaf001/main.do?rcpNo=20180828000376</t>
        </is>
      </c>
      <c r="K2623" s="37" t="inlineStr">
        <is>
          <t>post_events_summary</t>
        </is>
      </c>
    </row>
    <row r="2624" ht="45" customHeight="1">
      <c r="A2624" s="36" t="inlineStr">
        <is>
          <t>N041</t>
        </is>
      </c>
      <c r="B2624" s="37" t="inlineStr">
        <is>
          <t>Publishing Investing in Games Co.,Ltd.</t>
        </is>
      </c>
      <c r="C2624" s="36" t="inlineStr">
        <is>
          <t>인수 전</t>
        </is>
      </c>
      <c r="D2624" s="36" t="inlineStr">
        <is>
          <t>2017-12-31</t>
        </is>
      </c>
      <c r="E2624" s="37" t="inlineStr">
        <is>
          <t>실적</t>
        </is>
      </c>
      <c r="F2624" s="37"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7" t="inlineStr">
        <is>
          <t>DART 감사보고서</t>
        </is>
      </c>
      <c r="H2624" s="36" t="inlineStr">
        <is>
          <t>2018-03-26</t>
        </is>
      </c>
      <c r="I2624" s="36" t="inlineStr">
        <is>
          <t>20180326000480</t>
        </is>
      </c>
      <c r="J2624" s="39" t="inlineStr">
        <is>
          <t>https://dart.fss.or.kr/dsaf001/main.do?rcpNo=20180326000480</t>
        </is>
      </c>
      <c r="K2624" s="37" t="inlineStr">
        <is>
          <t>pre_events_summary,target_rev_pre,target_op_pre,chk_note,notes</t>
        </is>
      </c>
    </row>
    <row r="2625" ht="45" customHeight="1">
      <c r="A2625" s="36" t="inlineStr">
        <is>
          <t>N041</t>
        </is>
      </c>
      <c r="B2625" s="37" t="inlineStr">
        <is>
          <t>Publishing Investing in Games Co.,Ltd.</t>
        </is>
      </c>
      <c r="C2625" s="36" t="inlineStr">
        <is>
          <t>인수 전</t>
        </is>
      </c>
      <c r="D2625" s="36" t="inlineStr">
        <is>
          <t>2017-07-06</t>
        </is>
      </c>
      <c r="E2625" s="37" t="inlineStr">
        <is>
          <t>소유주변경</t>
        </is>
      </c>
      <c r="F2625" s="37"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7" t="inlineStr">
        <is>
          <t>DART 사업보고서</t>
        </is>
      </c>
      <c r="H2625" s="36" t="inlineStr">
        <is>
          <t>2018-04-02</t>
        </is>
      </c>
      <c r="I2625" s="36" t="inlineStr">
        <is>
          <t>20180402004149</t>
        </is>
      </c>
      <c r="J2625" s="39" t="inlineStr">
        <is>
          <t>https://dart.fss.or.kr/dsaf001/main.do?rcpNo=20180402004149</t>
        </is>
      </c>
      <c r="K2625" s="37" t="inlineStr">
        <is>
          <t>pre_incorp_chk,apex_total_assets,deal_to_assets_pct,deal_to_equity_pct,chk_note,notes,pre_events_summary</t>
        </is>
      </c>
    </row>
    <row r="2626" ht="45" customHeight="1">
      <c r="A2626" s="36" t="inlineStr">
        <is>
          <t>N041</t>
        </is>
      </c>
      <c r="B2626" s="37" t="inlineStr">
        <is>
          <t>Publishing Investing in Games Co.,Ltd.</t>
        </is>
      </c>
      <c r="C2626" s="36" t="inlineStr">
        <is>
          <t>인수 후</t>
        </is>
      </c>
      <c r="D2626" s="36" t="inlineStr">
        <is>
          <t>2018-12-31</t>
        </is>
      </c>
      <c r="E2626" s="37" t="inlineStr">
        <is>
          <t>실적</t>
        </is>
      </c>
      <c r="F2626" s="37"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7" t="inlineStr">
        <is>
          <t>DART 감사보고서</t>
        </is>
      </c>
      <c r="H2626" s="36" t="inlineStr">
        <is>
          <t>2019-04-09</t>
        </is>
      </c>
      <c r="I2626" s="36" t="inlineStr">
        <is>
          <t>20190409002704</t>
        </is>
      </c>
      <c r="J2626" s="39" t="inlineStr">
        <is>
          <t>https://dart.fss.or.kr/dsaf001/main.do?rcpNo=20190409002704</t>
        </is>
      </c>
      <c r="K2626" s="37" t="inlineStr">
        <is>
          <t>pre_incorp_chk,acq_total_assets,acquirer_core,post_events_summary,target_rev_post,target_op_post,perf_basis</t>
        </is>
      </c>
    </row>
    <row r="2627" ht="45" customHeight="1">
      <c r="A2627" s="36" t="inlineStr">
        <is>
          <t>N041</t>
        </is>
      </c>
      <c r="B2627" s="37" t="inlineStr">
        <is>
          <t>Publishing Investing in Games Co.,Ltd.</t>
        </is>
      </c>
      <c r="C2627" s="36" t="inlineStr">
        <is>
          <t>인수 후</t>
        </is>
      </c>
      <c r="D2627" s="36" t="inlineStr">
        <is>
          <t>2017-12-31</t>
        </is>
      </c>
      <c r="E2627" s="37" t="inlineStr">
        <is>
          <t>기타</t>
        </is>
      </c>
      <c r="F2627" s="37"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7" t="inlineStr">
        <is>
          <t>DART 기타공시</t>
        </is>
      </c>
      <c r="H2627" s="36" t="inlineStr">
        <is>
          <t>2018-07-05</t>
        </is>
      </c>
      <c r="I2627" s="36" t="inlineStr">
        <is>
          <t>20180705000479</t>
        </is>
      </c>
      <c r="J2627" s="39" t="inlineStr">
        <is>
          <t>https://dart.fss.or.kr/dsaf001/main.do?rcpNo=20180705000479</t>
        </is>
      </c>
      <c r="K2627" s="37" t="inlineStr">
        <is>
          <t>acq_total_assets,acquirer_core,deal_to_assets_pct,deal_to_equity_pct</t>
        </is>
      </c>
    </row>
    <row r="2628" ht="45" customHeight="1">
      <c r="A2628" s="36" t="inlineStr">
        <is>
          <t>N041</t>
        </is>
      </c>
      <c r="B2628" s="37" t="inlineStr">
        <is>
          <t>Publishing Investing in Games Co.,Ltd.</t>
        </is>
      </c>
      <c r="C2628" s="36" t="inlineStr">
        <is>
          <t>인수 전</t>
        </is>
      </c>
      <c r="D2628" s="36" t="inlineStr">
        <is>
          <t>2017-06</t>
        </is>
      </c>
      <c r="E2628" s="37" t="inlineStr">
        <is>
          <t>설립</t>
        </is>
      </c>
      <c r="F2628" s="37"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7" t="inlineStr">
        <is>
          <t>SEC</t>
        </is>
      </c>
      <c r="H2628" s="36" t="inlineStr">
        <is>
          <t>2018-03-30</t>
        </is>
      </c>
      <c r="I2628" s="36" t="inlineStr">
        <is>
          <t>0001193125-18-102738</t>
        </is>
      </c>
      <c r="J2628" s="39" t="inlineStr">
        <is>
          <t>https://www.sec.gov/Archives/edgar/data/1611820/000119312518102738/d661717d20f.htm</t>
        </is>
      </c>
      <c r="K2628" s="37" t="inlineStr">
        <is>
          <t>pre_incorp_chk,acquirer_core,earnings_call_note,pre_events_summary</t>
        </is>
      </c>
    </row>
    <row r="2629" ht="45" customHeight="1">
      <c r="A2629" s="36" t="inlineStr">
        <is>
          <t>N041</t>
        </is>
      </c>
      <c r="B2629" s="37" t="inlineStr">
        <is>
          <t>Publishing Investing in Games Co.,Ltd.</t>
        </is>
      </c>
      <c r="C2629" s="36" t="inlineStr">
        <is>
          <t>인수 후</t>
        </is>
      </c>
      <c r="D2629" s="36" t="inlineStr">
        <is>
          <t>2018-11-26</t>
        </is>
      </c>
      <c r="E2629" s="37" t="inlineStr">
        <is>
          <t>소유주변경</t>
        </is>
      </c>
      <c r="F2629" s="37"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7" t="inlineStr">
        <is>
          <t>SEC</t>
        </is>
      </c>
      <c r="H2629" s="36" t="inlineStr">
        <is>
          <t>2019-03-29</t>
        </is>
      </c>
      <c r="I2629" s="36" t="inlineStr">
        <is>
          <t>0001193125-19-091931</t>
        </is>
      </c>
      <c r="J2629" s="39" t="inlineStr">
        <is>
          <t>https://www.sec.gov/Archives/edgar/data/1611820/000119312519091931/d669530d20f.htm</t>
        </is>
      </c>
      <c r="K2629" s="37" t="inlineStr">
        <is>
          <t>pre_incorp_chk,post_events_summary,earnings_call_note,notes</t>
        </is>
      </c>
    </row>
    <row r="2630" ht="45" customHeight="1">
      <c r="A2630" s="36" t="inlineStr">
        <is>
          <t>N041</t>
        </is>
      </c>
      <c r="B2630" s="37" t="inlineStr">
        <is>
          <t>Publishing Investing in Games Co.,Ltd.</t>
        </is>
      </c>
      <c r="C2630" s="36" t="inlineStr">
        <is>
          <t>인수 후</t>
        </is>
      </c>
      <c r="D2630" s="36" t="inlineStr">
        <is>
          <t>2019-12-31</t>
        </is>
      </c>
      <c r="E2630" s="37" t="inlineStr">
        <is>
          <t>실적</t>
        </is>
      </c>
      <c r="F2630" s="37" t="inlineStr">
        <is>
          <t>라인게임즈 2019 연결감사보고서: 종속기업 피그 100.00%, PIG BKK Company Limited 49.00%('주주간 약정에 따라 지배력'); 피그 2019 자산 4,836,164·부채 5,220,469·자본 (384,305)·영업수익 1,356,323·당기순손익 (2,097,014)천원.</t>
        </is>
      </c>
      <c r="G2630" s="37" t="inlineStr">
        <is>
          <t>DART 감사보고서</t>
        </is>
      </c>
      <c r="H2630" s="36" t="inlineStr">
        <is>
          <t>2020-04-09</t>
        </is>
      </c>
      <c r="I2630" s="36" t="inlineStr">
        <is>
          <t>20200409002196</t>
        </is>
      </c>
      <c r="J2630" s="39" t="inlineStr">
        <is>
          <t>https://dart.fss.or.kr/dsaf001/main.do?rcpNo=20200409002196</t>
        </is>
      </c>
      <c r="K2630" s="37" t="inlineStr">
        <is>
          <t>post_events_summary,target_rev_post,target_op_post</t>
        </is>
      </c>
    </row>
    <row r="2631" ht="45" customHeight="1">
      <c r="A2631" s="36" t="inlineStr">
        <is>
          <t>N041</t>
        </is>
      </c>
      <c r="B2631" s="37" t="inlineStr">
        <is>
          <t>Publishing Investing in Games Co.,Ltd.</t>
        </is>
      </c>
      <c r="C2631" s="36" t="inlineStr">
        <is>
          <t>인수 후</t>
        </is>
      </c>
      <c r="D2631" s="36" t="inlineStr">
        <is>
          <t>2020-12-31</t>
        </is>
      </c>
      <c r="E2631" s="37" t="inlineStr">
        <is>
          <t>손상차손</t>
        </is>
      </c>
      <c r="F2631" s="37"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7" t="inlineStr">
        <is>
          <t>DART 감사보고서</t>
        </is>
      </c>
      <c r="H2631" s="36" t="inlineStr">
        <is>
          <t>2021-04-14</t>
        </is>
      </c>
      <c r="I2631" s="36" t="inlineStr">
        <is>
          <t>20210414001813</t>
        </is>
      </c>
      <c r="J2631" s="39" t="inlineStr">
        <is>
          <t>https://dart.fss.or.kr/dsaf001/main.do?rcpNo=20210414001813</t>
        </is>
      </c>
      <c r="K2631" s="37" t="inlineStr">
        <is>
          <t>impairment,post_events_summary</t>
        </is>
      </c>
    </row>
    <row r="2632" ht="45" customHeight="1">
      <c r="A2632" s="36" t="inlineStr">
        <is>
          <t>N041</t>
        </is>
      </c>
      <c r="B2632" s="37" t="inlineStr">
        <is>
          <t>Publishing Investing in Games Co.,Ltd.</t>
        </is>
      </c>
      <c r="C2632" s="36" t="inlineStr">
        <is>
          <t>인수 후</t>
        </is>
      </c>
      <c r="D2632" s="36" t="inlineStr">
        <is>
          <t>2020-12-31</t>
        </is>
      </c>
      <c r="E2632" s="37" t="inlineStr">
        <is>
          <t>손상차손</t>
        </is>
      </c>
      <c r="F2632" s="37"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7" t="inlineStr">
        <is>
          <t>DART 감사보고서</t>
        </is>
      </c>
      <c r="H2632" s="36" t="inlineStr">
        <is>
          <t>2021-04-14</t>
        </is>
      </c>
      <c r="I2632" s="36" t="inlineStr">
        <is>
          <t>20210414001815</t>
        </is>
      </c>
      <c r="J2632" s="39" t="inlineStr">
        <is>
          <t>https://dart.fss.or.kr/dsaf001/main.do?rcpNo=20210414001815</t>
        </is>
      </c>
      <c r="K2632" s="37" t="inlineStr">
        <is>
          <t>impairment</t>
        </is>
      </c>
    </row>
    <row r="2633" ht="45" customHeight="1">
      <c r="A2633" s="36" t="inlineStr">
        <is>
          <t>N041</t>
        </is>
      </c>
      <c r="B2633" s="37" t="inlineStr">
        <is>
          <t>Publishing Investing in Games Co.,Ltd.</t>
        </is>
      </c>
      <c r="C2633" s="36" t="inlineStr">
        <is>
          <t>인수 후</t>
        </is>
      </c>
      <c r="D2633" s="36" t="inlineStr">
        <is>
          <t>2019-12-31</t>
        </is>
      </c>
      <c r="E2633" s="37" t="inlineStr">
        <is>
          <t>기타</t>
        </is>
      </c>
      <c r="F2633" s="37" t="inlineStr">
        <is>
          <t>라인게임즈 2019 (별도)감사보고서 종속기업및관계기업투자: 피그 100.00% 장부금액 10,135,936천원(전기말 9,571,056천원).</t>
        </is>
      </c>
      <c r="G2633" s="37" t="inlineStr">
        <is>
          <t>DART 감사보고서</t>
        </is>
      </c>
      <c r="H2633" s="36" t="inlineStr">
        <is>
          <t>2020-04-09</t>
        </is>
      </c>
      <c r="I2633" s="36" t="inlineStr">
        <is>
          <t>20200409002194</t>
        </is>
      </c>
      <c r="J2633" s="39" t="inlineStr">
        <is>
          <t>https://dart.fss.or.kr/dsaf001/main.do?rcpNo=20200409002194</t>
        </is>
      </c>
      <c r="K2633" s="37" t="inlineStr">
        <is>
          <t>impairment</t>
        </is>
      </c>
    </row>
    <row r="2634" ht="45" customHeight="1">
      <c r="A2634" s="36" t="inlineStr">
        <is>
          <t>N041</t>
        </is>
      </c>
      <c r="B2634" s="37" t="inlineStr">
        <is>
          <t>Publishing Investing in Games Co.,Ltd.</t>
        </is>
      </c>
      <c r="C2634" s="36" t="inlineStr">
        <is>
          <t>인수 후</t>
        </is>
      </c>
      <c r="D2634" s="36" t="inlineStr">
        <is>
          <t>2018-12-31</t>
        </is>
      </c>
      <c r="E2634" s="37" t="inlineStr">
        <is>
          <t>기타</t>
        </is>
      </c>
      <c r="F2634" s="37"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7" t="inlineStr">
        <is>
          <t>DART 감사보고서</t>
        </is>
      </c>
      <c r="H2634" s="36" t="inlineStr">
        <is>
          <t>2019-04-09</t>
        </is>
      </c>
      <c r="I2634" s="36" t="inlineStr">
        <is>
          <t>20190409002703</t>
        </is>
      </c>
      <c r="J2634" s="39" t="inlineStr">
        <is>
          <t>https://dart.fss.or.kr/dsaf001/main.do?rcpNo=20190409002703</t>
        </is>
      </c>
      <c r="K2634" s="37" t="inlineStr">
        <is>
          <t>impairment,notes</t>
        </is>
      </c>
    </row>
    <row r="2635" ht="45" customHeight="1">
      <c r="A2635" s="36" t="inlineStr">
        <is>
          <t>N041</t>
        </is>
      </c>
      <c r="B2635" s="37" t="inlineStr">
        <is>
          <t>Publishing Investing in Games Co.,Ltd.</t>
        </is>
      </c>
      <c r="C2635" s="36" t="inlineStr">
        <is>
          <t>인수 후</t>
        </is>
      </c>
      <c r="D2635" s="36" t="inlineStr">
        <is>
          <t>2020-12-31</t>
        </is>
      </c>
      <c r="E2635" s="37" t="inlineStr">
        <is>
          <t>손상차손</t>
        </is>
      </c>
      <c r="F2635" s="37"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7" t="inlineStr">
        <is>
          <t>DART 사업보고서</t>
        </is>
      </c>
      <c r="H2635" s="36" t="inlineStr">
        <is>
          <t>2021-03-16</t>
        </is>
      </c>
      <c r="I2635" s="36" t="inlineStr">
        <is>
          <t>20210316001214</t>
        </is>
      </c>
      <c r="J2635" s="39" t="inlineStr">
        <is>
          <t>https://dart.fss.or.kr/dsaf001/main.do?rcpNo=20210316001214</t>
        </is>
      </c>
      <c r="K2635" s="37" t="inlineStr">
        <is>
          <t>impairment</t>
        </is>
      </c>
    </row>
    <row r="2636" ht="45" customHeight="1">
      <c r="A2636" s="36" t="inlineStr">
        <is>
          <t>N041</t>
        </is>
      </c>
      <c r="B2636" s="37" t="inlineStr">
        <is>
          <t>Publishing Investing in Games Co.,Ltd.</t>
        </is>
      </c>
      <c r="C2636" s="36" t="inlineStr">
        <is>
          <t>인수 후</t>
        </is>
      </c>
      <c r="D2636" s="36" t="inlineStr">
        <is>
          <t>2023-12-31</t>
        </is>
      </c>
      <c r="E2636" s="37" t="inlineStr">
        <is>
          <t>사명변경</t>
        </is>
      </c>
      <c r="F2636" s="37"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7" t="inlineStr">
        <is>
          <t>DART 감사보고서</t>
        </is>
      </c>
      <c r="H2636" s="36" t="inlineStr">
        <is>
          <t>2024-04-12</t>
        </is>
      </c>
      <c r="I2636" s="36" t="inlineStr">
        <is>
          <t>20240412003306</t>
        </is>
      </c>
      <c r="J2636" s="39" t="inlineStr">
        <is>
          <t>https://dart.fss.or.kr/dsaf001/main.do?rcpNo=20240412003306</t>
        </is>
      </c>
      <c r="K2636" s="37" t="inlineStr">
        <is>
          <t>post_events_summary,target_rev_post</t>
        </is>
      </c>
    </row>
    <row r="2637" ht="45" customHeight="1">
      <c r="A2637" s="36" t="inlineStr">
        <is>
          <t>N041</t>
        </is>
      </c>
      <c r="B2637" s="37" t="inlineStr">
        <is>
          <t>Publishing Investing in Games Co.,Ltd.</t>
        </is>
      </c>
      <c r="C2637" s="36" t="inlineStr">
        <is>
          <t>인수 후</t>
        </is>
      </c>
      <c r="D2637" s="36" t="inlineStr">
        <is>
          <t>2024-12-31</t>
        </is>
      </c>
      <c r="E2637" s="37" t="inlineStr">
        <is>
          <t>실적</t>
        </is>
      </c>
      <c r="F2637" s="37" t="inlineStr">
        <is>
          <t>라인게임즈 2024 연결감사보고서: 스튜디오발키리 2024 자산 809,243·부채 13,358,940·자본 (12,549,697)·영업수익 1,570,512·당기순손익 (1,165,279)천원.</t>
        </is>
      </c>
      <c r="G2637" s="37" t="inlineStr">
        <is>
          <t>DART 감사보고서</t>
        </is>
      </c>
      <c r="H2637" s="36" t="inlineStr">
        <is>
          <t>2025-04-18</t>
        </is>
      </c>
      <c r="I2637" s="36" t="inlineStr">
        <is>
          <t>20250418000120</t>
        </is>
      </c>
      <c r="J2637" s="39" t="inlineStr">
        <is>
          <t>https://dart.fss.or.kr/dsaf001/main.do?rcpNo=20250418000120</t>
        </is>
      </c>
      <c r="K2637" s="37" t="inlineStr">
        <is>
          <t>target_rev_post,target_op_post,post_events_summary</t>
        </is>
      </c>
    </row>
    <row r="2638" ht="45" customHeight="1">
      <c r="A2638" s="36" t="inlineStr">
        <is>
          <t>N041</t>
        </is>
      </c>
      <c r="B2638" s="37" t="inlineStr">
        <is>
          <t>Publishing Investing in Games Co.,Ltd.</t>
        </is>
      </c>
      <c r="C2638" s="36" t="inlineStr">
        <is>
          <t>인수 후</t>
        </is>
      </c>
      <c r="D2638" s="36" t="inlineStr">
        <is>
          <t>2024-04-30</t>
        </is>
      </c>
      <c r="E2638" s="37" t="inlineStr">
        <is>
          <t>사업철수</t>
        </is>
      </c>
      <c r="F2638" s="37"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7" t="inlineStr">
        <is>
          <t>DART 기타공시</t>
        </is>
      </c>
      <c r="H2638" s="36" t="inlineStr">
        <is>
          <t>2024-04-25</t>
        </is>
      </c>
      <c r="I2638" s="36" t="inlineStr">
        <is>
          <t>20240425000622</t>
        </is>
      </c>
      <c r="J2638" s="39" t="inlineStr">
        <is>
          <t>https://dart.fss.or.kr/dsaf001/main.do?rcpNo=20240425000622</t>
        </is>
      </c>
      <c r="K2638" s="37" t="inlineStr">
        <is>
          <t>post_events_summary</t>
        </is>
      </c>
    </row>
    <row r="2639" ht="45" customHeight="1">
      <c r="A2639" s="36" t="inlineStr">
        <is>
          <t>N041</t>
        </is>
      </c>
      <c r="B2639" s="37" t="inlineStr">
        <is>
          <t>Publishing Investing in Games Co.,Ltd.</t>
        </is>
      </c>
      <c r="C2639" s="36" t="inlineStr">
        <is>
          <t>인수 후</t>
        </is>
      </c>
      <c r="D2639" s="36" t="inlineStr">
        <is>
          <t>2025-03-13</t>
        </is>
      </c>
      <c r="E2639" s="37" t="inlineStr">
        <is>
          <t>합병</t>
        </is>
      </c>
      <c r="F2639" s="37"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7" t="inlineStr">
        <is>
          <t>DART 기타공시</t>
        </is>
      </c>
      <c r="H2639" s="36" t="inlineStr">
        <is>
          <t>2025-01-23</t>
        </is>
      </c>
      <c r="I2639" s="36" t="inlineStr">
        <is>
          <t>20250123000287</t>
        </is>
      </c>
      <c r="J2639" s="39" t="inlineStr">
        <is>
          <t>https://dart.fss.or.kr/dsaf001/main.do?rcpNo=20250123000287</t>
        </is>
      </c>
      <c r="K2639" s="37" t="inlineStr">
        <is>
          <t>post_events_summary</t>
        </is>
      </c>
    </row>
    <row r="2640" ht="45" customHeight="1">
      <c r="A2640" s="36" t="inlineStr">
        <is>
          <t>N041</t>
        </is>
      </c>
      <c r="B2640" s="37" t="inlineStr">
        <is>
          <t>Publishing Investing in Games Co.,Ltd.</t>
        </is>
      </c>
      <c r="C2640" s="36" t="inlineStr">
        <is>
          <t>인수 후</t>
        </is>
      </c>
      <c r="D2640" s="36" t="inlineStr">
        <is>
          <t>2025-12-31</t>
        </is>
      </c>
      <c r="E2640" s="37" t="inlineStr">
        <is>
          <t>청산</t>
        </is>
      </c>
      <c r="F2640" s="37" t="inlineStr">
        <is>
          <t>라인게임즈 2025 연결감사보고서: 당기말 종속기업에서 스튜디오발키리 제외, 요약재무 '주식회사 스튜디오발키리(*1) … 당기순손익 (82,939)', '(*1) 당기 중 라인게임즈와 합병'.</t>
        </is>
      </c>
      <c r="G2640" s="37" t="inlineStr">
        <is>
          <t>DART 감사보고서</t>
        </is>
      </c>
      <c r="H2640" s="36" t="inlineStr">
        <is>
          <t>2026-04-16</t>
        </is>
      </c>
      <c r="I2640" s="36" t="inlineStr">
        <is>
          <t>20260416000551</t>
        </is>
      </c>
      <c r="J2640" s="39" t="inlineStr">
        <is>
          <t>https://dart.fss.or.kr/dsaf001/main.do?rcpNo=20260416000551</t>
        </is>
      </c>
      <c r="K2640" s="37" t="inlineStr">
        <is>
          <t>post_events_summary,perf_basis</t>
        </is>
      </c>
    </row>
    <row r="2641" ht="45" customHeight="1">
      <c r="A2641" s="36" t="inlineStr">
        <is>
          <t>N041</t>
        </is>
      </c>
      <c r="B2641" s="37" t="inlineStr">
        <is>
          <t>Publishing Investing in Games Co.,Ltd.</t>
        </is>
      </c>
      <c r="C2641" s="36" t="inlineStr">
        <is>
          <t>인수 후</t>
        </is>
      </c>
      <c r="D2641" s="36" t="inlineStr">
        <is>
          <t>2019-10-25</t>
        </is>
      </c>
      <c r="E2641" s="37" t="inlineStr">
        <is>
          <t>기타</t>
        </is>
      </c>
      <c r="F2641" s="37" t="inlineStr">
        <is>
          <t>피그 '특수관계인으로부터 자산양수': 거래상대방 라인게임즈㈜, 양수목적물 모바일 게임 판권, 양수가액 318백만원, 목적 '사업경쟁력 확보 및 효율성 제고'.</t>
        </is>
      </c>
      <c r="G2641" s="37" t="inlineStr">
        <is>
          <t>DART 기타공시</t>
        </is>
      </c>
      <c r="H2641" s="36" t="inlineStr">
        <is>
          <t>2019-10-25</t>
        </is>
      </c>
      <c r="I2641" s="36" t="inlineStr">
        <is>
          <t>20191025000210</t>
        </is>
      </c>
      <c r="J2641" s="39" t="inlineStr">
        <is>
          <t>https://dart.fss.or.kr/dsaf001/main.do?rcpNo=20191025000210</t>
        </is>
      </c>
      <c r="K2641" s="37" t="inlineStr">
        <is>
          <t>post_events_summary</t>
        </is>
      </c>
    </row>
    <row r="2642" ht="45" customHeight="1">
      <c r="A2642" s="36" t="inlineStr">
        <is>
          <t>N041</t>
        </is>
      </c>
      <c r="B2642" s="37" t="inlineStr">
        <is>
          <t>Publishing Investing in Games Co.,Ltd.</t>
        </is>
      </c>
      <c r="C2642" s="36" t="inlineStr">
        <is>
          <t>인수 후</t>
        </is>
      </c>
      <c r="D2642" s="36" t="inlineStr">
        <is>
          <t>2022-12-20</t>
        </is>
      </c>
      <c r="E2642" s="37" t="inlineStr">
        <is>
          <t>기타</t>
        </is>
      </c>
      <c r="F2642" s="37"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7" t="inlineStr">
        <is>
          <t>언론 보도</t>
        </is>
      </c>
      <c r="H2642" s="36" t="inlineStr">
        <is>
          <t>2022-12-20</t>
        </is>
      </c>
      <c r="I2642" s="36" t="n"/>
      <c r="J2642" s="39" t="inlineStr">
        <is>
          <t>https://www.fnnews.com/news/202212201402218460</t>
        </is>
      </c>
      <c r="K2642" s="37" t="inlineStr">
        <is>
          <t>post_events_summary</t>
        </is>
      </c>
    </row>
    <row r="2643" ht="45" customHeight="1">
      <c r="A2643" s="36" t="inlineStr">
        <is>
          <t>N041</t>
        </is>
      </c>
      <c r="B2643" s="37" t="inlineStr">
        <is>
          <t>Publishing Investing in Games Co.,Ltd.</t>
        </is>
      </c>
      <c r="C2643" s="36" t="inlineStr">
        <is>
          <t>인수 후</t>
        </is>
      </c>
      <c r="D2643" s="36" t="inlineStr">
        <is>
          <t>2024-04-25</t>
        </is>
      </c>
      <c r="E2643" s="37" t="inlineStr">
        <is>
          <t>사업철수</t>
        </is>
      </c>
      <c r="F2643" s="37" t="inlineStr">
        <is>
          <t>벤처스퀘어: 밸로프가 '라인게임즈의 자회사' 스튜디오 발키리와 '라스트오리진' IP 영업양수도 계약 체결(개발·서비스 권한, IP, 개발팀).</t>
        </is>
      </c>
      <c r="G2643" s="37" t="inlineStr">
        <is>
          <t>언론 보도</t>
        </is>
      </c>
      <c r="H2643" s="36" t="inlineStr">
        <is>
          <t>2024-04-25</t>
        </is>
      </c>
      <c r="I2643" s="36" t="n"/>
      <c r="J2643" s="39" t="inlineStr">
        <is>
          <t>https://www.venturesquare.net/922702/</t>
        </is>
      </c>
      <c r="K2643" s="37" t="inlineStr">
        <is>
          <t>post_events_summary</t>
        </is>
      </c>
    </row>
    <row r="2644" ht="45" customHeight="1">
      <c r="A2644" s="36" t="inlineStr">
        <is>
          <t>N041</t>
        </is>
      </c>
      <c r="B2644" s="37" t="inlineStr">
        <is>
          <t>Publishing Investing in Games Co.,Ltd.</t>
        </is>
      </c>
      <c r="C2644" s="36" t="inlineStr">
        <is>
          <t>인수 전</t>
        </is>
      </c>
      <c r="D2644" s="36" t="inlineStr">
        <is>
          <t>2017-03-30</t>
        </is>
      </c>
      <c r="E2644" s="37" t="inlineStr">
        <is>
          <t>투자유치</t>
        </is>
      </c>
      <c r="F2644" s="37" t="inlineStr">
        <is>
          <t>부산일보: 넥스트플로어가 '최근 피그(게임 컨설팅기업), 나노인터렉티브(게임 개발사) 등 다수의 기업에 잇단 투자를 진행'; 넥스트플로어 2016 매출 559억원, 영업이익 4억원.</t>
        </is>
      </c>
      <c r="G2644" s="37" t="inlineStr">
        <is>
          <t>언론 보도</t>
        </is>
      </c>
      <c r="H2644" s="36" t="inlineStr">
        <is>
          <t>2017-03-30</t>
        </is>
      </c>
      <c r="I2644" s="36" t="n"/>
      <c r="J2644" s="39" t="inlineStr">
        <is>
          <t>https://mobile.busan.com/view/busan/view.php?code=20170330000201</t>
        </is>
      </c>
      <c r="K2644" s="37" t="inlineStr">
        <is>
          <t>pre_events_summary,core_basis,notes</t>
        </is>
      </c>
    </row>
    <row r="2645" ht="45" customHeight="1">
      <c r="A2645" s="36" t="inlineStr">
        <is>
          <t>N041</t>
        </is>
      </c>
      <c r="B2645" s="37" t="inlineStr">
        <is>
          <t>Publishing Investing in Games Co.,Ltd.</t>
        </is>
      </c>
      <c r="C2645" s="36" t="inlineStr">
        <is>
          <t>인수 전</t>
        </is>
      </c>
      <c r="D2645" s="36" t="inlineStr">
        <is>
          <t>2017-07-10</t>
        </is>
      </c>
      <c r="E2645" s="37" t="inlineStr">
        <is>
          <t>소유주변경</t>
        </is>
      </c>
      <c r="F2645" s="37"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7" t="inlineStr">
        <is>
          <t>언론 보도</t>
        </is>
      </c>
      <c r="H2645" s="36" t="inlineStr">
        <is>
          <t>2017-07-10</t>
        </is>
      </c>
      <c r="I2645" s="36" t="n"/>
      <c r="J2645" s="39" t="inlineStr">
        <is>
          <t>https://www.mt.co.kr/tech/2017/07/10/2017071014112861933</t>
        </is>
      </c>
      <c r="K2645" s="37" t="inlineStr">
        <is>
          <t>pre_events_summary</t>
        </is>
      </c>
    </row>
    <row r="2646" ht="45" customHeight="1">
      <c r="A2646" s="36" t="inlineStr">
        <is>
          <t>N041</t>
        </is>
      </c>
      <c r="B2646" s="37" t="inlineStr">
        <is>
          <t>Publishing Investing in Games Co.,Ltd.</t>
        </is>
      </c>
      <c r="C2646" s="36" t="inlineStr">
        <is>
          <t>발표</t>
        </is>
      </c>
      <c r="D2646" s="36" t="inlineStr">
        <is>
          <t>2017-12-31</t>
        </is>
      </c>
      <c r="E2646" s="37" t="inlineStr">
        <is>
          <t>기타</t>
        </is>
      </c>
      <c r="F2646" s="37" t="inlineStr">
        <is>
          <t>NAVER 2017 사업보고서 '주식의 총수': 2017년 12월 말 발행주식총수 보통주 32,962,679주, 자기주식 3,592,203주.</t>
        </is>
      </c>
      <c r="G2646" s="37" t="inlineStr">
        <is>
          <t>DART 사업보고서</t>
        </is>
      </c>
      <c r="H2646" s="36" t="inlineStr">
        <is>
          <t>2018-04-02</t>
        </is>
      </c>
      <c r="I2646" s="36" t="inlineStr">
        <is>
          <t>20180402004149</t>
        </is>
      </c>
      <c r="J2646" s="39" t="inlineStr">
        <is>
          <t>https://dart.fss.or.kr/dsaf001/main.do?rcpNo=20180402004149</t>
        </is>
      </c>
      <c r="K2646" s="37" t="inlineStr">
        <is>
          <t>acq_mktcap,size_basis</t>
        </is>
      </c>
    </row>
    <row r="2647" ht="45" customHeight="1">
      <c r="A2647" s="36" t="inlineStr">
        <is>
          <t>N041</t>
        </is>
      </c>
      <c r="B2647" s="37" t="inlineStr">
        <is>
          <t>Publishing Investing in Games Co.,Ltd.</t>
        </is>
      </c>
      <c r="C2647" s="36" t="inlineStr">
        <is>
          <t>발표</t>
        </is>
      </c>
      <c r="D2647" s="36" t="inlineStr">
        <is>
          <t>2017-12-18</t>
        </is>
      </c>
      <c r="E2647" s="37" t="inlineStr">
        <is>
          <t>기타</t>
        </is>
      </c>
      <c r="F2647" s="37" t="inlineStr">
        <is>
          <t>Yahoo Finance 일별 시세: 035420.KS 2017-12-18 종가 172,000(2018-10 5:1 분할 소급 조정값, 실제 860,000원); KRW=X 2017-12-19 종가 1,085.38.</t>
        </is>
      </c>
      <c r="G2647" s="37" t="inlineStr">
        <is>
          <t>기타</t>
        </is>
      </c>
      <c r="H2647" s="36" t="inlineStr">
        <is>
          <t>2026-10-26</t>
        </is>
      </c>
      <c r="I2647" s="36" t="n"/>
      <c r="J2647" s="39" t="inlineStr">
        <is>
          <t>https://query1.finance.yahoo.com/v8/finance/chart/035420.KS?period1=1513209600&amp;period2=1513728000&amp;interval=1d</t>
        </is>
      </c>
      <c r="K2647" s="37" t="inlineStr">
        <is>
          <t>acq_mktcap,size_basis,value_chk_usdmm</t>
        </is>
      </c>
    </row>
    <row r="2648" ht="45" customHeight="1">
      <c r="A2648" s="36" t="inlineStr">
        <is>
          <t>N042</t>
        </is>
      </c>
      <c r="B2648" s="37" t="inlineStr">
        <is>
          <t>Company AI Co.,Ltd.</t>
        </is>
      </c>
      <c r="C2648" s="36" t="inlineStr">
        <is>
          <t>인수 전</t>
        </is>
      </c>
      <c r="D2648" s="36" t="inlineStr">
        <is>
          <t>2016-08-04</t>
        </is>
      </c>
      <c r="E2648" s="37" t="inlineStr">
        <is>
          <t>설립</t>
        </is>
      </c>
      <c r="F2648" s="37" t="inlineStr">
        <is>
          <t>컴패니에이아이(주) 회사개요: 대표 강지훈, 설립일 2016-08-04, 계열편입일 2017-06-05, 업종 J6201 컴퓨터 프로그래밍 서비스업, 대표사업 '소프트웨어 개발', 종업원 10명</t>
        </is>
      </c>
      <c r="G2648" s="37" t="inlineStr">
        <is>
          <t>DART 기타공시</t>
        </is>
      </c>
      <c r="H2648" s="36" t="inlineStr">
        <is>
          <t>2018-05-31</t>
        </is>
      </c>
      <c r="I2648" s="36" t="inlineStr">
        <is>
          <t>20180531000986</t>
        </is>
      </c>
      <c r="J2648" s="39" t="inlineStr">
        <is>
          <t>https://dart.fss.or.kr/dsaf001/main.do?rcpNo=20180531000986</t>
        </is>
      </c>
      <c r="K2648" s="37" t="inlineStr">
        <is>
          <t>pre_events_summary,pre_incorp_chk</t>
        </is>
      </c>
    </row>
    <row r="2649" ht="45" customHeight="1">
      <c r="A2649" s="36" t="inlineStr">
        <is>
          <t>N042</t>
        </is>
      </c>
      <c r="B2649" s="37" t="inlineStr">
        <is>
          <t>Company AI Co.,Ltd.</t>
        </is>
      </c>
      <c r="C2649" s="36" t="inlineStr">
        <is>
          <t>인수 전</t>
        </is>
      </c>
      <c r="D2649" s="36" t="inlineStr">
        <is>
          <t>2017</t>
        </is>
      </c>
      <c r="E2649" s="37" t="inlineStr">
        <is>
          <t>실적</t>
        </is>
      </c>
      <c r="F2649" s="37" t="inlineStr">
        <is>
          <t>FY2017(직전 사업연도) 자산총계 148, 부채총계 185, 자본총계 -37(자본잠식), 자본금 10; 매출액 568, 영업이익 -11, 당기순이익 -17 (단위 백만원). 대규모기업집단현황공시 연1회공시</t>
        </is>
      </c>
      <c r="G2649" s="37" t="inlineStr">
        <is>
          <t>DART 기타공시</t>
        </is>
      </c>
      <c r="H2649" s="36" t="inlineStr">
        <is>
          <t>2018-05-31</t>
        </is>
      </c>
      <c r="I2649" s="36" t="inlineStr">
        <is>
          <t>20180531000986</t>
        </is>
      </c>
      <c r="J2649" s="39" t="inlineStr">
        <is>
          <t>https://dart.fss.or.kr/dsaf001/main.do?rcpNo=20180531000986</t>
        </is>
      </c>
      <c r="K2649" s="37" t="inlineStr">
        <is>
          <t>target_rev_pre,target_op_pre,perf_basis</t>
        </is>
      </c>
    </row>
    <row r="2650" ht="45" customHeight="1">
      <c r="A2650" s="36" t="inlineStr">
        <is>
          <t>N042</t>
        </is>
      </c>
      <c r="B2650" s="37" t="inlineStr">
        <is>
          <t>Company AI Co.,Ltd.</t>
        </is>
      </c>
      <c r="C2650" s="36" t="inlineStr">
        <is>
          <t>인수 전</t>
        </is>
      </c>
      <c r="D2650" s="36" t="inlineStr">
        <is>
          <t>2017-06-05</t>
        </is>
      </c>
      <c r="E2650" s="37" t="inlineStr">
        <is>
          <t>지분취득</t>
        </is>
      </c>
      <c r="F2650" s="37"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7" t="inlineStr">
        <is>
          <t>DART 사업보고서</t>
        </is>
      </c>
      <c r="H2650" s="36" t="inlineStr">
        <is>
          <t>2018-04-02</t>
        </is>
      </c>
      <c r="I2650" s="36" t="inlineStr">
        <is>
          <t>20180402004149</t>
        </is>
      </c>
      <c r="J2650" s="39" t="inlineStr">
        <is>
          <t>https://dart.fss.or.kr/dsaf001/main.do?rcpNo=20180402004149</t>
        </is>
      </c>
      <c r="K2650" s="37" t="inlineStr">
        <is>
          <t>pre_incorp_chk,chk_note,subtype_chk,purpose_quote,acq_total_assets,deal_to_assets_pct,deal_to_equity_pct,acquirer_core</t>
        </is>
      </c>
    </row>
    <row r="2651" ht="45" customHeight="1">
      <c r="A2651" s="36" t="inlineStr">
        <is>
          <t>N042</t>
        </is>
      </c>
      <c r="B2651" s="37" t="inlineStr">
        <is>
          <t>Company AI Co.,Ltd.</t>
        </is>
      </c>
      <c r="C2651" s="36" t="inlineStr">
        <is>
          <t>인수 전</t>
        </is>
      </c>
      <c r="D2651" s="36" t="inlineStr">
        <is>
          <t>2017-07-07</t>
        </is>
      </c>
      <c r="E2651" s="37" t="inlineStr">
        <is>
          <t>발표</t>
        </is>
      </c>
      <c r="F2651" s="37"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7" t="inlineStr">
        <is>
          <t>언론 보도</t>
        </is>
      </c>
      <c r="H2651" s="36" t="inlineStr">
        <is>
          <t>2017-07-07</t>
        </is>
      </c>
      <c r="I2651" s="36" t="n"/>
      <c r="J2651" s="39" t="inlineStr">
        <is>
          <t>https://byline.network/2017/07/%eb%84%a4%ec%9d%b4%eb%b2%84-%ec%8a%a4%ed%83%80%ed%8a%b8%ec%97%85-company-ai-%ec%9d%b8%ec%88%98-%ed%81%b4%eb%a1%9c%eb%b0%94%ec%97%90-%eb%85%b9%ec%9d%b8%eb%8b%a4/</t>
        </is>
      </c>
      <c r="K2651" s="37" t="inlineStr">
        <is>
          <t>purpose_quote,pre_events_summary,core_basis,earnings_call_note</t>
        </is>
      </c>
    </row>
    <row r="2652" ht="45" customHeight="1">
      <c r="A2652" s="36" t="inlineStr">
        <is>
          <t>N042</t>
        </is>
      </c>
      <c r="B2652" s="37" t="inlineStr">
        <is>
          <t>Company AI Co.,Ltd.</t>
        </is>
      </c>
      <c r="C2652" s="36" t="inlineStr">
        <is>
          <t>발표</t>
        </is>
      </c>
      <c r="D2652" s="36" t="inlineStr">
        <is>
          <t>2018-06-05</t>
        </is>
      </c>
      <c r="E2652" s="37" t="inlineStr">
        <is>
          <t>완료</t>
        </is>
      </c>
      <c r="F2652" s="37"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7" t="inlineStr">
        <is>
          <t>DART 기타공시</t>
        </is>
      </c>
      <c r="H2652" s="36" t="inlineStr">
        <is>
          <t>2018-06-08</t>
        </is>
      </c>
      <c r="I2652" s="36" t="inlineStr">
        <is>
          <t>20180608000502</t>
        </is>
      </c>
      <c r="J2652" s="39" t="inlineStr">
        <is>
          <t>https://dart.fss.or.kr/dsaf001/main.do?rcpNo=20180608000502</t>
        </is>
      </c>
      <c r="K2652" s="37" t="inlineStr">
        <is>
          <t>value_chk_local,status_chk,announce_date_chk,first_filing_date,subtype_chk</t>
        </is>
      </c>
    </row>
    <row r="2653" ht="45" customHeight="1">
      <c r="A2653" s="36" t="inlineStr">
        <is>
          <t>N042</t>
        </is>
      </c>
      <c r="B2653" s="37" t="inlineStr">
        <is>
          <t>Company AI Co.,Ltd.</t>
        </is>
      </c>
      <c r="C2653" s="36" t="inlineStr">
        <is>
          <t>발표</t>
        </is>
      </c>
      <c r="D2653" s="36" t="inlineStr">
        <is>
          <t>2018-06-07</t>
        </is>
      </c>
      <c r="E2653" s="37" t="inlineStr">
        <is>
          <t>기타</t>
        </is>
      </c>
      <c r="F2653" s="37" t="inlineStr">
        <is>
          <t>NAVER(035420.KS) 일별 종가(분할 조정): 2018-06-04 134,600, 06-05 134,800, 06-07 136,000, 06-08 140,200원. 2018-10 5:1 액면분할 반영값이므로 ×5 → 2018-06-07 실제 종가 680,000원</t>
        </is>
      </c>
      <c r="G2653" s="37" t="inlineStr">
        <is>
          <t>기타</t>
        </is>
      </c>
      <c r="H2653" s="36" t="inlineStr">
        <is>
          <t>2026-10-26</t>
        </is>
      </c>
      <c r="I2653" s="36" t="n"/>
      <c r="J2653" s="39" t="inlineStr">
        <is>
          <t>https://query1.finance.yahoo.com/v8/finance/chart/035420.KS?period1=1527811200&amp;period2=1528502400&amp;interval=1d</t>
        </is>
      </c>
      <c r="K2653" s="37" t="inlineStr">
        <is>
          <t>acq_mktcap,size_basis</t>
        </is>
      </c>
    </row>
    <row r="2654" ht="45" customHeight="1">
      <c r="A2654" s="36" t="inlineStr">
        <is>
          <t>N042</t>
        </is>
      </c>
      <c r="B2654" s="37" t="inlineStr">
        <is>
          <t>Company AI Co.,Ltd.</t>
        </is>
      </c>
      <c r="C2654" s="36" t="inlineStr">
        <is>
          <t>인수 후</t>
        </is>
      </c>
      <c r="D2654" s="36" t="inlineStr">
        <is>
          <t>2018-12-31</t>
        </is>
      </c>
      <c r="E2654" s="37" t="inlineStr">
        <is>
          <t>실적</t>
        </is>
      </c>
      <c r="F2654" s="37"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7" t="inlineStr">
        <is>
          <t>DART 사업보고서</t>
        </is>
      </c>
      <c r="H2654" s="36" t="inlineStr">
        <is>
          <t>2019-04-01</t>
        </is>
      </c>
      <c r="I2654" s="36" t="inlineStr">
        <is>
          <t>20190401004489</t>
        </is>
      </c>
      <c r="J2654" s="39" t="inlineStr">
        <is>
          <t>https://dart.fss.or.kr/dsaf001/main.do?rcpNo=20190401004489</t>
        </is>
      </c>
      <c r="K2654" s="37" t="inlineStr">
        <is>
          <t>post_events_summary,purpose_quote,target_rev_post,size_basis,impairment</t>
        </is>
      </c>
    </row>
    <row r="2655" ht="45" customHeight="1">
      <c r="A2655" s="36" t="inlineStr">
        <is>
          <t>N042</t>
        </is>
      </c>
      <c r="B2655" s="37" t="inlineStr">
        <is>
          <t>Company AI Co.,Ltd.</t>
        </is>
      </c>
      <c r="C2655" s="36" t="inlineStr">
        <is>
          <t>인수 후</t>
        </is>
      </c>
      <c r="D2655" s="36" t="inlineStr">
        <is>
          <t>2018</t>
        </is>
      </c>
      <c r="E2655" s="37" t="inlineStr">
        <is>
          <t>실적</t>
        </is>
      </c>
      <c r="F2655" s="37" t="inlineStr">
        <is>
          <t>FY2018: 자산총계 238, 부채총계 286, 자본총계 -48(자본잠식); 매출액 1,065, 영업이익 -1, 당기순이익 -10(백만원). 계열회사간 상품·용역거래: 네이버(주)에 대한 매출 937백만원(총매출 1,065)</t>
        </is>
      </c>
      <c r="G2655" s="37" t="inlineStr">
        <is>
          <t>DART 기타공시</t>
        </is>
      </c>
      <c r="H2655" s="36" t="inlineStr">
        <is>
          <t>2019-05-31</t>
        </is>
      </c>
      <c r="I2655" s="36" t="inlineStr">
        <is>
          <t>20190531001515</t>
        </is>
      </c>
      <c r="J2655" s="39" t="inlineStr">
        <is>
          <t>https://dart.fss.or.kr/dsaf001/main.do?rcpNo=20190531001515</t>
        </is>
      </c>
      <c r="K2655" s="37" t="inlineStr">
        <is>
          <t>target_rev_post,target_op_post,core_basis,notes</t>
        </is>
      </c>
    </row>
    <row r="2656" ht="45" customHeight="1">
      <c r="A2656" s="36" t="inlineStr">
        <is>
          <t>N042</t>
        </is>
      </c>
      <c r="B2656" s="37" t="inlineStr">
        <is>
          <t>Company AI Co.,Ltd.</t>
        </is>
      </c>
      <c r="C2656" s="36" t="inlineStr">
        <is>
          <t>인수 후</t>
        </is>
      </c>
      <c r="D2656" s="36" t="inlineStr">
        <is>
          <t>2019-06-05</t>
        </is>
      </c>
      <c r="E2656" s="37" t="inlineStr">
        <is>
          <t>추가취득</t>
        </is>
      </c>
      <c r="F2656" s="37" t="inlineStr">
        <is>
          <t>네이버(주) 2019.06.05 보통주 5,650주(56.50%) → +1,740주(17.40%) → 7,390주(73.90%), 870,000,000원, 단가 500,000원 (N048에 해당)</t>
        </is>
      </c>
      <c r="G2656" s="37" t="inlineStr">
        <is>
          <t>DART 기타공시</t>
        </is>
      </c>
      <c r="H2656" s="36" t="inlineStr">
        <is>
          <t>2019-07-08</t>
        </is>
      </c>
      <c r="I2656" s="36" t="inlineStr">
        <is>
          <t>20190708000404</t>
        </is>
      </c>
      <c r="J2656" s="39" t="inlineStr">
        <is>
          <t>https://dart.fss.or.kr/dsaf001/main.do?rcpNo=20190708000404</t>
        </is>
      </c>
      <c r="K2656" s="37" t="inlineStr">
        <is>
          <t>post_events_summary,notes</t>
        </is>
      </c>
    </row>
    <row r="2657" ht="45" customHeight="1">
      <c r="A2657" s="36" t="inlineStr">
        <is>
          <t>N042</t>
        </is>
      </c>
      <c r="B2657" s="37" t="inlineStr">
        <is>
          <t>Company AI Co.,Ltd.</t>
        </is>
      </c>
      <c r="C2657" s="36" t="inlineStr">
        <is>
          <t>인수 후</t>
        </is>
      </c>
      <c r="D2657" s="36" t="inlineStr">
        <is>
          <t>2019</t>
        </is>
      </c>
      <c r="E2657" s="37" t="inlineStr">
        <is>
          <t>실적</t>
        </is>
      </c>
      <c r="F2657" s="37" t="inlineStr">
        <is>
          <t>FY2019: 자산총계 236, 부채총계 648, 자본총계 -412(자본잠식); 매출액 970, 영업이익 -285, 당기순이익 -293(백만원)</t>
        </is>
      </c>
      <c r="G2657" s="37" t="inlineStr">
        <is>
          <t>DART 기타공시</t>
        </is>
      </c>
      <c r="H2657" s="36" t="inlineStr">
        <is>
          <t>2020-06-01</t>
        </is>
      </c>
      <c r="I2657" s="36" t="inlineStr">
        <is>
          <t>20200601000492</t>
        </is>
      </c>
      <c r="J2657" s="39" t="inlineStr">
        <is>
          <t>https://dart.fss.or.kr/dsaf001/main.do?rcpNo=20200601000492</t>
        </is>
      </c>
      <c r="K2657" s="37" t="inlineStr">
        <is>
          <t>target_rev_post,target_op_post</t>
        </is>
      </c>
    </row>
    <row r="2658" ht="45" customHeight="1">
      <c r="A2658" s="36" t="inlineStr">
        <is>
          <t>N042</t>
        </is>
      </c>
      <c r="B2658" s="37" t="inlineStr">
        <is>
          <t>Company AI Co.,Ltd.</t>
        </is>
      </c>
      <c r="C2658" s="36" t="inlineStr">
        <is>
          <t>인수 후</t>
        </is>
      </c>
      <c r="D2658" s="36" t="inlineStr">
        <is>
          <t>2019-12-31</t>
        </is>
      </c>
      <c r="E2658" s="37" t="inlineStr">
        <is>
          <t>실적</t>
        </is>
      </c>
      <c r="F2658" s="37"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7" t="inlineStr">
        <is>
          <t>DART 사업보고서</t>
        </is>
      </c>
      <c r="H2658" s="36" t="inlineStr">
        <is>
          <t>2020-03-30</t>
        </is>
      </c>
      <c r="I2658" s="36" t="inlineStr">
        <is>
          <t>20200330004603</t>
        </is>
      </c>
      <c r="J2658" s="39" t="inlineStr">
        <is>
          <t>https://dart.fss.or.kr/dsaf001/main.do?rcpNo=20200330004603</t>
        </is>
      </c>
      <c r="K2658" s="37" t="inlineStr">
        <is>
          <t>impairment,post_events_summary,target_rev_post</t>
        </is>
      </c>
    </row>
    <row r="2659" ht="45" customHeight="1">
      <c r="A2659" s="36" t="inlineStr">
        <is>
          <t>N042</t>
        </is>
      </c>
      <c r="B2659" s="37" t="inlineStr">
        <is>
          <t>Company AI Co.,Ltd.</t>
        </is>
      </c>
      <c r="C2659" s="36" t="inlineStr">
        <is>
          <t>인수 후</t>
        </is>
      </c>
      <c r="D2659" s="36" t="inlineStr">
        <is>
          <t>2020-06-05</t>
        </is>
      </c>
      <c r="E2659" s="37" t="inlineStr">
        <is>
          <t>추가취득</t>
        </is>
      </c>
      <c r="F2659" s="37" t="inlineStr">
        <is>
          <t>네이버(주) 2020.06.05 +1,740주(17.40%), 870,000,000원, 단가 500,000원. 공시상 변동 전후가 5,650주→7,390주(56.50%→73.90%)로 기재돼 2019년 값과 같음 — 2020-12 공시의 변동 전 9,130주(91.30%)로 보아 기재 오류로 판단</t>
        </is>
      </c>
      <c r="G2659" s="37" t="inlineStr">
        <is>
          <t>DART 기타공시</t>
        </is>
      </c>
      <c r="H2659" s="36" t="inlineStr">
        <is>
          <t>2020-06-12</t>
        </is>
      </c>
      <c r="I2659" s="36" t="inlineStr">
        <is>
          <t>20200612000054</t>
        </is>
      </c>
      <c r="J2659" s="39" t="inlineStr">
        <is>
          <t>https://dart.fss.or.kr/dsaf001/main.do?rcpNo=20200612000054</t>
        </is>
      </c>
      <c r="K2659" s="37" t="inlineStr">
        <is>
          <t>post_events_summary,notes</t>
        </is>
      </c>
    </row>
    <row r="2660" ht="45" customHeight="1">
      <c r="A2660" s="36" t="inlineStr">
        <is>
          <t>N042</t>
        </is>
      </c>
      <c r="B2660" s="37" t="inlineStr">
        <is>
          <t>Company AI Co.,Ltd.</t>
        </is>
      </c>
      <c r="C2660" s="36" t="inlineStr">
        <is>
          <t>인수 후</t>
        </is>
      </c>
      <c r="D2660" s="36" t="inlineStr">
        <is>
          <t>2020-12-04</t>
        </is>
      </c>
      <c r="E2660" s="37" t="inlineStr">
        <is>
          <t>추가취득</t>
        </is>
      </c>
      <c r="F2660" s="37" t="inlineStr">
        <is>
          <t>네이버(주) 2020.12.04 보통주 9,130주(91.30%) → +870주(8.70%) → 10,000주(100.00%), 435,000,000원, 단가 500,000원; 강지훈 501주(5.01%) 매도 (N056에 해당)</t>
        </is>
      </c>
      <c r="G2660" s="37" t="inlineStr">
        <is>
          <t>DART 기타공시</t>
        </is>
      </c>
      <c r="H2660" s="36" t="inlineStr">
        <is>
          <t>2020-12-09</t>
        </is>
      </c>
      <c r="I2660" s="36" t="inlineStr">
        <is>
          <t>20201209000337</t>
        </is>
      </c>
      <c r="J2660" s="39" t="inlineStr">
        <is>
          <t>https://dart.fss.or.kr/dsaf001/main.do?rcpNo=20201209000337</t>
        </is>
      </c>
      <c r="K2660" s="37" t="inlineStr">
        <is>
          <t>post_events_summary,notes</t>
        </is>
      </c>
    </row>
    <row r="2661" ht="45" customHeight="1">
      <c r="A2661" s="36" t="inlineStr">
        <is>
          <t>N042</t>
        </is>
      </c>
      <c r="B2661" s="37" t="inlineStr">
        <is>
          <t>Company AI Co.,Ltd.</t>
        </is>
      </c>
      <c r="C2661" s="36" t="inlineStr">
        <is>
          <t>인수 후</t>
        </is>
      </c>
      <c r="D2661" s="36" t="inlineStr">
        <is>
          <t>2020-12-17</t>
        </is>
      </c>
      <c r="E2661" s="37" t="inlineStr">
        <is>
          <t>청산</t>
        </is>
      </c>
      <c r="F2661" s="37" t="inlineStr">
        <is>
          <t>해산사유 발생: 상법 제517조에 따른 주주총회의 결의, '해산 결의 및 청산인 선임을 통한 청산절차 진행', 해산사유발생일 2020년 12월 17일</t>
        </is>
      </c>
      <c r="G2661" s="37" t="inlineStr">
        <is>
          <t>DART 기타공시</t>
        </is>
      </c>
      <c r="H2661" s="36" t="inlineStr">
        <is>
          <t>2020-12-22</t>
        </is>
      </c>
      <c r="I2661" s="36" t="inlineStr">
        <is>
          <t>20201222000069</t>
        </is>
      </c>
      <c r="J2661" s="39" t="inlineStr">
        <is>
          <t>https://dart.fss.or.kr/dsaf001/main.do?rcpNo=20201222000069</t>
        </is>
      </c>
      <c r="K2661" s="37" t="inlineStr">
        <is>
          <t>post_events_summary</t>
        </is>
      </c>
    </row>
    <row r="2662" ht="45" customHeight="1">
      <c r="A2662" s="36" t="inlineStr">
        <is>
          <t>N042</t>
        </is>
      </c>
      <c r="B2662" s="37" t="inlineStr">
        <is>
          <t>Company AI Co.,Ltd.</t>
        </is>
      </c>
      <c r="C2662" s="36" t="inlineStr">
        <is>
          <t>인수 후</t>
        </is>
      </c>
      <c r="D2662" s="36" t="inlineStr">
        <is>
          <t>2020-12-31</t>
        </is>
      </c>
      <c r="E2662" s="37" t="inlineStr">
        <is>
          <t>손상차손</t>
        </is>
      </c>
      <c r="F2662" s="37"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7" t="inlineStr">
        <is>
          <t>DART 사업보고서</t>
        </is>
      </c>
      <c r="H2662" s="36" t="inlineStr">
        <is>
          <t>2021-03-16</t>
        </is>
      </c>
      <c r="I2662" s="36" t="inlineStr">
        <is>
          <t>20210316001214</t>
        </is>
      </c>
      <c r="J2662" s="39" t="inlineStr">
        <is>
          <t>https://dart.fss.or.kr/dsaf001/main.do?rcpNo=20210316001214</t>
        </is>
      </c>
      <c r="K2662" s="37" t="inlineStr">
        <is>
          <t>impairment,target_rev_post,perf_basis</t>
        </is>
      </c>
    </row>
    <row r="2663" ht="45" customHeight="1">
      <c r="A2663" s="36" t="inlineStr">
        <is>
          <t>N042</t>
        </is>
      </c>
      <c r="B2663" s="37" t="inlineStr">
        <is>
          <t>Company AI Co.,Ltd.</t>
        </is>
      </c>
      <c r="C2663" s="36" t="inlineStr">
        <is>
          <t>인수 후</t>
        </is>
      </c>
      <c r="D2663" s="36" t="inlineStr">
        <is>
          <t>2021</t>
        </is>
      </c>
      <c r="E2663" s="37" t="inlineStr">
        <is>
          <t>청산</t>
        </is>
      </c>
      <c r="F2663" s="37" t="inlineStr">
        <is>
          <t>NAVER 2021 사업보고서: 연결범위 변동에서 컴패니에이아이 '청산', 종속기업 표 '컴패니에이아이(*2)' 지분율 당기말 -/전기말 100.00, "(*2) 당기 중 청산되었습니다."</t>
        </is>
      </c>
      <c r="G2663" s="37" t="inlineStr">
        <is>
          <t>DART 사업보고서</t>
        </is>
      </c>
      <c r="H2663" s="36" t="inlineStr">
        <is>
          <t>2022-03-04</t>
        </is>
      </c>
      <c r="I2663" s="36" t="inlineStr">
        <is>
          <t>20220304000687</t>
        </is>
      </c>
      <c r="J2663" s="39" t="inlineStr">
        <is>
          <t>https://dart.fss.or.kr/dsaf001/main.do?rcpNo=20220304000687</t>
        </is>
      </c>
      <c r="K2663" s="37" t="inlineStr">
        <is>
          <t>post_events_summary</t>
        </is>
      </c>
    </row>
    <row r="2664" ht="45" customHeight="1">
      <c r="A2664" s="36" t="inlineStr">
        <is>
          <t>N043</t>
        </is>
      </c>
      <c r="B2664" s="37" t="inlineStr">
        <is>
          <t>Heart It Co., Ltd.</t>
        </is>
      </c>
      <c r="C2664" s="36" t="inlineStr">
        <is>
          <t>발표</t>
        </is>
      </c>
      <c r="D2664" s="36" t="inlineStr">
        <is>
          <t>2018-06-18</t>
        </is>
      </c>
      <c r="E2664" s="37" t="inlineStr">
        <is>
          <t>발표</t>
        </is>
      </c>
      <c r="F2664" s="37" t="inlineStr">
        <is>
          <t>스노우가 하트잇 278,300주(100%)를 2,087,200,000원에 현금취득. 취득목적 '전략적 협력을 위한 투자의 건', 이사회 2018-06-12, 취득예정일 2018-06-21, 자기자본대비 10.51%. 하트잇 2017 매출 540, 순이익 -394(백만원).</t>
        </is>
      </c>
      <c r="G2664" s="37" t="inlineStr">
        <is>
          <t>DART 기타공시</t>
        </is>
      </c>
      <c r="H2664" s="36" t="inlineStr">
        <is>
          <t>2018-06-18</t>
        </is>
      </c>
      <c r="I2664" s="36" t="inlineStr">
        <is>
          <t>20180618000228</t>
        </is>
      </c>
      <c r="J2664" s="39" t="inlineStr">
        <is>
          <t>https://dart.fss.or.kr/dsaf001/main.do?rcpNo=20180618000228</t>
        </is>
      </c>
      <c r="K2664" s="37" t="inlineStr">
        <is>
          <t>value_chk_local,purpose_quote,deal_to_equity_pct,announce_date_chk,target_rev_pre,target_op_pre,first_filing_date</t>
        </is>
      </c>
    </row>
    <row r="2665" ht="45" customHeight="1">
      <c r="A2665" s="36" t="inlineStr">
        <is>
          <t>N043</t>
        </is>
      </c>
      <c r="B2665" s="37" t="inlineStr">
        <is>
          <t>Heart It Co., Ltd.</t>
        </is>
      </c>
      <c r="C2665" s="36" t="inlineStr">
        <is>
          <t>인수 전</t>
        </is>
      </c>
      <c r="D2665" s="36" t="inlineStr">
        <is>
          <t>2017-12-31</t>
        </is>
      </c>
      <c r="E2665" s="37" t="inlineStr">
        <is>
          <t>실적</t>
        </is>
      </c>
      <c r="F2665" s="37" t="inlineStr">
        <is>
          <t>스노우 2017 감사보고서: 자본총계 19,854,759천원, 부채총계 17,553,467천원, 영업수익 2,231,897,911원.</t>
        </is>
      </c>
      <c r="G2665" s="37" t="inlineStr">
        <is>
          <t>DART 감사보고서</t>
        </is>
      </c>
      <c r="H2665" s="36" t="inlineStr">
        <is>
          <t>2018-03-26</t>
        </is>
      </c>
      <c r="I2665" s="36" t="inlineStr">
        <is>
          <t>20180326000860</t>
        </is>
      </c>
      <c r="J2665" s="39" t="inlineStr">
        <is>
          <t>https://dart.fss.or.kr/dsaf001/main.do?rcpNo=20180326000860</t>
        </is>
      </c>
      <c r="K2665" s="37" t="inlineStr">
        <is>
          <t>acq_total_assets,acquirer_core</t>
        </is>
      </c>
    </row>
    <row r="2666" ht="45" customHeight="1">
      <c r="A2666" s="36" t="inlineStr">
        <is>
          <t>N043</t>
        </is>
      </c>
      <c r="B2666" s="37" t="inlineStr">
        <is>
          <t>Heart It Co., Ltd.</t>
        </is>
      </c>
      <c r="C2666" s="36" t="inlineStr">
        <is>
          <t>인수 전</t>
        </is>
      </c>
      <c r="D2666" s="36" t="inlineStr">
        <is>
          <t>2017-12-31</t>
        </is>
      </c>
      <c r="E2666" s="37" t="inlineStr">
        <is>
          <t>실적</t>
        </is>
      </c>
      <c r="F2666" s="37" t="inlineStr">
        <is>
          <t>NAVER 2017 연결 자산총계 8,019,252백만원; 발행주식총수 32,962,679주.</t>
        </is>
      </c>
      <c r="G2666" s="37" t="inlineStr">
        <is>
          <t>DART 사업보고서</t>
        </is>
      </c>
      <c r="H2666" s="36" t="inlineStr">
        <is>
          <t>2018-04-02</t>
        </is>
      </c>
      <c r="I2666" s="36" t="inlineStr">
        <is>
          <t>20180402004149</t>
        </is>
      </c>
      <c r="J2666" s="39" t="inlineStr">
        <is>
          <t>https://dart.fss.or.kr/dsaf001/main.do?rcpNo=20180402004149</t>
        </is>
      </c>
      <c r="K2666" s="37" t="inlineStr">
        <is>
          <t>apex_total_assets,acq_mktcap</t>
        </is>
      </c>
    </row>
    <row r="2667" ht="45" customHeight="1">
      <c r="A2667" s="36" t="inlineStr">
        <is>
          <t>N043</t>
        </is>
      </c>
      <c r="B2667" s="37" t="inlineStr">
        <is>
          <t>Heart It Co., Ltd.</t>
        </is>
      </c>
      <c r="C2667" s="36" t="inlineStr">
        <is>
          <t>발표</t>
        </is>
      </c>
      <c r="D2667" s="36" t="inlineStr">
        <is>
          <t>2018-06-15</t>
        </is>
      </c>
      <c r="E2667" s="37" t="inlineStr">
        <is>
          <t>기타</t>
        </is>
      </c>
      <c r="F2667" s="37" t="inlineStr">
        <is>
          <t>Yahoo Finance 035420.KS 2018-06-15 조정종가 138,000원(5:1 분할 소급 반영, 실제 종가 690,000원).</t>
        </is>
      </c>
      <c r="G2667" s="37" t="inlineStr">
        <is>
          <t>기타</t>
        </is>
      </c>
      <c r="H2667" s="36" t="inlineStr">
        <is>
          <t>2026-10-31</t>
        </is>
      </c>
      <c r="I2667" s="36" t="n"/>
      <c r="J2667" s="39" t="inlineStr">
        <is>
          <t>https://query1.finance.yahoo.com/v8/finance/chart/035420.KS?period1=1528934400&amp;period2=1529452800&amp;interval=1d</t>
        </is>
      </c>
      <c r="K2667" s="37" t="inlineStr">
        <is>
          <t>acq_mktcap</t>
        </is>
      </c>
    </row>
    <row r="2668" ht="45" customHeight="1">
      <c r="A2668" s="36" t="inlineStr">
        <is>
          <t>N043</t>
        </is>
      </c>
      <c r="B2668" s="37" t="inlineStr">
        <is>
          <t>Heart It Co., Ltd.</t>
        </is>
      </c>
      <c r="C2668" s="36" t="inlineStr">
        <is>
          <t>인수 후</t>
        </is>
      </c>
      <c r="D2668" s="36" t="inlineStr">
        <is>
          <t>2018-12-31</t>
        </is>
      </c>
      <c r="E2668" s="37" t="inlineStr">
        <is>
          <t>완료</t>
        </is>
      </c>
      <c r="F2668" s="37" t="inlineStr">
        <is>
          <t>스노우 2018 감사보고서: 하트잇 '당기 중 신규로 취득', 지분 100%, 장부금액 3,487,200천원; 하트잇 2018 매출 2,151,528천원, 순손실 532,718천원; 하트잇 현금출자 3,487,200천원.</t>
        </is>
      </c>
      <c r="G2668" s="37" t="inlineStr">
        <is>
          <t>DART 감사보고서</t>
        </is>
      </c>
      <c r="H2668" s="36" t="inlineStr">
        <is>
          <t>2019-03-29</t>
        </is>
      </c>
      <c r="I2668" s="36" t="inlineStr">
        <is>
          <t>20190329002585</t>
        </is>
      </c>
      <c r="J2668" s="39" t="inlineStr">
        <is>
          <t>https://dart.fss.or.kr/dsaf001/main.do?rcpNo=20190329002585</t>
        </is>
      </c>
      <c r="K2668" s="37" t="inlineStr">
        <is>
          <t>status_chk,post_events_summary,target_rev_post,target_op_post</t>
        </is>
      </c>
    </row>
    <row r="2669" ht="45" customHeight="1">
      <c r="A2669" s="36" t="inlineStr">
        <is>
          <t>N043</t>
        </is>
      </c>
      <c r="B2669" s="37" t="inlineStr">
        <is>
          <t>Heart It Co., Ltd.</t>
        </is>
      </c>
      <c r="C2669" s="36" t="inlineStr">
        <is>
          <t>인수 후</t>
        </is>
      </c>
      <c r="D2669" s="36" t="inlineStr">
        <is>
          <t>2018-12-31</t>
        </is>
      </c>
      <c r="E2669" s="37" t="inlineStr">
        <is>
          <t>실적</t>
        </is>
      </c>
      <c r="F2669" s="37" t="inlineStr">
        <is>
          <t>하트잇 대규모기업집단현황공시: 설립 2015-06-17, 계열편입일 2018-08-01, 2018 매출 2,152, 영업이익 -533(백만원).</t>
        </is>
      </c>
      <c r="G2669" s="37" t="inlineStr">
        <is>
          <t>DART 기타공시</t>
        </is>
      </c>
      <c r="H2669" s="36" t="inlineStr">
        <is>
          <t>2019-05-31</t>
        </is>
      </c>
      <c r="I2669" s="36" t="inlineStr">
        <is>
          <t>20190531000887</t>
        </is>
      </c>
      <c r="J2669" s="39" t="inlineStr">
        <is>
          <t>https://dart.fss.or.kr/dsaf001/main.do?rcpNo=20190531000887</t>
        </is>
      </c>
      <c r="K2669" s="37" t="inlineStr">
        <is>
          <t>pre_events_summary,post_events_summary,target_rev_post,target_op_post</t>
        </is>
      </c>
    </row>
    <row r="2670" ht="45" customHeight="1">
      <c r="A2670" s="36" t="inlineStr">
        <is>
          <t>N043</t>
        </is>
      </c>
      <c r="B2670" s="37" t="inlineStr">
        <is>
          <t>Heart It Co., Ltd.</t>
        </is>
      </c>
      <c r="C2670" s="36" t="inlineStr">
        <is>
          <t>인수 후</t>
        </is>
      </c>
      <c r="D2670" s="36" t="inlineStr">
        <is>
          <t>2018-11-28</t>
        </is>
      </c>
      <c r="E2670" s="37" t="inlineStr">
        <is>
          <t>추가취득</t>
        </is>
      </c>
      <c r="F2670" s="37" t="inlineStr">
        <is>
          <t>스노우가 하트잇 주주배정 유상증자에 900백만원 참여(지분 100% 유지). 2019-04-17, 2019-10-30에도 각 1,000백만원(20190417000284, 20191030000047).</t>
        </is>
      </c>
      <c r="G2670" s="37" t="inlineStr">
        <is>
          <t>DART 기타공시</t>
        </is>
      </c>
      <c r="H2670" s="36" t="inlineStr">
        <is>
          <t>2018-11-28</t>
        </is>
      </c>
      <c r="I2670" s="36" t="inlineStr">
        <is>
          <t>20181128000140</t>
        </is>
      </c>
      <c r="J2670" s="39" t="inlineStr">
        <is>
          <t>https://dart.fss.or.kr/dsaf001/main.do?rcpNo=20181128000140</t>
        </is>
      </c>
      <c r="K2670" s="37" t="inlineStr">
        <is>
          <t>post_events_summary</t>
        </is>
      </c>
    </row>
    <row r="2671" ht="45" customHeight="1">
      <c r="A2671" s="36" t="inlineStr">
        <is>
          <t>N043</t>
        </is>
      </c>
      <c r="B2671" s="37" t="inlineStr">
        <is>
          <t>Heart It Co., Ltd.</t>
        </is>
      </c>
      <c r="C2671" s="36" t="inlineStr">
        <is>
          <t>인수 후</t>
        </is>
      </c>
      <c r="D2671" s="36" t="inlineStr">
        <is>
          <t>2019-12-31</t>
        </is>
      </c>
      <c r="E2671" s="37" t="inlineStr">
        <is>
          <t>실적</t>
        </is>
      </c>
      <c r="F2671" s="37" t="inlineStr">
        <is>
          <t>하트잇 대규모기업집단현황공시: 2019 매출 667, 영업이익 -2,326, 당기순이익 -2,330(백만원).</t>
        </is>
      </c>
      <c r="G2671" s="37" t="inlineStr">
        <is>
          <t>DART 기타공시</t>
        </is>
      </c>
      <c r="H2671" s="36" t="inlineStr">
        <is>
          <t>2020-06-01</t>
        </is>
      </c>
      <c r="I2671" s="36" t="inlineStr">
        <is>
          <t>20200601000268</t>
        </is>
      </c>
      <c r="J2671" s="39" t="inlineStr">
        <is>
          <t>https://dart.fss.or.kr/dsaf001/main.do?rcpNo=20200601000268</t>
        </is>
      </c>
      <c r="K2671" s="37" t="inlineStr">
        <is>
          <t>target_rev_post,target_op_post</t>
        </is>
      </c>
    </row>
    <row r="2672" ht="45" customHeight="1">
      <c r="A2672" s="36" t="inlineStr">
        <is>
          <t>N043</t>
        </is>
      </c>
      <c r="B2672" s="37" t="inlineStr">
        <is>
          <t>Heart It Co., Ltd.</t>
        </is>
      </c>
      <c r="C2672" s="36" t="inlineStr">
        <is>
          <t>인수 후</t>
        </is>
      </c>
      <c r="D2672" s="36" t="inlineStr">
        <is>
          <t>2019-12-31</t>
        </is>
      </c>
      <c r="E2672" s="37" t="inlineStr">
        <is>
          <t>손상차손</t>
        </is>
      </c>
      <c r="F2672" s="37" t="inlineStr">
        <is>
          <t>'회사는 당기 중 종속기업인 주식회사 하트잇에 대해 손상차손 4,908백만원을 인식하였습니다.' 사유는 지속적인 영업손실.</t>
        </is>
      </c>
      <c r="G2672" s="37" t="inlineStr">
        <is>
          <t>DART 감사보고서</t>
        </is>
      </c>
      <c r="H2672" s="36" t="inlineStr">
        <is>
          <t>2020-04-01</t>
        </is>
      </c>
      <c r="I2672" s="36" t="inlineStr">
        <is>
          <t>20200401001374</t>
        </is>
      </c>
      <c r="J2672" s="39" t="inlineStr">
        <is>
          <t>https://dart.fss.or.kr/dsaf001/main.do?rcpNo=20200401001374</t>
        </is>
      </c>
      <c r="K2672" s="37" t="inlineStr">
        <is>
          <t>impairment</t>
        </is>
      </c>
    </row>
    <row r="2673" ht="45" customHeight="1">
      <c r="A2673" s="36" t="inlineStr">
        <is>
          <t>N043</t>
        </is>
      </c>
      <c r="B2673" s="37" t="inlineStr">
        <is>
          <t>Heart It Co., Ltd.</t>
        </is>
      </c>
      <c r="C2673" s="36" t="inlineStr">
        <is>
          <t>인수 후</t>
        </is>
      </c>
      <c r="D2673" s="36" t="inlineStr">
        <is>
          <t>2020-11-05</t>
        </is>
      </c>
      <c r="E2673" s="37" t="inlineStr">
        <is>
          <t>경영진변경</t>
        </is>
      </c>
      <c r="F2673" s="37" t="inlineStr">
        <is>
          <t>서수아 하트잇 대표이사·사내이사 해임(2020-11-05).</t>
        </is>
      </c>
      <c r="G2673" s="37" t="inlineStr">
        <is>
          <t>DART 기타공시</t>
        </is>
      </c>
      <c r="H2673" s="36" t="inlineStr">
        <is>
          <t>2020-11-23</t>
        </is>
      </c>
      <c r="I2673" s="36" t="inlineStr">
        <is>
          <t>20201123000035</t>
        </is>
      </c>
      <c r="J2673" s="39" t="inlineStr">
        <is>
          <t>https://dart.fss.or.kr/dsaf001/main.do?rcpNo=20201123000035</t>
        </is>
      </c>
      <c r="K2673" s="37" t="inlineStr">
        <is>
          <t>post_events_summary</t>
        </is>
      </c>
    </row>
    <row r="2674" ht="45" customHeight="1">
      <c r="A2674" s="36" t="inlineStr">
        <is>
          <t>N043</t>
        </is>
      </c>
      <c r="B2674" s="37" t="inlineStr">
        <is>
          <t>Heart It Co., Ltd.</t>
        </is>
      </c>
      <c r="C2674" s="36" t="inlineStr">
        <is>
          <t>인수 후</t>
        </is>
      </c>
      <c r="D2674" s="36" t="inlineStr">
        <is>
          <t>2020-12-09</t>
        </is>
      </c>
      <c r="E2674" s="37" t="inlineStr">
        <is>
          <t>사업철수</t>
        </is>
      </c>
      <c r="F2674" s="37" t="inlineStr">
        <is>
          <t>하트잇 서비스 사업부문('인플루언서 기반의 온라인 컨텐츠 및 커머스 플랫폼 서비스 일체')을 ㈜해브잇에 1,300,000,000원에 양도. 목적 '서비스 경쟁력 제고 및 운영 효율화', 영향 '양도사업의 중단'.</t>
        </is>
      </c>
      <c r="G2674" s="37" t="inlineStr">
        <is>
          <t>DART 기타공시</t>
        </is>
      </c>
      <c r="H2674" s="36" t="inlineStr">
        <is>
          <t>2020-12-14</t>
        </is>
      </c>
      <c r="I2674" s="36" t="inlineStr">
        <is>
          <t>20201214000470</t>
        </is>
      </c>
      <c r="J2674" s="39" t="inlineStr">
        <is>
          <t>https://dart.fss.or.kr/dsaf001/main.do?rcpNo=20201214000470</t>
        </is>
      </c>
      <c r="K2674" s="37" t="inlineStr">
        <is>
          <t>post_events_summary</t>
        </is>
      </c>
    </row>
    <row r="2675" ht="45" customHeight="1">
      <c r="A2675" s="36" t="inlineStr">
        <is>
          <t>N043</t>
        </is>
      </c>
      <c r="B2675" s="37" t="inlineStr">
        <is>
          <t>Heart It Co., Ltd.</t>
        </is>
      </c>
      <c r="C2675" s="36" t="inlineStr">
        <is>
          <t>인수 후</t>
        </is>
      </c>
      <c r="D2675" s="36" t="inlineStr">
        <is>
          <t>2020-12-31</t>
        </is>
      </c>
      <c r="E2675" s="37" t="inlineStr">
        <is>
          <t>손상차손</t>
        </is>
      </c>
      <c r="F2675" s="37" t="inlineStr">
        <is>
          <t>스노우 2020 감사보고서: 하트잇 손상차손 579백만원, 장부금액 0; 해브잇 지분 21.74% 신규 취득(관계기업, 2,857천원); 하트잇 대여금 800,000천원이 사업양수도로 해브잇에 양도.</t>
        </is>
      </c>
      <c r="G2675" s="37" t="inlineStr">
        <is>
          <t>DART 감사보고서</t>
        </is>
      </c>
      <c r="H2675" s="36" t="inlineStr">
        <is>
          <t>2021-04-06</t>
        </is>
      </c>
      <c r="I2675" s="36" t="inlineStr">
        <is>
          <t>20210405003160</t>
        </is>
      </c>
      <c r="J2675" s="39" t="inlineStr">
        <is>
          <t>https://dart.fss.or.kr/dsaf001/main.do?rcpNo=20210405003160</t>
        </is>
      </c>
      <c r="K2675" s="37" t="inlineStr">
        <is>
          <t>impairment,post_events_summary</t>
        </is>
      </c>
    </row>
    <row r="2676" ht="45" customHeight="1">
      <c r="A2676" s="36" t="inlineStr">
        <is>
          <t>N043</t>
        </is>
      </c>
      <c r="B2676" s="37" t="inlineStr">
        <is>
          <t>Heart It Co., Ltd.</t>
        </is>
      </c>
      <c r="C2676" s="36" t="inlineStr">
        <is>
          <t>인수 후</t>
        </is>
      </c>
      <c r="D2676" s="36" t="inlineStr">
        <is>
          <t>2021-01-26</t>
        </is>
      </c>
      <c r="E2676" s="37" t="inlineStr">
        <is>
          <t>청산</t>
        </is>
      </c>
      <c r="F2676" s="37" t="inlineStr">
        <is>
          <t>하트잇 주주총회 해산 결의, 청산인 선임을 통한 청산절차 진행.</t>
        </is>
      </c>
      <c r="G2676" s="37" t="inlineStr">
        <is>
          <t>DART 기타공시</t>
        </is>
      </c>
      <c r="H2676" s="36" t="inlineStr">
        <is>
          <t>2021-01-29</t>
        </is>
      </c>
      <c r="I2676" s="36" t="inlineStr">
        <is>
          <t>20210129000613</t>
        </is>
      </c>
      <c r="J2676" s="39" t="inlineStr">
        <is>
          <t>https://dart.fss.or.kr/dsaf001/main.do?rcpNo=20210129000613</t>
        </is>
      </c>
      <c r="K2676" s="37" t="inlineStr">
        <is>
          <t>post_events_summary</t>
        </is>
      </c>
    </row>
    <row r="2677" ht="45" customHeight="1">
      <c r="A2677" s="36" t="inlineStr">
        <is>
          <t>N043</t>
        </is>
      </c>
      <c r="B2677" s="37" t="inlineStr">
        <is>
          <t>Heart It Co., Ltd.</t>
        </is>
      </c>
      <c r="C2677" s="36" t="inlineStr">
        <is>
          <t>인수 후</t>
        </is>
      </c>
      <c r="D2677" s="36" t="inlineStr">
        <is>
          <t>2021-12-31</t>
        </is>
      </c>
      <c r="E2677" s="37" t="inlineStr">
        <is>
          <t>청산</t>
        </is>
      </c>
      <c r="F2677" s="37" t="inlineStr">
        <is>
          <t>스노우 2021 감사보고서: 하트잇 '당기 중 청산이 완료'; 해브잇(21.74%) 2021 자산 2,616,386, 매출 1,583,226, 순손실 799,369(천원).</t>
        </is>
      </c>
      <c r="G2677" s="37" t="inlineStr">
        <is>
          <t>DART 감사보고서</t>
        </is>
      </c>
      <c r="H2677" s="36" t="inlineStr">
        <is>
          <t>2022-04-11</t>
        </is>
      </c>
      <c r="I2677" s="36" t="inlineStr">
        <is>
          <t>20220411002391</t>
        </is>
      </c>
      <c r="J2677" s="39" t="inlineStr">
        <is>
          <t>https://dart.fss.or.kr/dsaf001/main.do?rcpNo=20220411002391</t>
        </is>
      </c>
      <c r="K2677" s="37" t="inlineStr">
        <is>
          <t>post_events_summary,target_rev_post,target_op_post</t>
        </is>
      </c>
    </row>
    <row r="2678" ht="45" customHeight="1">
      <c r="A2678" s="36" t="inlineStr">
        <is>
          <t>N043</t>
        </is>
      </c>
      <c r="B2678" s="37" t="inlineStr">
        <is>
          <t>Heart It Co., Ltd.</t>
        </is>
      </c>
      <c r="C2678" s="36" t="inlineStr">
        <is>
          <t>인수 후</t>
        </is>
      </c>
      <c r="D2678" s="36" t="inlineStr">
        <is>
          <t>2019-08-01</t>
        </is>
      </c>
      <c r="E2678" s="37" t="inlineStr">
        <is>
          <t>기타</t>
        </is>
      </c>
      <c r="F2678" s="37"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7" t="inlineStr">
        <is>
          <t>언론 보도</t>
        </is>
      </c>
      <c r="H2678" s="36" t="inlineStr">
        <is>
          <t>2019-08-01</t>
        </is>
      </c>
      <c r="I2678" s="36" t="n"/>
      <c r="J2678" s="39" t="inlineStr">
        <is>
          <t>https://www.allurekorea.com/?p=108110</t>
        </is>
      </c>
      <c r="K2678" s="37" t="inlineStr">
        <is>
          <t>pre_events_summary,core_basis,post_events_summary</t>
        </is>
      </c>
    </row>
    <row r="2679" ht="45" customHeight="1">
      <c r="A2679" s="36" t="inlineStr">
        <is>
          <t>N044</t>
        </is>
      </c>
      <c r="B2679" s="37" t="inlineStr">
        <is>
          <t>Line Friends Corporation</t>
        </is>
      </c>
      <c r="C2679" s="36" t="inlineStr">
        <is>
          <t>발표</t>
        </is>
      </c>
      <c r="D2679" s="36" t="inlineStr">
        <is>
          <t>2018-06-25</t>
        </is>
      </c>
      <c r="E2679" s="37" t="inlineStr">
        <is>
          <t>완료</t>
        </is>
      </c>
      <c r="F2679" s="37"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7" t="inlineStr">
        <is>
          <t>DART 기타공시</t>
        </is>
      </c>
      <c r="H2679" s="36" t="inlineStr">
        <is>
          <t>2018-06-27</t>
        </is>
      </c>
      <c r="I2679" s="36" t="inlineStr">
        <is>
          <t>20180627000237</t>
        </is>
      </c>
      <c r="J2679" s="39" t="inlineStr">
        <is>
          <t>https://dart.fss.or.kr/dsaf001/main.do?rcpNo=20180627000237</t>
        </is>
      </c>
      <c r="K2679" s="37" t="inlineStr">
        <is>
          <t>subtype_chk,status_chk,value_chk_local,value_chk_usdmm,chk_note,announce_date_chk,acquirer_entity,first_filing_date</t>
        </is>
      </c>
    </row>
    <row r="2680" ht="45" customHeight="1">
      <c r="A2680" s="36" t="inlineStr">
        <is>
          <t>N044</t>
        </is>
      </c>
      <c r="B2680" s="37" t="inlineStr">
        <is>
          <t>Line Friends Corporation</t>
        </is>
      </c>
      <c r="C2680" s="36" t="inlineStr">
        <is>
          <t>인수 전</t>
        </is>
      </c>
      <c r="D2680" s="36" t="inlineStr">
        <is>
          <t>2018-05-25</t>
        </is>
      </c>
      <c r="E2680" s="37" t="inlineStr">
        <is>
          <t>소유주변경</t>
        </is>
      </c>
      <c r="F2680" s="37"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7" t="inlineStr">
        <is>
          <t>DART 기타공시</t>
        </is>
      </c>
      <c r="H2680" s="36" t="inlineStr">
        <is>
          <t>2018-05-25</t>
        </is>
      </c>
      <c r="I2680" s="36" t="inlineStr">
        <is>
          <t>20180525000295</t>
        </is>
      </c>
      <c r="J2680" s="39" t="inlineStr">
        <is>
          <t>https://dart.fss.or.kr/dsaf001/main.do?rcpNo=20180525000295</t>
        </is>
      </c>
      <c r="K2680" s="37" t="inlineStr">
        <is>
          <t>purpose_quote,pre_events_summary,notes,first_filing_date</t>
        </is>
      </c>
    </row>
    <row r="2681" ht="45" customHeight="1">
      <c r="A2681" s="36" t="inlineStr">
        <is>
          <t>N044</t>
        </is>
      </c>
      <c r="B2681" s="37" t="inlineStr">
        <is>
          <t>Line Friends Corporation</t>
        </is>
      </c>
      <c r="C2681" s="36" t="inlineStr">
        <is>
          <t>인수 전</t>
        </is>
      </c>
      <c r="D2681" s="36" t="inlineStr">
        <is>
          <t>2016-12-31</t>
        </is>
      </c>
      <c r="E2681" s="37" t="inlineStr">
        <is>
          <t>실적</t>
        </is>
      </c>
      <c r="F2681" s="37" t="inlineStr">
        <is>
          <t>라인프렌즈 2016 감사보고서: 2015-01-30 설립, 주주 LINE Corp. 20,000주(100%), 최상위 지배기업 네이버. 매출 78,130,776,360원(2015: 34,138,615,873원), 영업이익 7,229,303,212원(2015: -9,690,774,476원).</t>
        </is>
      </c>
      <c r="G2681" s="37" t="inlineStr">
        <is>
          <t>DART 감사보고서</t>
        </is>
      </c>
      <c r="H2681" s="36" t="inlineStr">
        <is>
          <t>2017-04-10</t>
        </is>
      </c>
      <c r="I2681" s="36" t="inlineStr">
        <is>
          <t>20170410001910</t>
        </is>
      </c>
      <c r="J2681" s="39" t="inlineStr">
        <is>
          <t>https://dart.fss.or.kr/dsaf001/main.do?rcpNo=20170410001910</t>
        </is>
      </c>
      <c r="K2681" s="37" t="inlineStr">
        <is>
          <t>pre_events_summary,target_rev_pre,target_op_pre</t>
        </is>
      </c>
    </row>
    <row r="2682" ht="45" customHeight="1">
      <c r="A2682" s="36" t="inlineStr">
        <is>
          <t>N044</t>
        </is>
      </c>
      <c r="B2682" s="37" t="inlineStr">
        <is>
          <t>Line Friends Corporation</t>
        </is>
      </c>
      <c r="C2682" s="36" t="inlineStr">
        <is>
          <t>인수 전</t>
        </is>
      </c>
      <c r="D2682" s="36" t="inlineStr">
        <is>
          <t>2017-12-31</t>
        </is>
      </c>
      <c r="E2682" s="37" t="inlineStr">
        <is>
          <t>실적</t>
        </is>
      </c>
      <c r="F2682" s="37" t="inlineStr">
        <is>
          <t>라인프렌즈 2017 감사보고서: 매출 91,853,411,199원, 영업손실 -7,253,861,946원, 당기순손실 -7,853,570,482원, 자산총계 88,836,838,092원.</t>
        </is>
      </c>
      <c r="G2682" s="37" t="inlineStr">
        <is>
          <t>DART 감사보고서</t>
        </is>
      </c>
      <c r="H2682" s="36" t="inlineStr">
        <is>
          <t>2018-03-30</t>
        </is>
      </c>
      <c r="I2682" s="36" t="inlineStr">
        <is>
          <t>20180330001771</t>
        </is>
      </c>
      <c r="J2682" s="39" t="inlineStr">
        <is>
          <t>https://dart.fss.or.kr/dsaf001/main.do?rcpNo=20180330001771</t>
        </is>
      </c>
      <c r="K2682" s="37" t="inlineStr">
        <is>
          <t>target_rev_pre,target_op_pre</t>
        </is>
      </c>
    </row>
    <row r="2683" ht="45" customHeight="1">
      <c r="A2683" s="36" t="inlineStr">
        <is>
          <t>N044</t>
        </is>
      </c>
      <c r="B2683" s="37" t="inlineStr">
        <is>
          <t>Line Friends Corporation</t>
        </is>
      </c>
      <c r="C2683" s="36" t="inlineStr">
        <is>
          <t>인수 후</t>
        </is>
      </c>
      <c r="D2683" s="36" t="inlineStr">
        <is>
          <t>2018-12-31</t>
        </is>
      </c>
      <c r="E2683" s="37" t="inlineStr">
        <is>
          <t>실적</t>
        </is>
      </c>
      <c r="F2683" s="37"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7" t="inlineStr">
        <is>
          <t>DART 감사보고서</t>
        </is>
      </c>
      <c r="H2683" s="36" t="inlineStr">
        <is>
          <t>2019-03-29</t>
        </is>
      </c>
      <c r="I2683" s="36" t="inlineStr">
        <is>
          <t>20190329003700</t>
        </is>
      </c>
      <c r="J2683" s="39" t="inlineStr">
        <is>
          <t>https://dart.fss.or.kr/dsaf001/main.do?rcpNo=20190329003700</t>
        </is>
      </c>
      <c r="K2683" s="37" t="inlineStr">
        <is>
          <t>pre_incorp_chk,notes,post_events_summary,target_rev_post,target_op_post</t>
        </is>
      </c>
    </row>
    <row r="2684" ht="45" customHeight="1">
      <c r="A2684" s="36" t="inlineStr">
        <is>
          <t>N044</t>
        </is>
      </c>
      <c r="B2684" s="37" t="inlineStr">
        <is>
          <t>Line Friends Corporation</t>
        </is>
      </c>
      <c r="C2684" s="36" t="inlineStr">
        <is>
          <t>인수 후</t>
        </is>
      </c>
      <c r="D2684" s="36" t="inlineStr">
        <is>
          <t>2019-12-31</t>
        </is>
      </c>
      <c r="E2684" s="37" t="inlineStr">
        <is>
          <t>실적</t>
        </is>
      </c>
      <c r="F2684" s="37" t="inlineStr">
        <is>
          <t>라인프렌즈 2019 감사보고서: 매출 130,305,799,634원, 영업손실 -5,839,839,325원, 당기순손실 -9,789,525,163원, 자산총계 127,576,788,377원.</t>
        </is>
      </c>
      <c r="G2684" s="37" t="inlineStr">
        <is>
          <t>DART 감사보고서</t>
        </is>
      </c>
      <c r="H2684" s="36" t="inlineStr">
        <is>
          <t>2020-04-07</t>
        </is>
      </c>
      <c r="I2684" s="36" t="inlineStr">
        <is>
          <t>20200407001627</t>
        </is>
      </c>
      <c r="J2684" s="39" t="inlineStr">
        <is>
          <t>https://dart.fss.or.kr/dsaf001/main.do?rcpNo=20200407001627</t>
        </is>
      </c>
      <c r="K2684" s="37" t="inlineStr">
        <is>
          <t>target_rev_post,target_op_post,post_events_summary</t>
        </is>
      </c>
    </row>
    <row r="2685" ht="45" customHeight="1">
      <c r="A2685" s="36" t="inlineStr">
        <is>
          <t>N044</t>
        </is>
      </c>
      <c r="B2685" s="37" t="inlineStr">
        <is>
          <t>Line Friends Corporation</t>
        </is>
      </c>
      <c r="C2685" s="36" t="inlineStr">
        <is>
          <t>인수 후</t>
        </is>
      </c>
      <c r="D2685" s="36" t="inlineStr">
        <is>
          <t>2018-12-31</t>
        </is>
      </c>
      <c r="E2685" s="37" t="inlineStr">
        <is>
          <t>기타</t>
        </is>
      </c>
      <c r="F2685" s="37"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7" t="inlineStr">
        <is>
          <t>SEC</t>
        </is>
      </c>
      <c r="H2685" s="36" t="inlineStr">
        <is>
          <t>2019-03-29</t>
        </is>
      </c>
      <c r="I2685" s="36" t="inlineStr">
        <is>
          <t>0001193125-19-091931</t>
        </is>
      </c>
      <c r="J2685" s="39" t="inlineStr">
        <is>
          <t>https://www.sec.gov/Archives/edgar/data/1611820/000119312519091931/d669530d20f.htm</t>
        </is>
      </c>
      <c r="K2685" s="37" t="inlineStr">
        <is>
          <t>pre_incorp_chk,acquirer_entity,acquirer_core,acq_total_assets,deal_to_assets_pct,deal_to_equity_pct,impairment,perf_basis,earnings_call_note</t>
        </is>
      </c>
    </row>
    <row r="2686" ht="45" customHeight="1">
      <c r="A2686" s="36" t="inlineStr">
        <is>
          <t>N044</t>
        </is>
      </c>
      <c r="B2686" s="37" t="inlineStr">
        <is>
          <t>Line Friends Corporation</t>
        </is>
      </c>
      <c r="C2686" s="36" t="inlineStr">
        <is>
          <t>인수 후</t>
        </is>
      </c>
      <c r="D2686" s="36" t="inlineStr">
        <is>
          <t>2019-12-31</t>
        </is>
      </c>
      <c r="E2686" s="37" t="inlineStr">
        <is>
          <t>실적</t>
        </is>
      </c>
      <c r="F2686" s="37" t="inlineStr">
        <is>
          <t>LINE 20-F 2019: LINE Friends 매출 2019 ¥19,189백만; 'our LINE Friends business has been adversely affected by the outbreak of the virus in China and Korea'.</t>
        </is>
      </c>
      <c r="G2686" s="37" t="inlineStr">
        <is>
          <t>SEC</t>
        </is>
      </c>
      <c r="H2686" s="36" t="inlineStr">
        <is>
          <t>2020-03-27</t>
        </is>
      </c>
      <c r="I2686" s="36" t="inlineStr">
        <is>
          <t>0001193125-20-087676</t>
        </is>
      </c>
      <c r="J2686" s="39" t="inlineStr">
        <is>
          <t>https://www.sec.gov/Archives/edgar/data/1611820/000119312520087676/d773604d20f.htm</t>
        </is>
      </c>
      <c r="K2686" s="37" t="inlineStr">
        <is>
          <t>perf_basis,earnings_call_note</t>
        </is>
      </c>
    </row>
    <row r="2687" ht="45" customHeight="1">
      <c r="A2687" s="36" t="inlineStr">
        <is>
          <t>N044</t>
        </is>
      </c>
      <c r="B2687" s="37" t="inlineStr">
        <is>
          <t>Line Friends Corporation</t>
        </is>
      </c>
      <c r="C2687" s="36" t="inlineStr">
        <is>
          <t>인수 후</t>
        </is>
      </c>
      <c r="D2687" s="36" t="inlineStr">
        <is>
          <t>2019-11-30</t>
        </is>
      </c>
      <c r="E2687" s="37" t="inlineStr">
        <is>
          <t>기타</t>
        </is>
      </c>
      <c r="F2687" s="37"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7" t="inlineStr">
        <is>
          <t>SEC</t>
        </is>
      </c>
      <c r="H2687" s="36" t="inlineStr">
        <is>
          <t>2020-03-27</t>
        </is>
      </c>
      <c r="I2687" s="36" t="inlineStr">
        <is>
          <t>0001193125-20-087676</t>
        </is>
      </c>
      <c r="J2687" s="39" t="inlineStr">
        <is>
          <t>https://www.sec.gov/Archives/edgar/data/1611820/000119312520087676/d773604dex41.htm</t>
        </is>
      </c>
      <c r="K2687" s="37" t="inlineStr">
        <is>
          <t>acquirer_entity,post_events_summary</t>
        </is>
      </c>
    </row>
    <row r="2688" ht="45" customHeight="1">
      <c r="A2688" s="36" t="inlineStr">
        <is>
          <t>N044</t>
        </is>
      </c>
      <c r="B2688" s="37" t="inlineStr">
        <is>
          <t>Line Friends Corporation</t>
        </is>
      </c>
      <c r="C2688" s="36" t="inlineStr">
        <is>
          <t>인수 전</t>
        </is>
      </c>
      <c r="D2688" s="36" t="inlineStr">
        <is>
          <t>2017-12-31</t>
        </is>
      </c>
      <c r="E2688" s="37" t="inlineStr">
        <is>
          <t>실적</t>
        </is>
      </c>
      <c r="F2688" s="37" t="inlineStr">
        <is>
          <t>NAVER 2017 사업보고서 요약연결재무정보(단위 백만원): 자산총계 8,019,252, 자본총계 5,305,186.</t>
        </is>
      </c>
      <c r="G2688" s="37" t="inlineStr">
        <is>
          <t>DART 사업보고서</t>
        </is>
      </c>
      <c r="H2688" s="36" t="inlineStr">
        <is>
          <t>2018-04-02</t>
        </is>
      </c>
      <c r="I2688" s="36" t="inlineStr">
        <is>
          <t>20180402004149</t>
        </is>
      </c>
      <c r="J2688" s="39" t="inlineStr">
        <is>
          <t>https://dart.fss.or.kr/dsaf001/main.do?rcpNo=20180402004149</t>
        </is>
      </c>
      <c r="K2688" s="37" t="inlineStr">
        <is>
          <t>apex_total_assets,deal_to_assets_pct,deal_to_equity_pct,size_basis</t>
        </is>
      </c>
    </row>
    <row r="2689" ht="45" customHeight="1">
      <c r="A2689" s="36" t="inlineStr">
        <is>
          <t>N044</t>
        </is>
      </c>
      <c r="B2689" s="37" t="inlineStr">
        <is>
          <t>Line Friends Corporation</t>
        </is>
      </c>
      <c r="C2689" s="36" t="inlineStr">
        <is>
          <t>인수 전</t>
        </is>
      </c>
      <c r="D2689" s="36" t="inlineStr">
        <is>
          <t>2018-03-31</t>
        </is>
      </c>
      <c r="E2689" s="37" t="inlineStr">
        <is>
          <t>기타</t>
        </is>
      </c>
      <c r="F2689" s="37" t="inlineStr">
        <is>
          <t>NAVER 2018 1분기보고서: 발행주식총수 보통주 32,962,679주(2018-03-31).</t>
        </is>
      </c>
      <c r="G2689" s="37" t="inlineStr">
        <is>
          <t>DART 사업보고서</t>
        </is>
      </c>
      <c r="H2689" s="36" t="inlineStr">
        <is>
          <t>2018-05-15</t>
        </is>
      </c>
      <c r="I2689" s="36" t="inlineStr">
        <is>
          <t>20180515002682</t>
        </is>
      </c>
      <c r="J2689" s="39" t="inlineStr">
        <is>
          <t>https://dart.fss.or.kr/dsaf001/main.do?rcpNo=20180515002682</t>
        </is>
      </c>
      <c r="K2689" s="37" t="inlineStr">
        <is>
          <t>acq_mktcap,size_basis</t>
        </is>
      </c>
    </row>
    <row r="2690" ht="45" customHeight="1">
      <c r="A2690" s="36" t="inlineStr">
        <is>
          <t>N044</t>
        </is>
      </c>
      <c r="B2690" s="37" t="inlineStr">
        <is>
          <t>Line Friends Corporation</t>
        </is>
      </c>
      <c r="C2690" s="36" t="inlineStr">
        <is>
          <t>발표</t>
        </is>
      </c>
      <c r="D2690" s="36" t="inlineStr">
        <is>
          <t>2018-06-26</t>
        </is>
      </c>
      <c r="E2690" s="37" t="inlineStr">
        <is>
          <t>기타</t>
        </is>
      </c>
      <c r="F2690" s="37" t="inlineStr">
        <is>
          <t>Yahoo Finance 035420.KS 일별 시세: 2018-06-22 종가 144,600, 2018-06-26 종가 147,000(2018-10 5:1 액면분할 조정값 → 실제 723,000원, 735,000원).</t>
        </is>
      </c>
      <c r="G2690" s="37" t="inlineStr">
        <is>
          <t>기타</t>
        </is>
      </c>
      <c r="H2690" s="36" t="inlineStr">
        <is>
          <t>2026-10-25</t>
        </is>
      </c>
      <c r="I2690" s="36" t="n"/>
      <c r="J2690" s="39" t="inlineStr">
        <is>
          <t>https://query1.finance.yahoo.com/v8/finance/chart/035420.KS?period1=1529280000&amp;period2=1530316800&amp;interval=1d</t>
        </is>
      </c>
      <c r="K2690" s="37" t="inlineStr">
        <is>
          <t>acq_mktcap,size_basis</t>
        </is>
      </c>
    </row>
    <row r="2691" ht="45" customHeight="1">
      <c r="A2691" s="36" t="inlineStr">
        <is>
          <t>N044</t>
        </is>
      </c>
      <c r="B2691" s="37" t="inlineStr">
        <is>
          <t>Line Friends Corporation</t>
        </is>
      </c>
      <c r="C2691" s="36" t="inlineStr">
        <is>
          <t>인수 전</t>
        </is>
      </c>
      <c r="D2691" s="36" t="inlineStr">
        <is>
          <t>2018-06-15</t>
        </is>
      </c>
      <c r="E2691" s="37" t="inlineStr">
        <is>
          <t>기타</t>
        </is>
      </c>
      <c r="F2691" s="37" t="inlineStr">
        <is>
          <t>닛케이 회사정보 LINE(3938) 2018-06-17 Wayback 스냅샷: 현재값(2018/6/15) 4,325엔, 보통주식수 240,020,642주, 시가총액 1,038,089백만엔.</t>
        </is>
      </c>
      <c r="G2691" s="37" t="inlineStr">
        <is>
          <t>기타</t>
        </is>
      </c>
      <c r="H2691" s="36" t="inlineStr">
        <is>
          <t>2018-06-17</t>
        </is>
      </c>
      <c r="I2691" s="36" t="n"/>
      <c r="J2691" s="39" t="inlineStr">
        <is>
          <t>http://web.archive.org/web/20180617202258/https://www.nikkei.com/nkd/company/?scode=3938</t>
        </is>
      </c>
      <c r="K2691" s="37" t="inlineStr">
        <is>
          <t>acq_mktcap,size_basis</t>
        </is>
      </c>
    </row>
    <row r="2692" ht="45" customHeight="1">
      <c r="A2692" s="36" t="inlineStr">
        <is>
          <t>N044</t>
        </is>
      </c>
      <c r="B2692" s="37" t="inlineStr">
        <is>
          <t>Line Friends Corporation</t>
        </is>
      </c>
      <c r="C2692" s="36" t="inlineStr">
        <is>
          <t>인수 후</t>
        </is>
      </c>
      <c r="D2692" s="36" t="inlineStr">
        <is>
          <t>2020-11-27</t>
        </is>
      </c>
      <c r="E2692" s="37" t="inlineStr">
        <is>
          <t>소유주변경</t>
        </is>
      </c>
      <c r="F2692" s="37" t="inlineStr">
        <is>
          <t>라인프렌즈 최대주주등의주식보유변동: LINE CORPORATION +85,000주(100%), LFG Holdings -85,000주, 변동일 2020.11.27, 67,631,015,508원. '기존주주인 LFG Holdings Limited의 유상감자에 따라 최대주주의 주식보유현황에 변동' (N055).</t>
        </is>
      </c>
      <c r="G2692" s="37" t="inlineStr">
        <is>
          <t>DART 기타공시</t>
        </is>
      </c>
      <c r="H2692" s="36" t="inlineStr">
        <is>
          <t>2020-12-02</t>
        </is>
      </c>
      <c r="I2692" s="36" t="inlineStr">
        <is>
          <t>20201202000341</t>
        </is>
      </c>
      <c r="J2692" s="39" t="inlineStr">
        <is>
          <t>https://dart.fss.or.kr/dsaf001/main.do?rcpNo=20201202000341</t>
        </is>
      </c>
      <c r="K2692" s="37" t="inlineStr">
        <is>
          <t>post_events_summary,notes</t>
        </is>
      </c>
    </row>
    <row r="2693" ht="45" customHeight="1">
      <c r="A2693" s="36" t="inlineStr">
        <is>
          <t>N044</t>
        </is>
      </c>
      <c r="B2693" s="37" t="inlineStr">
        <is>
          <t>Line Friends Corporation</t>
        </is>
      </c>
      <c r="C2693" s="36" t="inlineStr">
        <is>
          <t>인수 후</t>
        </is>
      </c>
      <c r="D2693" s="36" t="inlineStr">
        <is>
          <t>2020-12-29</t>
        </is>
      </c>
      <c r="E2693" s="37" t="inlineStr">
        <is>
          <t>통합</t>
        </is>
      </c>
      <c r="F2693" s="37"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7" t="inlineStr">
        <is>
          <t>DART 기타공시</t>
        </is>
      </c>
      <c r="H2693" s="36" t="inlineStr">
        <is>
          <t>2020-12-29</t>
        </is>
      </c>
      <c r="I2693" s="36" t="inlineStr">
        <is>
          <t>20201229000545</t>
        </is>
      </c>
      <c r="J2693" s="39" t="inlineStr">
        <is>
          <t>https://dart.fss.or.kr/dsaf001/main.do?rcpNo=20201229000545</t>
        </is>
      </c>
      <c r="K2693" s="37" t="inlineStr">
        <is>
          <t>post_events_summary</t>
        </is>
      </c>
    </row>
    <row r="2694" ht="45" customHeight="1">
      <c r="A2694" s="36" t="inlineStr">
        <is>
          <t>N044</t>
        </is>
      </c>
      <c r="B2694" s="37" t="inlineStr">
        <is>
          <t>Line Friends Corporation</t>
        </is>
      </c>
      <c r="C2694" s="36" t="inlineStr">
        <is>
          <t>인수 후</t>
        </is>
      </c>
      <c r="D2694" s="36" t="inlineStr">
        <is>
          <t>2020-12-31</t>
        </is>
      </c>
      <c r="E2694" s="37" t="inlineStr">
        <is>
          <t>추가취득</t>
        </is>
      </c>
      <c r="F2694" s="37" t="inlineStr">
        <is>
          <t>라인프렌즈 최대주주등의주식보유변동: LINE Split Preparation Corporation 116,683주(70.00%), 네이버 주식회사 +50,007주(30.00%), 85,000,048,341원, 단가 1,699,763원.</t>
        </is>
      </c>
      <c r="G2694" s="37" t="inlineStr">
        <is>
          <t>DART 기타공시</t>
        </is>
      </c>
      <c r="H2694" s="36" t="inlineStr">
        <is>
          <t>2020-12-31</t>
        </is>
      </c>
      <c r="I2694" s="36" t="inlineStr">
        <is>
          <t>20201231000322</t>
        </is>
      </c>
      <c r="J2694" s="39" t="inlineStr">
        <is>
          <t>https://dart.fss.or.kr/dsaf001/main.do?rcpNo=20201231000322</t>
        </is>
      </c>
      <c r="K2694" s="37" t="inlineStr">
        <is>
          <t>post_events_summary</t>
        </is>
      </c>
    </row>
    <row r="2695" ht="45" customHeight="1">
      <c r="A2695" s="36" t="inlineStr">
        <is>
          <t>N044</t>
        </is>
      </c>
      <c r="B2695" s="37" t="inlineStr">
        <is>
          <t>Line Friends Corporation</t>
        </is>
      </c>
      <c r="C2695" s="36" t="inlineStr">
        <is>
          <t>인수 후</t>
        </is>
      </c>
      <c r="D2695" s="36" t="inlineStr">
        <is>
          <t>2020-12-31</t>
        </is>
      </c>
      <c r="E2695" s="37" t="inlineStr">
        <is>
          <t>손상차손</t>
        </is>
      </c>
      <c r="F2695" s="37"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7" t="inlineStr">
        <is>
          <t>DART 감사보고서</t>
        </is>
      </c>
      <c r="H2695" s="36" t="inlineStr">
        <is>
          <t>2021-03-31</t>
        </is>
      </c>
      <c r="I2695" s="36" t="inlineStr">
        <is>
          <t>20210331002329</t>
        </is>
      </c>
      <c r="J2695" s="39" t="inlineStr">
        <is>
          <t>https://dart.fss.or.kr/dsaf001/main.do?rcpNo=20210331002329</t>
        </is>
      </c>
      <c r="K2695" s="37" t="inlineStr">
        <is>
          <t>post_events_summary,impairment</t>
        </is>
      </c>
    </row>
    <row r="2696" ht="45" customHeight="1">
      <c r="A2696" s="36" t="inlineStr">
        <is>
          <t>N044</t>
        </is>
      </c>
      <c r="B2696" s="37" t="inlineStr">
        <is>
          <t>Line Friends Corporation</t>
        </is>
      </c>
      <c r="C2696" s="36" t="inlineStr">
        <is>
          <t>인수 후</t>
        </is>
      </c>
      <c r="D2696" s="36" t="inlineStr">
        <is>
          <t>2022-03-31</t>
        </is>
      </c>
      <c r="E2696" s="37" t="inlineStr">
        <is>
          <t>사명변경</t>
        </is>
      </c>
      <c r="F2696" s="37"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7" t="inlineStr">
        <is>
          <t>DART 감사보고서</t>
        </is>
      </c>
      <c r="H2696" s="36" t="inlineStr">
        <is>
          <t>2022-07-11</t>
        </is>
      </c>
      <c r="I2696" s="36" t="inlineStr">
        <is>
          <t>20220711000093</t>
        </is>
      </c>
      <c r="J2696" s="39" t="inlineStr">
        <is>
          <t>https://dart.fss.or.kr/dsaf001/main.do?rcpNo=20220711000093</t>
        </is>
      </c>
      <c r="K2696" s="37" t="inlineStr">
        <is>
          <t>post_events_summary,perf_basis</t>
        </is>
      </c>
    </row>
    <row r="2697" ht="45" customHeight="1">
      <c r="A2697" s="36" t="inlineStr">
        <is>
          <t>N044</t>
        </is>
      </c>
      <c r="B2697" s="37" t="inlineStr">
        <is>
          <t>Line Friends Corporation</t>
        </is>
      </c>
      <c r="C2697" s="36" t="inlineStr">
        <is>
          <t>인수 후</t>
        </is>
      </c>
      <c r="D2697" s="36" t="inlineStr">
        <is>
          <t>2022-02-21</t>
        </is>
      </c>
      <c r="E2697" s="37" t="inlineStr">
        <is>
          <t>사명변경</t>
        </is>
      </c>
      <c r="F2697" s="37" t="inlineStr">
        <is>
          <t>뉴데일리: 라인프렌즈가 새 사명 'IPX'를 발표하고 디지털 IP 기반 메타버스·NFT 사업을 본격 전개, 법인 설립 7년 만의 변경.</t>
        </is>
      </c>
      <c r="G2697" s="37" t="inlineStr">
        <is>
          <t>언론 보도</t>
        </is>
      </c>
      <c r="H2697" s="36" t="inlineStr">
        <is>
          <t>2022-02-21</t>
        </is>
      </c>
      <c r="I2697" s="36" t="n"/>
      <c r="J2697" s="39" t="inlineStr">
        <is>
          <t>https://biz.newdaily.co.kr/site/data/html/2022/02/21/2022022100062.html</t>
        </is>
      </c>
      <c r="K2697" s="37" t="inlineStr">
        <is>
          <t>post_events_summary</t>
        </is>
      </c>
    </row>
    <row r="2698" ht="45" customHeight="1">
      <c r="A2698" s="36" t="inlineStr">
        <is>
          <t>N044</t>
        </is>
      </c>
      <c r="B2698" s="37" t="inlineStr">
        <is>
          <t>Line Friends Corporation</t>
        </is>
      </c>
      <c r="C2698" s="36" t="inlineStr">
        <is>
          <t>인수 후</t>
        </is>
      </c>
      <c r="D2698" s="36" t="inlineStr">
        <is>
          <t>2023-10-07</t>
        </is>
      </c>
      <c r="E2698" s="37" t="inlineStr">
        <is>
          <t>소유주변경</t>
        </is>
      </c>
      <c r="F2698" s="37" t="inlineStr">
        <is>
          <t>아이피엑스 최대주주등의주식보유변동: Kaisis Holdings L.P. 의결권 우선주 2차 28,494주 → 누적 56,988주(25.48%); LINE Corporation 52.16%, 네이버 22.36%.</t>
        </is>
      </c>
      <c r="G2698" s="37" t="inlineStr">
        <is>
          <t>DART 기타공시</t>
        </is>
      </c>
      <c r="H2698" s="36" t="inlineStr">
        <is>
          <t>2023-10-12</t>
        </is>
      </c>
      <c r="I2698" s="36" t="inlineStr">
        <is>
          <t>20231011000494</t>
        </is>
      </c>
      <c r="J2698" s="39" t="inlineStr">
        <is>
          <t>https://dart.fss.or.kr/dsaf001/main.do?rcpNo=20231011000494</t>
        </is>
      </c>
      <c r="K2698" s="37" t="inlineStr">
        <is>
          <t>post_events_summary</t>
        </is>
      </c>
    </row>
    <row r="2699" ht="45" customHeight="1">
      <c r="A2699" s="36" t="inlineStr">
        <is>
          <t>N044</t>
        </is>
      </c>
      <c r="B2699" s="37" t="inlineStr">
        <is>
          <t>Line Friends Corporation</t>
        </is>
      </c>
      <c r="C2699" s="36" t="inlineStr">
        <is>
          <t>인수 후</t>
        </is>
      </c>
      <c r="D2699" s="36" t="inlineStr">
        <is>
          <t>2023-10-07</t>
        </is>
      </c>
      <c r="E2699" s="37" t="inlineStr">
        <is>
          <t>사명변경</t>
        </is>
      </c>
      <c r="F2699" s="37" t="inlineStr">
        <is>
          <t>아이피엑스 주요주주의주식보유변동: 'Z Intermediate Global Corporation *주1) ... 주1) LINE Corporation 의 사명이 변경되었음'.</t>
        </is>
      </c>
      <c r="G2699" s="37" t="inlineStr">
        <is>
          <t>DART 기타공시</t>
        </is>
      </c>
      <c r="H2699" s="36" t="inlineStr">
        <is>
          <t>2024-01-08</t>
        </is>
      </c>
      <c r="I2699" s="36" t="inlineStr">
        <is>
          <t>20240108000565</t>
        </is>
      </c>
      <c r="J2699" s="39" t="inlineStr">
        <is>
          <t>https://dart.fss.or.kr/dsaf001/main.do?rcpNo=20240108000565</t>
        </is>
      </c>
      <c r="K2699" s="37" t="inlineStr">
        <is>
          <t>post_events_summary</t>
        </is>
      </c>
    </row>
    <row r="2700" ht="45" customHeight="1">
      <c r="A2700" s="36" t="inlineStr">
        <is>
          <t>N044</t>
        </is>
      </c>
      <c r="B2700" s="37" t="inlineStr">
        <is>
          <t>Line Friends Corporation</t>
        </is>
      </c>
      <c r="C2700" s="36" t="inlineStr">
        <is>
          <t>인수 후</t>
        </is>
      </c>
      <c r="D2700" s="36" t="inlineStr">
        <is>
          <t>2024-10-01</t>
        </is>
      </c>
      <c r="E2700" s="37" t="inlineStr">
        <is>
          <t>기타</t>
        </is>
      </c>
      <c r="F2700" s="37" t="inlineStr">
        <is>
          <t>아이피엑스 회사분할결정: 리테일 및 물류 사업부문을 단순·물적분할하여 라인프렌즈스퀘어 주식회사 설립, 분할기일 2024-10-01, 존속회사 주요사업 '캐릭터 개발 및 라이선스업'.</t>
        </is>
      </c>
      <c r="G2700" s="37" t="inlineStr">
        <is>
          <t>DART 기타공시</t>
        </is>
      </c>
      <c r="H2700" s="36" t="inlineStr">
        <is>
          <t>2024-08-28</t>
        </is>
      </c>
      <c r="I2700" s="36" t="inlineStr">
        <is>
          <t>20240828000767</t>
        </is>
      </c>
      <c r="J2700" s="39" t="inlineStr">
        <is>
          <t>https://dart.fss.or.kr/dsaf001/main.do?rcpNo=20240828000767</t>
        </is>
      </c>
      <c r="K2700" s="37" t="inlineStr">
        <is>
          <t>post_events_summary</t>
        </is>
      </c>
    </row>
    <row r="2701" ht="45" customHeight="1">
      <c r="A2701" s="36" t="inlineStr">
        <is>
          <t>N044</t>
        </is>
      </c>
      <c r="B2701" s="37" t="inlineStr">
        <is>
          <t>Line Friends Corporation</t>
        </is>
      </c>
      <c r="C2701" s="36" t="inlineStr">
        <is>
          <t>인수 후</t>
        </is>
      </c>
      <c r="D2701" s="36" t="inlineStr">
        <is>
          <t>2026-03-31</t>
        </is>
      </c>
      <c r="E2701" s="37" t="inlineStr">
        <is>
          <t>실적</t>
        </is>
      </c>
      <c r="F2701" s="37" t="inlineStr">
        <is>
          <t>아이피엑스 FY2026.3 감사보고서(별도): 매출 69,134,897,117원, 영업손실 -33,652,081,358원, 당기순손실 -53,966,604,278원.</t>
        </is>
      </c>
      <c r="G2701" s="37" t="inlineStr">
        <is>
          <t>DART 감사보고서</t>
        </is>
      </c>
      <c r="H2701" s="36" t="inlineStr">
        <is>
          <t>2026-07-06</t>
        </is>
      </c>
      <c r="I2701" s="36" t="inlineStr">
        <is>
          <t>20260706000039</t>
        </is>
      </c>
      <c r="J2701" s="39" t="inlineStr">
        <is>
          <t>https://dart.fss.or.kr/dsaf001/main.do?rcpNo=20260706000039</t>
        </is>
      </c>
      <c r="K2701" s="37" t="inlineStr">
        <is>
          <t>target_rev_post,target_op_post</t>
        </is>
      </c>
    </row>
    <row r="2702" ht="45" customHeight="1">
      <c r="A2702" s="36" t="inlineStr">
        <is>
          <t>N044</t>
        </is>
      </c>
      <c r="B2702" s="37" t="inlineStr">
        <is>
          <t>Line Friends Corporation</t>
        </is>
      </c>
      <c r="C2702" s="36" t="inlineStr">
        <is>
          <t>인수 후</t>
        </is>
      </c>
      <c r="D2702" s="36" t="inlineStr">
        <is>
          <t>2026-03-31</t>
        </is>
      </c>
      <c r="E2702" s="37" t="inlineStr">
        <is>
          <t>실적</t>
        </is>
      </c>
      <c r="F2702" s="37" t="inlineStr">
        <is>
          <t>아이피엑스 FY2026.3 연결감사보고서: 매출 170,668,902,708원, 영업손실 -19,434,342,043원, 당기순손실 -18,901,725,536원.</t>
        </is>
      </c>
      <c r="G2702" s="37" t="inlineStr">
        <is>
          <t>DART 감사보고서</t>
        </is>
      </c>
      <c r="H2702" s="36" t="inlineStr">
        <is>
          <t>2026-07-06</t>
        </is>
      </c>
      <c r="I2702" s="36" t="inlineStr">
        <is>
          <t>20260706000040</t>
        </is>
      </c>
      <c r="J2702" s="39" t="inlineStr">
        <is>
          <t>https://dart.fss.or.kr/dsaf001/main.do?rcpNo=20260706000040</t>
        </is>
      </c>
      <c r="K2702" s="37" t="inlineStr">
        <is>
          <t>target_rev_post,target_op_post</t>
        </is>
      </c>
    </row>
    <row r="2703" ht="45" customHeight="1">
      <c r="A2703" s="36" t="inlineStr">
        <is>
          <t>N044</t>
        </is>
      </c>
      <c r="B2703" s="37" t="inlineStr">
        <is>
          <t>Line Friends Corporation</t>
        </is>
      </c>
      <c r="C2703" s="36" t="inlineStr">
        <is>
          <t>인수 후</t>
        </is>
      </c>
      <c r="D2703" s="36" t="inlineStr">
        <is>
          <t>2021-12-31</t>
        </is>
      </c>
      <c r="E2703" s="37" t="inlineStr">
        <is>
          <t>손상차손</t>
        </is>
      </c>
      <c r="F2703" s="37"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7" t="inlineStr">
        <is>
          <t>DART 사업보고서</t>
        </is>
      </c>
      <c r="H2703" s="36" t="inlineStr">
        <is>
          <t>2022-03-04</t>
        </is>
      </c>
      <c r="I2703" s="36" t="inlineStr">
        <is>
          <t>20220304000687</t>
        </is>
      </c>
      <c r="J2703" s="39" t="inlineStr">
        <is>
          <t>https://dart.fss.or.kr/dsaf001/main.do?rcpNo=20220304000687</t>
        </is>
      </c>
      <c r="K2703" s="37" t="inlineStr">
        <is>
          <t>pre_incorp_chk,post_events_summary,impairment</t>
        </is>
      </c>
    </row>
    <row r="2704" ht="45" customHeight="1">
      <c r="A2704" s="36" t="inlineStr">
        <is>
          <t>N044</t>
        </is>
      </c>
      <c r="B2704" s="37" t="inlineStr">
        <is>
          <t>Line Friends Corporation</t>
        </is>
      </c>
      <c r="C2704" s="36" t="inlineStr">
        <is>
          <t>인수 후</t>
        </is>
      </c>
      <c r="D2704" s="36" t="inlineStr">
        <is>
          <t>2025-12-31</t>
        </is>
      </c>
      <c r="E2704" s="37" t="inlineStr">
        <is>
          <t>손상차손</t>
        </is>
      </c>
      <c r="F2704" s="37" t="inlineStr">
        <is>
          <t>NAVER 2025 사업보고서 연결주석: 아이피엑스 주식회사 지분율 22.36%, 기초 48,118,534천원, 지분법 -9,714,082천원, 손상 -12,117,329천원, 기말 26,439,011천원.</t>
        </is>
      </c>
      <c r="G2704" s="37" t="inlineStr">
        <is>
          <t>DART 사업보고서</t>
        </is>
      </c>
      <c r="H2704" s="36" t="inlineStr">
        <is>
          <t>2026-03-13</t>
        </is>
      </c>
      <c r="I2704" s="36" t="inlineStr">
        <is>
          <t>20260313001021</t>
        </is>
      </c>
      <c r="J2704" s="39" t="inlineStr">
        <is>
          <t>https://dart.fss.or.kr/dsaf001/main.do?rcpNo=20260313001021</t>
        </is>
      </c>
      <c r="K2704" s="37" t="inlineStr">
        <is>
          <t>post_events_summary,impairment</t>
        </is>
      </c>
    </row>
    <row r="2705" ht="45" customHeight="1">
      <c r="A2705" s="36" t="inlineStr">
        <is>
          <t>N045</t>
        </is>
      </c>
      <c r="B2705" s="37" t="inlineStr">
        <is>
          <t>Two Logistics Centers in Vietnam</t>
        </is>
      </c>
      <c r="C2705" s="36" t="inlineStr">
        <is>
          <t>발표</t>
        </is>
      </c>
      <c r="D2705" s="36" t="inlineStr">
        <is>
          <t>2018-11-09</t>
        </is>
      </c>
      <c r="E2705" s="37" t="inlineStr">
        <is>
          <t>발표</t>
        </is>
      </c>
      <c r="F2705" s="37"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7" t="inlineStr">
        <is>
          <t>언론 보도</t>
        </is>
      </c>
      <c r="H2705" s="36" t="inlineStr">
        <is>
          <t>2018-11-12</t>
        </is>
      </c>
      <c r="I2705" s="36" t="n"/>
      <c r="J2705" s="39" t="inlineStr">
        <is>
          <t>https://www.vir.com.vn/mirae-naver-acquire-logistics-centres-in-vietnam-63731.html</t>
        </is>
      </c>
      <c r="K2705" s="37" t="inlineStr">
        <is>
          <t>value_chk_local,value_chk_usdmm,status_chk,announce_date_chk,acquirer_entity,purpose_quote,first_filing_date</t>
        </is>
      </c>
    </row>
    <row r="2706" ht="45" customHeight="1">
      <c r="A2706" s="36" t="inlineStr">
        <is>
          <t>N045</t>
        </is>
      </c>
      <c r="B2706" s="37" t="inlineStr">
        <is>
          <t>Two Logistics Centers in Vietnam</t>
        </is>
      </c>
      <c r="C2706" s="36" t="inlineStr">
        <is>
          <t>발표</t>
        </is>
      </c>
      <c r="D2706" s="36" t="inlineStr">
        <is>
          <t>2018-11-09</t>
        </is>
      </c>
      <c r="E2706" s="37" t="inlineStr">
        <is>
          <t>발표</t>
        </is>
      </c>
      <c r="F2706" s="37" t="inlineStr">
        <is>
          <t>같은 내용 교차 확인: 물류센터 2곳 530억원(USD 47.01 million), 업계 관계자 금요일 발언 인용, 50:50 합작 펀드 경유; 사진 출처 THE INVESTOR.</t>
        </is>
      </c>
      <c r="G2706" s="37" t="inlineStr">
        <is>
          <t>언론 보도</t>
        </is>
      </c>
      <c r="H2706" s="36" t="inlineStr">
        <is>
          <t>2018-11-12</t>
        </is>
      </c>
      <c r="I2706" s="36" t="n"/>
      <c r="J2706" s="39" t="inlineStr">
        <is>
          <t>https://vietnamnews.vn/bizhub/469811/mirae-naver-acquire-logistics-centres-in-viet-nam.html</t>
        </is>
      </c>
      <c r="K2706" s="37" t="inlineStr">
        <is>
          <t>value_chk_local,acquirer_entity,first_filing_date</t>
        </is>
      </c>
    </row>
    <row r="2707" ht="45" customHeight="1">
      <c r="A2707" s="36" t="inlineStr">
        <is>
          <t>N045</t>
        </is>
      </c>
      <c r="B2707" s="37" t="inlineStr">
        <is>
          <t>Two Logistics Centers in Vietnam</t>
        </is>
      </c>
      <c r="C2707" s="36" t="inlineStr">
        <is>
          <t>발표</t>
        </is>
      </c>
      <c r="D2707" s="36" t="inlineStr">
        <is>
          <t>2018-11-12</t>
        </is>
      </c>
      <c r="E2707" s="37" t="inlineStr">
        <is>
          <t>발표</t>
        </is>
      </c>
      <c r="F2707" s="37" t="inlineStr">
        <is>
          <t>DealStreetAsia 제목 'Vietnam: Mirae-Naver fund in $47m logistics deal' (본문 유료, 제목·날짜만 확인).</t>
        </is>
      </c>
      <c r="G2707" s="37" t="inlineStr">
        <is>
          <t>언론 보도</t>
        </is>
      </c>
      <c r="H2707" s="36" t="inlineStr">
        <is>
          <t>2018-11-12</t>
        </is>
      </c>
      <c r="I2707" s="36" t="n"/>
      <c r="J2707" s="39" t="inlineStr">
        <is>
          <t>https://www.dealstreetasia.com/?p=110895</t>
        </is>
      </c>
      <c r="K2707" s="37" t="inlineStr">
        <is>
          <t>first_filing_date,value_chk_usdmm</t>
        </is>
      </c>
    </row>
    <row r="2708" ht="45" customHeight="1">
      <c r="A2708" s="36" t="inlineStr">
        <is>
          <t>N045</t>
        </is>
      </c>
      <c r="B2708" s="37" t="inlineStr">
        <is>
          <t>Two Logistics Centers in Vietnam</t>
        </is>
      </c>
      <c r="C2708" s="36" t="inlineStr">
        <is>
          <t>인수 전</t>
        </is>
      </c>
      <c r="D2708" s="36" t="inlineStr">
        <is>
          <t>2018-08-30</t>
        </is>
      </c>
      <c r="E2708" s="37" t="inlineStr">
        <is>
          <t>지분취득</t>
        </is>
      </c>
      <c r="F2708" s="37"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7" t="inlineStr">
        <is>
          <t>DART 사업보고서</t>
        </is>
      </c>
      <c r="H2708" s="36" t="inlineStr">
        <is>
          <t>2019-04-01</t>
        </is>
      </c>
      <c r="I2708" s="36" t="inlineStr">
        <is>
          <t>20190401004489</t>
        </is>
      </c>
      <c r="J2708" s="39" t="inlineStr">
        <is>
          <t>https://dart.fss.or.kr/dsaf001/main.do?rcpNo=20190401004489</t>
        </is>
      </c>
      <c r="K2708" s="37" t="inlineStr">
        <is>
          <t>pre_incorp_chk,subtype_chk,acq_total_assets,pre_events_summary</t>
        </is>
      </c>
    </row>
    <row r="2709" ht="45" customHeight="1">
      <c r="A2709" s="36" t="inlineStr">
        <is>
          <t>N045</t>
        </is>
      </c>
      <c r="B2709" s="37" t="inlineStr">
        <is>
          <t>Two Logistics Centers in Vietnam</t>
        </is>
      </c>
      <c r="C2709" s="36" t="inlineStr">
        <is>
          <t>인수 후</t>
        </is>
      </c>
      <c r="D2709" s="36" t="inlineStr">
        <is>
          <t>2018-12-31</t>
        </is>
      </c>
      <c r="E2709" s="37" t="inlineStr">
        <is>
          <t>기타</t>
        </is>
      </c>
      <c r="F2709" s="37"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7" t="inlineStr">
        <is>
          <t>DART 사업보고서</t>
        </is>
      </c>
      <c r="H2709" s="36" t="inlineStr">
        <is>
          <t>2019-04-01</t>
        </is>
      </c>
      <c r="I2709" s="36" t="inlineStr">
        <is>
          <t>20190401004489</t>
        </is>
      </c>
      <c r="J2709" s="39" t="inlineStr">
        <is>
          <t>https://dart.fss.or.kr/dsaf001/main.do?rcpNo=20190401004489</t>
        </is>
      </c>
      <c r="K2709" s="37" t="inlineStr">
        <is>
          <t>pre_incorp_chk,subtype_chk,chk_note</t>
        </is>
      </c>
    </row>
    <row r="2710" ht="45" customHeight="1">
      <c r="A2710" s="36" t="inlineStr">
        <is>
          <t>N045</t>
        </is>
      </c>
      <c r="B2710" s="37" t="inlineStr">
        <is>
          <t>Two Logistics Centers in Vietnam</t>
        </is>
      </c>
      <c r="C2710" s="36" t="inlineStr">
        <is>
          <t>인수 전</t>
        </is>
      </c>
      <c r="D2710" s="36" t="inlineStr">
        <is>
          <t>2018-03-27</t>
        </is>
      </c>
      <c r="E2710" s="37" t="inlineStr">
        <is>
          <t>기타</t>
        </is>
      </c>
      <c r="F2710" s="37" t="inlineStr">
        <is>
          <t>NAVER 이사회 2018-03-27 '단일 안건: 미래에셋-네이버 Asia Growth Fund 투자' 가결 (2018 사업보고서 이사회 활동).</t>
        </is>
      </c>
      <c r="G2710" s="37" t="inlineStr">
        <is>
          <t>DART 사업보고서</t>
        </is>
      </c>
      <c r="H2710" s="36" t="inlineStr">
        <is>
          <t>2019-04-01</t>
        </is>
      </c>
      <c r="I2710" s="36" t="inlineStr">
        <is>
          <t>20190401004489</t>
        </is>
      </c>
      <c r="J2710" s="39" t="inlineStr">
        <is>
          <t>https://dart.fss.or.kr/dsaf001/main.do?rcpNo=20190401004489</t>
        </is>
      </c>
      <c r="K2710" s="37" t="inlineStr">
        <is>
          <t>pre_events_summary</t>
        </is>
      </c>
    </row>
    <row r="2711" ht="45" customHeight="1">
      <c r="A2711" s="36" t="inlineStr">
        <is>
          <t>N045</t>
        </is>
      </c>
      <c r="B2711" s="37" t="inlineStr">
        <is>
          <t>Two Logistics Centers in Vietnam</t>
        </is>
      </c>
      <c r="C2711" s="36" t="inlineStr">
        <is>
          <t>인수 전</t>
        </is>
      </c>
      <c r="D2711" s="36" t="inlineStr">
        <is>
          <t>2017-06-26</t>
        </is>
      </c>
      <c r="E2711" s="37" t="inlineStr">
        <is>
          <t>제휴</t>
        </is>
      </c>
      <c r="F2711" s="37" t="inlineStr">
        <is>
          <t>NAVER 타법인출자현황: 미래에셋대우(상장) 최초취득 2017-06-26, 출자목적 '사업관련 전략적 파트너쉽', 500,050백만원, 7.11%.</t>
        </is>
      </c>
      <c r="G2711" s="37" t="inlineStr">
        <is>
          <t>DART 사업보고서</t>
        </is>
      </c>
      <c r="H2711" s="36" t="inlineStr">
        <is>
          <t>2019-04-01</t>
        </is>
      </c>
      <c r="I2711" s="36" t="inlineStr">
        <is>
          <t>20190401004489</t>
        </is>
      </c>
      <c r="J2711" s="39" t="inlineStr">
        <is>
          <t>https://dart.fss.or.kr/dsaf001/main.do?rcpNo=20190401004489</t>
        </is>
      </c>
      <c r="K2711" s="37" t="inlineStr">
        <is>
          <t>pre_events_summary</t>
        </is>
      </c>
    </row>
    <row r="2712" ht="45" customHeight="1">
      <c r="A2712" s="36" t="inlineStr">
        <is>
          <t>N045</t>
        </is>
      </c>
      <c r="B2712" s="37" t="inlineStr">
        <is>
          <t>Two Logistics Centers in Vietnam</t>
        </is>
      </c>
      <c r="C2712" s="36" t="inlineStr">
        <is>
          <t>인수 전</t>
        </is>
      </c>
      <c r="D2712" s="36" t="inlineStr">
        <is>
          <t>2017-12-31</t>
        </is>
      </c>
      <c r="E2712" s="37" t="inlineStr">
        <is>
          <t>실적</t>
        </is>
      </c>
      <c r="F2712" s="37"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7" t="inlineStr">
        <is>
          <t>DART 사업보고서</t>
        </is>
      </c>
      <c r="H2712" s="36" t="inlineStr">
        <is>
          <t>2019-04-01</t>
        </is>
      </c>
      <c r="I2712" s="36" t="inlineStr">
        <is>
          <t>20190401004489</t>
        </is>
      </c>
      <c r="J2712" s="39" t="inlineStr">
        <is>
          <t>https://dart.fss.or.kr/dsaf001/main.do?rcpNo=20190401004489</t>
        </is>
      </c>
      <c r="K2712" s="37" t="inlineStr">
        <is>
          <t>apex_total_assets,deal_to_assets_pct,deal_to_equity_pct,acquirer_core</t>
        </is>
      </c>
    </row>
    <row r="2713" ht="45" customHeight="1">
      <c r="A2713" s="36" t="inlineStr">
        <is>
          <t>N045</t>
        </is>
      </c>
      <c r="B2713" s="37" t="inlineStr">
        <is>
          <t>Two Logistics Centers in Vietnam</t>
        </is>
      </c>
      <c r="C2713" s="36" t="inlineStr">
        <is>
          <t>발표</t>
        </is>
      </c>
      <c r="D2713" s="36" t="inlineStr">
        <is>
          <t>2018-11-08</t>
        </is>
      </c>
      <c r="E2713" s="37" t="inlineStr">
        <is>
          <t>기타</t>
        </is>
      </c>
      <c r="F2713" s="37" t="inlineStr">
        <is>
          <t>NAVER(035420.KS) 2018-11-08 종가 116,500원(2018-10 5:1 분할 이후 가격). × 164,813,395주 = 19,200,760,517,500원.</t>
        </is>
      </c>
      <c r="G2713" s="37" t="inlineStr">
        <is>
          <t>기타</t>
        </is>
      </c>
      <c r="H2713" s="36" t="inlineStr">
        <is>
          <t>2026-10-26</t>
        </is>
      </c>
      <c r="I2713" s="36" t="n"/>
      <c r="J2713" s="39" t="inlineStr">
        <is>
          <t>https://query1.finance.yahoo.com/v8/finance/chart/035420.KS?period1=1541376000&amp;period2=1541808000&amp;interval=1d</t>
        </is>
      </c>
      <c r="K2713" s="37" t="inlineStr">
        <is>
          <t>acq_mktcap</t>
        </is>
      </c>
    </row>
    <row r="2714" ht="45" customHeight="1">
      <c r="A2714" s="36" t="inlineStr">
        <is>
          <t>N045</t>
        </is>
      </c>
      <c r="B2714" s="37" t="inlineStr">
        <is>
          <t>Two Logistics Centers in Vietnam</t>
        </is>
      </c>
      <c r="C2714" s="36" t="inlineStr">
        <is>
          <t>인수 전</t>
        </is>
      </c>
      <c r="D2714" s="36" t="inlineStr">
        <is>
          <t>2018-08-02</t>
        </is>
      </c>
      <c r="E2714" s="37" t="inlineStr">
        <is>
          <t>투자유치</t>
        </is>
      </c>
      <c r="F2714" s="37"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7" t="inlineStr">
        <is>
          <t>언론 보도</t>
        </is>
      </c>
      <c r="H2714" s="36" t="inlineStr">
        <is>
          <t>2018-08-07</t>
        </is>
      </c>
      <c r="I2714" s="36" t="n"/>
      <c r="J2714" s="39" t="inlineStr">
        <is>
          <t>https://magazine.hankyung.com/business/article/201808078629b</t>
        </is>
      </c>
      <c r="K2714" s="37" t="inlineStr">
        <is>
          <t>pre_events_summary,purpose_quote,acquirer_core</t>
        </is>
      </c>
    </row>
    <row r="2715" ht="45" customHeight="1">
      <c r="A2715" s="36" t="inlineStr">
        <is>
          <t>N045</t>
        </is>
      </c>
      <c r="B2715" s="37" t="inlineStr">
        <is>
          <t>Two Logistics Centers in Vietnam</t>
        </is>
      </c>
      <c r="C2715" s="36" t="inlineStr">
        <is>
          <t>인수 전</t>
        </is>
      </c>
      <c r="D2715" s="36" t="inlineStr">
        <is>
          <t>2018-03</t>
        </is>
      </c>
      <c r="E2715" s="37" t="inlineStr">
        <is>
          <t>설립</t>
        </is>
      </c>
      <c r="F2715" s="37" t="inlineStr">
        <is>
          <t>VIR 2018 기사 배경: 두 회사가 2018년 3월 아시아 스타트업 대상 2,000억원 펀드를 만들고 8월 Grab에 USD 150 million 투자.</t>
        </is>
      </c>
      <c r="G2715" s="37" t="inlineStr">
        <is>
          <t>언론 보도</t>
        </is>
      </c>
      <c r="H2715" s="36" t="inlineStr">
        <is>
          <t>2018-11-12</t>
        </is>
      </c>
      <c r="I2715" s="36" t="n"/>
      <c r="J2715" s="39" t="inlineStr">
        <is>
          <t>https://www.vir.com.vn/mirae-naver-acquire-logistics-centres-in-vietnam-63731.html</t>
        </is>
      </c>
      <c r="K2715" s="37" t="inlineStr">
        <is>
          <t>pre_events_summary</t>
        </is>
      </c>
    </row>
    <row r="2716" ht="45" customHeight="1">
      <c r="A2716" s="36" t="inlineStr">
        <is>
          <t>N045</t>
        </is>
      </c>
      <c r="B2716" s="37" t="inlineStr">
        <is>
          <t>Two Logistics Centers in Vietnam</t>
        </is>
      </c>
      <c r="C2716" s="36" t="inlineStr">
        <is>
          <t>인수 후</t>
        </is>
      </c>
      <c r="D2716" s="36" t="inlineStr">
        <is>
          <t>2020-09-18</t>
        </is>
      </c>
      <c r="E2716" s="37" t="inlineStr">
        <is>
          <t>추가취득</t>
        </is>
      </c>
      <c r="F2716" s="37"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7" t="inlineStr">
        <is>
          <t>기타</t>
        </is>
      </c>
      <c r="H2716" s="36" t="inlineStr">
        <is>
          <t>2020-09-18</t>
        </is>
      </c>
      <c r="I2716" s="36" t="n"/>
      <c r="J2716" s="39" t="inlineStr">
        <is>
          <t>https://shinkim.com/kor/media/case/4276</t>
        </is>
      </c>
      <c r="K2716" s="37" t="inlineStr">
        <is>
          <t>post_events_summary,acquirer_entity,notes</t>
        </is>
      </c>
    </row>
    <row r="2717" ht="45" customHeight="1">
      <c r="A2717" s="36" t="inlineStr">
        <is>
          <t>N045</t>
        </is>
      </c>
      <c r="B2717" s="37" t="inlineStr">
        <is>
          <t>Two Logistics Centers in Vietnam</t>
        </is>
      </c>
      <c r="C2717" s="36" t="inlineStr">
        <is>
          <t>인수 후</t>
        </is>
      </c>
      <c r="D2717" s="36" t="inlineStr">
        <is>
          <t>2020-10-07</t>
        </is>
      </c>
      <c r="E2717" s="37" t="inlineStr">
        <is>
          <t>추가취득</t>
        </is>
      </c>
      <c r="F2717" s="37" t="inlineStr">
        <is>
          <t>같은 펀드와 신한금융투자가 박닌 LogisValley 허브의 냉장창고(VinCommerce 콜드체인 전용)에 USD 37 million 투자; 펀드는 'made its first investment in another warehouse in Vietnam in 2018'.</t>
        </is>
      </c>
      <c r="G2717" s="37" t="inlineStr">
        <is>
          <t>언론 보도</t>
        </is>
      </c>
      <c r="H2717" s="36" t="inlineStr">
        <is>
          <t>2020-10-07</t>
        </is>
      </c>
      <c r="I2717" s="36" t="n"/>
      <c r="J2717" s="39" t="inlineStr">
        <is>
          <t>https://www.vir.com.vn/mirae-asset-naver-fund-invests-37-million-in-warehouse-in-vietnam-79818.html</t>
        </is>
      </c>
      <c r="K2717" s="37" t="inlineStr">
        <is>
          <t>post_events_summary,notes</t>
        </is>
      </c>
    </row>
    <row r="2718" ht="45" customHeight="1">
      <c r="A2718" s="36" t="inlineStr">
        <is>
          <t>N045</t>
        </is>
      </c>
      <c r="B2718" s="37" t="inlineStr">
        <is>
          <t>Two Logistics Centers in Vietnam</t>
        </is>
      </c>
      <c r="C2718" s="36" t="inlineStr">
        <is>
          <t>인수 후</t>
        </is>
      </c>
      <c r="D2718" s="36" t="inlineStr">
        <is>
          <t>2020-12-31</t>
        </is>
      </c>
      <c r="E2718" s="37" t="inlineStr">
        <is>
          <t>기타</t>
        </is>
      </c>
      <c r="F2718" s="37"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7" t="inlineStr">
        <is>
          <t>DART 사업보고서</t>
        </is>
      </c>
      <c r="H2718" s="36" t="inlineStr">
        <is>
          <t>2021-03-16</t>
        </is>
      </c>
      <c r="I2718" s="36" t="inlineStr">
        <is>
          <t>20210316001214</t>
        </is>
      </c>
      <c r="J2718" s="39" t="inlineStr">
        <is>
          <t>https://dart.fss.or.kr/dsaf001/main.do?rcpNo=20210316001214</t>
        </is>
      </c>
      <c r="K2718" s="37" t="inlineStr">
        <is>
          <t>post_events_summary,impairment,notes</t>
        </is>
      </c>
    </row>
    <row r="2719" ht="45" customHeight="1">
      <c r="A2719" s="36" t="inlineStr">
        <is>
          <t>N045</t>
        </is>
      </c>
      <c r="B2719" s="37" t="inlineStr">
        <is>
          <t>Two Logistics Centers in Vietnam</t>
        </is>
      </c>
      <c r="C2719" s="36" t="inlineStr">
        <is>
          <t>인수 후</t>
        </is>
      </c>
      <c r="D2719" s="36" t="inlineStr">
        <is>
          <t>2024-12-31</t>
        </is>
      </c>
      <c r="E2719" s="37" t="inlineStr">
        <is>
          <t>기타</t>
        </is>
      </c>
      <c r="F2719" s="37" t="inlineStr">
        <is>
          <t>NAVER 2024 연결주석: Mirae Asset - Naver Asia Growth Investment Pte. Ltd.(싱가포르, 40.00%) 기말 361,279,410천원, 손상 '-'; 관계기업의 종속기업 'LogisValley BacNinh Company Limited, LogisValley Vina Co., Ltd.'.</t>
        </is>
      </c>
      <c r="G2719" s="37" t="inlineStr">
        <is>
          <t>DART 사업보고서</t>
        </is>
      </c>
      <c r="H2719" s="36" t="inlineStr">
        <is>
          <t>2025-03-18</t>
        </is>
      </c>
      <c r="I2719" s="36" t="inlineStr">
        <is>
          <t>20250318000645</t>
        </is>
      </c>
      <c r="J2719" s="39" t="inlineStr">
        <is>
          <t>https://dart.fss.or.kr/dsaf001/main.do?rcpNo=20250318000645</t>
        </is>
      </c>
      <c r="K2719" s="37" t="inlineStr">
        <is>
          <t>post_events_summary,impairment</t>
        </is>
      </c>
    </row>
    <row r="2720" ht="45" customHeight="1">
      <c r="A2720" s="36" t="inlineStr">
        <is>
          <t>N045</t>
        </is>
      </c>
      <c r="B2720" s="37" t="inlineStr">
        <is>
          <t>Two Logistics Centers in Vietnam</t>
        </is>
      </c>
      <c r="C2720" s="36" t="inlineStr">
        <is>
          <t>인수 후</t>
        </is>
      </c>
      <c r="D2720" s="36" t="inlineStr">
        <is>
          <t>2025-12-31</t>
        </is>
      </c>
      <c r="E2720" s="37" t="inlineStr">
        <is>
          <t>기타</t>
        </is>
      </c>
      <c r="F2720" s="37" t="inlineStr">
        <is>
          <t>NAVER 2025 연결주석: 같은 법인(40.00%) 기초 361,279,410 / 취득·처분·환급 (31,378,008) / 지분해당이익 1,863,302 / 자본변동 (8,604,718) / 배당 - / 손상 - / 기말 323,159,986 (천원); LogisValley BacNinh·LogisValley Vina 계속 기재.</t>
        </is>
      </c>
      <c r="G2720" s="37" t="inlineStr">
        <is>
          <t>DART 사업보고서</t>
        </is>
      </c>
      <c r="H2720" s="36" t="inlineStr">
        <is>
          <t>2026-03-13</t>
        </is>
      </c>
      <c r="I2720" s="36" t="inlineStr">
        <is>
          <t>20260313001021</t>
        </is>
      </c>
      <c r="J2720" s="39" t="inlineStr">
        <is>
          <t>https://dart.fss.or.kr/dsaf001/main.do?rcpNo=20260313001021</t>
        </is>
      </c>
      <c r="K2720" s="37" t="inlineStr">
        <is>
          <t>post_events_summary,impairment</t>
        </is>
      </c>
    </row>
    <row r="2721" ht="45" customHeight="1">
      <c r="A2721" s="36" t="inlineStr">
        <is>
          <t>N045</t>
        </is>
      </c>
      <c r="B2721" s="37" t="inlineStr">
        <is>
          <t>Two Logistics Centers in Vietnam</t>
        </is>
      </c>
      <c r="C2721" s="36" t="inlineStr">
        <is>
          <t>인수 후</t>
        </is>
      </c>
      <c r="D2721" s="36" t="inlineStr">
        <is>
          <t>2022-04-29</t>
        </is>
      </c>
      <c r="E2721" s="37" t="inlineStr">
        <is>
          <t>기타</t>
        </is>
      </c>
      <c r="F2721" s="37" t="inlineStr">
        <is>
          <t>KOTRA: '2019년 ‘미래에셋-네이버 아시아그로스 펀드’는 박닌 옌퐁 산업 공단에 있는 물류센터를 530억 원에 인수했다' (연도는 동시대 보도와 다름).</t>
        </is>
      </c>
      <c r="G2721" s="37" t="inlineStr">
        <is>
          <t>기타</t>
        </is>
      </c>
      <c r="H2721" s="36" t="inlineStr">
        <is>
          <t>2022-04-29</t>
        </is>
      </c>
      <c r="I2721" s="36" t="n"/>
      <c r="J2721" s="39" t="inlineStr">
        <is>
          <t>https://dream.kotra.or.kr/kotranews/cms/news/actionKotraBoardDetail.do?SITE_NO=3&amp;MENU_ID=70&amp;CONTENTS_NO=1&amp;bbsGbn=00&amp;bbsSn=322&amp;pNttSn=194104</t>
        </is>
      </c>
      <c r="K2721" s="37" t="inlineStr">
        <is>
          <t>post_events_summary,notes</t>
        </is>
      </c>
    </row>
    <row r="2722" ht="45" customHeight="1">
      <c r="A2722" s="36" t="inlineStr">
        <is>
          <t>N046</t>
        </is>
      </c>
      <c r="B2722" s="37" t="inlineStr">
        <is>
          <t>PayPay Asset Management Co., Ltd.</t>
        </is>
      </c>
      <c r="C2722" s="36" t="inlineStr">
        <is>
          <t>발표</t>
        </is>
      </c>
      <c r="D2722" s="36" t="inlineStr">
        <is>
          <t>2019-03-13</t>
        </is>
      </c>
      <c r="E2722" s="37" t="inlineStr">
        <is>
          <t>발표</t>
        </is>
      </c>
      <c r="F2722" s="37"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7" t="inlineStr">
        <is>
          <t>TDnet</t>
        </is>
      </c>
      <c r="H2722" s="36" t="inlineStr">
        <is>
          <t>2019-03-13</t>
        </is>
      </c>
      <c r="I2722" s="36" t="inlineStr">
        <is>
          <t>140120190313489737</t>
        </is>
      </c>
      <c r="J2722" s="39" t="inlineStr">
        <is>
          <t>https://assets.minkabu.jp/news/article_media_content/urn:newsml:tdnet.info:20190313489737/140120190313489737.pdf</t>
        </is>
      </c>
      <c r="K2722" s="37"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6" t="inlineStr">
        <is>
          <t>N046</t>
        </is>
      </c>
      <c r="B2723" s="37" t="inlineStr">
        <is>
          <t>PayPay Asset Management Co., Ltd.</t>
        </is>
      </c>
      <c r="C2723" s="36" t="inlineStr">
        <is>
          <t>인수 후</t>
        </is>
      </c>
      <c r="D2723" s="36" t="inlineStr">
        <is>
          <t>2019-04-01</t>
        </is>
      </c>
      <c r="E2723" s="37" t="inlineStr">
        <is>
          <t>완료</t>
        </is>
      </c>
      <c r="F2723" s="37"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7" t="inlineStr">
        <is>
          <t>TDnet</t>
        </is>
      </c>
      <c r="H2723" s="36" t="inlineStr">
        <is>
          <t>2019-04-01</t>
        </is>
      </c>
      <c r="I2723" s="36" t="inlineStr">
        <is>
          <t>140120190401498766</t>
        </is>
      </c>
      <c r="J2723" s="39" t="inlineStr">
        <is>
          <t>https://assets.minkabu.jp/news/article_media_content/urn:newsml:tdnet.info:20190401498766/140120190401498766.pdf</t>
        </is>
      </c>
      <c r="K2723" s="37" t="inlineStr">
        <is>
          <t>status_chk,post_events_summary,pre_incorp_chk</t>
        </is>
      </c>
    </row>
    <row r="2724" ht="45" customHeight="1">
      <c r="A2724" s="36" t="inlineStr">
        <is>
          <t>N046</t>
        </is>
      </c>
      <c r="B2724" s="37" t="inlineStr">
        <is>
          <t>PayPay Asset Management Co., Ltd.</t>
        </is>
      </c>
      <c r="C2724" s="36" t="inlineStr">
        <is>
          <t>인수 후</t>
        </is>
      </c>
      <c r="D2724" s="36" t="inlineStr">
        <is>
          <t>2019-04-01</t>
        </is>
      </c>
      <c r="E2724" s="37" t="inlineStr">
        <is>
          <t>완료</t>
        </is>
      </c>
      <c r="F2724" s="37"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7" t="inlineStr">
        <is>
          <t>EDINET</t>
        </is>
      </c>
      <c r="H2724" s="36" t="inlineStr">
        <is>
          <t>2019-06-27</t>
        </is>
      </c>
      <c r="I2724" s="36" t="inlineStr">
        <is>
          <t>S100GAOD</t>
        </is>
      </c>
      <c r="J2724" s="39" t="inlineStr">
        <is>
          <t>https://disclosure2dl.edinet-fsa.go.jp/searchdocument/pdf/S100GAOD.pdf</t>
        </is>
      </c>
      <c r="K2724" s="37" t="inlineStr">
        <is>
          <t>value_chk_local,status_chk,target_rev_pre,target_op_pre,pre_events_summary,chk_note</t>
        </is>
      </c>
    </row>
    <row r="2725" ht="45" customHeight="1">
      <c r="A2725" s="36" t="inlineStr">
        <is>
          <t>N046</t>
        </is>
      </c>
      <c r="B2725" s="37" t="inlineStr">
        <is>
          <t>PayPay Asset Management Co., Ltd.</t>
        </is>
      </c>
      <c r="C2725" s="36" t="inlineStr">
        <is>
          <t>발표</t>
        </is>
      </c>
      <c r="D2725" s="36" t="inlineStr">
        <is>
          <t>2016-08-08</t>
        </is>
      </c>
      <c r="E2725" s="37" t="inlineStr">
        <is>
          <t>발표</t>
        </is>
      </c>
      <c r="F2725" s="37"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7" t="inlineStr">
        <is>
          <t>회사 보도자료</t>
        </is>
      </c>
      <c r="H2725" s="36" t="inlineStr">
        <is>
          <t>2016-08-08</t>
        </is>
      </c>
      <c r="I2725" s="36" t="inlineStr">
        <is>
          <t>ja20160808_B</t>
        </is>
      </c>
      <c r="J2725" s="39" t="inlineStr">
        <is>
          <t>https://www.lycorp.co.jp/news/archive/Y/ja/ja20160808_B.pdf</t>
        </is>
      </c>
      <c r="K2725" s="37" t="inlineStr">
        <is>
          <t>purpose_quote,announce_date_chk,value_chk_local,pre_events_summary,is_core,core_basis</t>
        </is>
      </c>
    </row>
    <row r="2726" ht="45" customHeight="1">
      <c r="A2726" s="36" t="inlineStr">
        <is>
          <t>N046</t>
        </is>
      </c>
      <c r="B2726" s="37" t="inlineStr">
        <is>
          <t>PayPay Asset Management Co., Ltd.</t>
        </is>
      </c>
      <c r="C2726" s="36" t="inlineStr">
        <is>
          <t>발표</t>
        </is>
      </c>
      <c r="D2726" s="36" t="inlineStr">
        <is>
          <t>2016-08-08</t>
        </is>
      </c>
      <c r="E2726" s="37" t="inlineStr">
        <is>
          <t>발표</t>
        </is>
      </c>
      <c r="F2726" s="37"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7" t="inlineStr">
        <is>
          <t>TDnet</t>
        </is>
      </c>
      <c r="H2726" s="36" t="inlineStr">
        <is>
          <t>2016-08-08</t>
        </is>
      </c>
      <c r="I2726" s="36" t="inlineStr">
        <is>
          <t>140120160808470791</t>
        </is>
      </c>
      <c r="J2726" s="39" t="inlineStr">
        <is>
          <t>https://assets.minkabu.jp/news/article_media_content/urn:newsml:tdnet.info:20160808470791/140120160808470791.pdf</t>
        </is>
      </c>
      <c r="K2726" s="37" t="inlineStr">
        <is>
          <t>value_chk_local,chk_note,target_rev_pre,target_op_pre,pre_events_summary,acq_total_assets,deal_to_assets_pct,deal_to_equity_pct,acquirer_entity,first_filing_date,purpose_quote</t>
        </is>
      </c>
    </row>
    <row r="2727" ht="45" customHeight="1">
      <c r="A2727" s="36" t="inlineStr">
        <is>
          <t>N046</t>
        </is>
      </c>
      <c r="B2727" s="37" t="inlineStr">
        <is>
          <t>PayPay Asset Management Co., Ltd.</t>
        </is>
      </c>
      <c r="C2727" s="36" t="inlineStr">
        <is>
          <t>인수 후</t>
        </is>
      </c>
      <c r="D2727" s="36" t="inlineStr">
        <is>
          <t>2016-10-03</t>
        </is>
      </c>
      <c r="E2727" s="37" t="inlineStr">
        <is>
          <t>완료</t>
        </is>
      </c>
      <c r="F2727" s="37"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7" t="inlineStr">
        <is>
          <t>TDnet</t>
        </is>
      </c>
      <c r="H2727" s="36" t="inlineStr">
        <is>
          <t>2016-10-03</t>
        </is>
      </c>
      <c r="I2727" s="36" t="inlineStr">
        <is>
          <t>140120161003405438</t>
        </is>
      </c>
      <c r="J2727" s="39" t="inlineStr">
        <is>
          <t>https://assets.minkabu.jp/news/article_media_content/urn:newsml:tdnet.info:20161003405438/140120161003405438.pdf</t>
        </is>
      </c>
      <c r="K2727" s="37" t="inlineStr">
        <is>
          <t>status_chk,post_events_summary</t>
        </is>
      </c>
    </row>
    <row r="2728" ht="45" customHeight="1">
      <c r="A2728" s="36" t="inlineStr">
        <is>
          <t>N046</t>
        </is>
      </c>
      <c r="B2728" s="37" t="inlineStr">
        <is>
          <t>PayPay Asset Management Co., Ltd.</t>
        </is>
      </c>
      <c r="C2728" s="36" t="inlineStr">
        <is>
          <t>인수 후</t>
        </is>
      </c>
      <c r="D2728" s="36" t="inlineStr">
        <is>
          <t>2019-06-03</t>
        </is>
      </c>
      <c r="E2728" s="37" t="inlineStr">
        <is>
          <t>기타</t>
        </is>
      </c>
      <c r="F2728" s="37" t="inlineStr">
        <is>
          <t>アストマックス 적시공시(ASTAM 보도자료 첨부): 'Yjamプラス！'(2016年12月20日運用開始) 판매사 27사로 확대; ヤフー 빅데이터·Magne-Max의 AI 운용모델 활용 펀드</t>
        </is>
      </c>
      <c r="G2728" s="37" t="inlineStr">
        <is>
          <t>TDnet</t>
        </is>
      </c>
      <c r="H2728" s="36" t="inlineStr">
        <is>
          <t>2019-06-03</t>
        </is>
      </c>
      <c r="I2728" s="36" t="inlineStr">
        <is>
          <t>140120190603444185</t>
        </is>
      </c>
      <c r="J2728" s="39" t="inlineStr">
        <is>
          <t>https://assets.minkabu.jp/news/article_media_content/urn:newsml:tdnet.info:20190603444185/140120190603444185.pdf</t>
        </is>
      </c>
      <c r="K2728" s="37" t="inlineStr">
        <is>
          <t>post_events_summary</t>
        </is>
      </c>
    </row>
    <row r="2729" ht="45" customHeight="1">
      <c r="A2729" s="36" t="inlineStr">
        <is>
          <t>N046</t>
        </is>
      </c>
      <c r="B2729" s="37" t="inlineStr">
        <is>
          <t>PayPay Asset Management Co., Ltd.</t>
        </is>
      </c>
      <c r="C2729" s="36" t="inlineStr">
        <is>
          <t>인수 후</t>
        </is>
      </c>
      <c r="D2729" s="36" t="inlineStr">
        <is>
          <t>2020-07-31</t>
        </is>
      </c>
      <c r="E2729" s="37" t="inlineStr">
        <is>
          <t>사명변경</t>
        </is>
      </c>
      <c r="F2729" s="37"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7" t="inlineStr">
        <is>
          <t>회사 보도자료</t>
        </is>
      </c>
      <c r="H2729" s="36" t="inlineStr">
        <is>
          <t>2020-07-31</t>
        </is>
      </c>
      <c r="I2729" s="36" t="n"/>
      <c r="J2729" s="39" t="inlineStr">
        <is>
          <t>https://www.softbank.jp/corp/news/press/sbkk/2020/20200731_01/</t>
        </is>
      </c>
      <c r="K2729" s="37" t="inlineStr">
        <is>
          <t>post_events_summary</t>
        </is>
      </c>
    </row>
    <row r="2730" ht="45" customHeight="1">
      <c r="A2730" s="36" t="inlineStr">
        <is>
          <t>N046</t>
        </is>
      </c>
      <c r="B2730" s="37" t="inlineStr">
        <is>
          <t>PayPay Asset Management Co., Ltd.</t>
        </is>
      </c>
      <c r="C2730" s="36" t="inlineStr">
        <is>
          <t>인수 후</t>
        </is>
      </c>
      <c r="D2730" s="36" t="inlineStr">
        <is>
          <t>2021-04-01</t>
        </is>
      </c>
      <c r="E2730" s="37" t="inlineStr">
        <is>
          <t>기타</t>
        </is>
      </c>
      <c r="F2730" s="37"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7" t="inlineStr">
        <is>
          <t>TDnet</t>
        </is>
      </c>
      <c r="H2730" s="36" t="inlineStr">
        <is>
          <t>2021-04-01</t>
        </is>
      </c>
      <c r="I2730" s="36" t="inlineStr">
        <is>
          <t>140120210331487889</t>
        </is>
      </c>
      <c r="J2730" s="39" t="inlineStr">
        <is>
          <t>https://assets.minkabu.jp/news/article_media_content/urn:newsml:tdnet.info:20210331487889/140120210331487889.pdf</t>
        </is>
      </c>
      <c r="K2730" s="37" t="inlineStr">
        <is>
          <t>post_events_summary</t>
        </is>
      </c>
    </row>
    <row r="2731" ht="45" customHeight="1">
      <c r="A2731" s="36" t="inlineStr">
        <is>
          <t>N046</t>
        </is>
      </c>
      <c r="B2731" s="37" t="inlineStr">
        <is>
          <t>PayPay Asset Management Co., Ltd.</t>
        </is>
      </c>
      <c r="C2731" s="36" t="inlineStr">
        <is>
          <t>인수 후</t>
        </is>
      </c>
      <c r="D2731" s="36" t="inlineStr">
        <is>
          <t>2022-08-01</t>
        </is>
      </c>
      <c r="E2731" s="37" t="inlineStr">
        <is>
          <t>매각</t>
        </is>
      </c>
      <c r="F2731" s="37"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7" t="inlineStr">
        <is>
          <t>회사 보도자료</t>
        </is>
      </c>
      <c r="H2731" s="36" t="inlineStr">
        <is>
          <t>2026-10-26</t>
        </is>
      </c>
      <c r="I2731" s="36" t="n"/>
      <c r="J2731" s="39" t="inlineStr">
        <is>
          <t>https://www.astmax.co.jp/corp/history.html</t>
        </is>
      </c>
      <c r="K2731" s="37" t="inlineStr">
        <is>
          <t>post_events_summary</t>
        </is>
      </c>
    </row>
    <row r="2732" ht="45" customHeight="1">
      <c r="A2732" s="36" t="inlineStr">
        <is>
          <t>N046</t>
        </is>
      </c>
      <c r="B2732" s="37" t="inlineStr">
        <is>
          <t>PayPay Asset Management Co., Ltd.</t>
        </is>
      </c>
      <c r="C2732" s="36" t="inlineStr">
        <is>
          <t>인수 후</t>
        </is>
      </c>
      <c r="D2732" s="36" t="inlineStr">
        <is>
          <t>2022-07-29</t>
        </is>
      </c>
      <c r="E2732" s="37" t="inlineStr">
        <is>
          <t>매각</t>
        </is>
      </c>
      <c r="F2732" s="37"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7" t="inlineStr">
        <is>
          <t>TDnet</t>
        </is>
      </c>
      <c r="H2732" s="36" t="inlineStr">
        <is>
          <t>2022-07-29</t>
        </is>
      </c>
      <c r="I2732" s="36" t="inlineStr">
        <is>
          <t>140120220729508155</t>
        </is>
      </c>
      <c r="J2732" s="39" t="inlineStr">
        <is>
          <t>https://assets.minkabu.jp/news/article_media_content/urn:newsml:tdnet.info:20220729508155/140120220729508155.pdf</t>
        </is>
      </c>
      <c r="K2732" s="37" t="inlineStr">
        <is>
          <t>target_rev_post,target_op_post,post_events_summary,perf_basis</t>
        </is>
      </c>
    </row>
    <row r="2733" ht="45" customHeight="1">
      <c r="A2733" s="36" t="inlineStr">
        <is>
          <t>N046</t>
        </is>
      </c>
      <c r="B2733" s="37" t="inlineStr">
        <is>
          <t>PayPay Asset Management Co., Ltd.</t>
        </is>
      </c>
      <c r="C2733" s="36" t="inlineStr">
        <is>
          <t>인수 후</t>
        </is>
      </c>
      <c r="D2733" s="36" t="inlineStr">
        <is>
          <t>2022-08-15</t>
        </is>
      </c>
      <c r="E2733" s="37" t="inlineStr">
        <is>
          <t>매각</t>
        </is>
      </c>
      <c r="F2733" s="37" t="inlineStr">
        <is>
          <t>アストマックス 적시공시(2022-08-15): PPAM이 지분법 관계회사에서 빠져 월말 운용자산 공시 종료 — 그룹 운용자산(2022/7末 237,887百万円)은 "その大半がPPAM 社に帰属するもの"</t>
        </is>
      </c>
      <c r="G2733" s="37" t="inlineStr">
        <is>
          <t>TDnet</t>
        </is>
      </c>
      <c r="H2733" s="36" t="inlineStr">
        <is>
          <t>2022-08-15</t>
        </is>
      </c>
      <c r="I2733" s="36" t="inlineStr">
        <is>
          <t>140120220815520404</t>
        </is>
      </c>
      <c r="J2733" s="39" t="inlineStr">
        <is>
          <t>https://assets.minkabu.jp/news/article_media_content/urn:newsml:tdnet.info:20220815520404/140120220815520404.pdf</t>
        </is>
      </c>
      <c r="K2733" s="37" t="inlineStr">
        <is>
          <t>post_events_summary</t>
        </is>
      </c>
    </row>
    <row r="2734" ht="45" customHeight="1">
      <c r="A2734" s="36" t="inlineStr">
        <is>
          <t>N046</t>
        </is>
      </c>
      <c r="B2734" s="37" t="inlineStr">
        <is>
          <t>PayPay Asset Management Co., Ltd.</t>
        </is>
      </c>
      <c r="C2734" s="36" t="inlineStr">
        <is>
          <t>인수 후</t>
        </is>
      </c>
      <c r="D2734" s="36" t="inlineStr">
        <is>
          <t>2024-10-11</t>
        </is>
      </c>
      <c r="E2734" s="37" t="inlineStr">
        <is>
          <t>사업철수</t>
        </is>
      </c>
      <c r="F2734" s="37"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7" t="inlineStr">
        <is>
          <t>언론 보도</t>
        </is>
      </c>
      <c r="H2734" s="36" t="inlineStr">
        <is>
          <t>2024-10-11</t>
        </is>
      </c>
      <c r="I2734" s="36" t="n"/>
      <c r="J2734" s="39" t="inlineStr">
        <is>
          <t>https://www.nikkei.com/article/DGXZQOUB117LL0R11C24A0000000/</t>
        </is>
      </c>
      <c r="K2734" s="37" t="inlineStr">
        <is>
          <t>post_events_summary,target_rev_post,target_op_post,earnings_call_note</t>
        </is>
      </c>
    </row>
    <row r="2735" ht="45" customHeight="1">
      <c r="A2735" s="36" t="inlineStr">
        <is>
          <t>N046</t>
        </is>
      </c>
      <c r="B2735" s="37" t="inlineStr">
        <is>
          <t>PayPay Asset Management Co., Ltd.</t>
        </is>
      </c>
      <c r="C2735" s="36" t="inlineStr">
        <is>
          <t>인수 후</t>
        </is>
      </c>
      <c r="D2735" s="36" t="inlineStr">
        <is>
          <t>2024-10-11</t>
        </is>
      </c>
      <c r="E2735" s="37" t="inlineStr">
        <is>
          <t>사업철수</t>
        </is>
      </c>
      <c r="F2735" s="37"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7" t="inlineStr">
        <is>
          <t>회사 보도자료</t>
        </is>
      </c>
      <c r="H2735" s="36" t="inlineStr">
        <is>
          <t>2024-10-11</t>
        </is>
      </c>
      <c r="I2735" s="36" t="inlineStr">
        <is>
          <t>others_20241011</t>
        </is>
      </c>
      <c r="J2735" s="39" t="inlineStr">
        <is>
          <t>http://web.archive.org/web/20251129114235/https://www.paypay-am.co.jp/upload/news/others_20241011.pdf</t>
        </is>
      </c>
      <c r="K2735" s="37" t="inlineStr">
        <is>
          <t>post_events_summary,earnings_call_note</t>
        </is>
      </c>
    </row>
    <row r="2736" ht="45" customHeight="1">
      <c r="A2736" s="36" t="inlineStr">
        <is>
          <t>N046</t>
        </is>
      </c>
      <c r="B2736" s="37" t="inlineStr">
        <is>
          <t>PayPay Asset Management Co., Ltd.</t>
        </is>
      </c>
      <c r="C2736" s="36" t="inlineStr">
        <is>
          <t>인수 후</t>
        </is>
      </c>
      <c r="D2736" s="36" t="inlineStr">
        <is>
          <t>2024-03-31</t>
        </is>
      </c>
      <c r="E2736" s="37" t="inlineStr">
        <is>
          <t>실적</t>
        </is>
      </c>
      <c r="F2736" s="37"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7" t="inlineStr">
        <is>
          <t>기타</t>
        </is>
      </c>
      <c r="H2736" s="36" t="inlineStr">
        <is>
          <t>2024-10-28</t>
        </is>
      </c>
      <c r="I2736" s="36" t="n"/>
      <c r="J2736" s="39" t="inlineStr">
        <is>
          <t>https://mbp-japan.com/tokyo/ria-japan/column/5177173/</t>
        </is>
      </c>
      <c r="K2736" s="37" t="inlineStr">
        <is>
          <t>target_rev_post,target_op_post,perf_basis</t>
        </is>
      </c>
    </row>
    <row r="2737" ht="45" customHeight="1">
      <c r="A2737" s="36" t="inlineStr">
        <is>
          <t>N046</t>
        </is>
      </c>
      <c r="B2737" s="37" t="inlineStr">
        <is>
          <t>PayPay Asset Management Co., Ltd.</t>
        </is>
      </c>
      <c r="C2737" s="36" t="inlineStr">
        <is>
          <t>인수 후</t>
        </is>
      </c>
      <c r="D2737" s="36" t="inlineStr">
        <is>
          <t>2024-03-31</t>
        </is>
      </c>
      <c r="E2737" s="37" t="inlineStr">
        <is>
          <t>실적</t>
        </is>
      </c>
      <c r="F2737" s="37"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7" t="inlineStr">
        <is>
          <t>EDINET</t>
        </is>
      </c>
      <c r="H2737" s="36" t="inlineStr">
        <is>
          <t>2025-01-08</t>
        </is>
      </c>
      <c r="I2737" s="36" t="inlineStr">
        <is>
          <t>S100V0WO</t>
        </is>
      </c>
      <c r="J2737" s="39" t="inlineStr">
        <is>
          <t>https://disclosure2dl.edinet-fsa.go.jp/searchdocument/pdf/S100V0WO.pdf</t>
        </is>
      </c>
      <c r="K2737" s="37" t="inlineStr">
        <is>
          <t>target_rev_post,target_op_post,perf_basis,post_events_summary,impairment</t>
        </is>
      </c>
    </row>
    <row r="2738" ht="45" customHeight="1">
      <c r="A2738" s="36" t="inlineStr">
        <is>
          <t>N046</t>
        </is>
      </c>
      <c r="B2738" s="37" t="inlineStr">
        <is>
          <t>PayPay Asset Management Co., Ltd.</t>
        </is>
      </c>
      <c r="C2738" s="36" t="inlineStr">
        <is>
          <t>인수 후</t>
        </is>
      </c>
      <c r="D2738" s="36" t="inlineStr">
        <is>
          <t>2025-03-31</t>
        </is>
      </c>
      <c r="E2738" s="37" t="inlineStr">
        <is>
          <t>실적</t>
        </is>
      </c>
      <c r="F2738" s="37"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7" t="inlineStr">
        <is>
          <t>EDINET</t>
        </is>
      </c>
      <c r="H2738" s="36" t="inlineStr">
        <is>
          <t>2025-07-25</t>
        </is>
      </c>
      <c r="I2738" s="36" t="inlineStr">
        <is>
          <t>S100WDOL</t>
        </is>
      </c>
      <c r="J2738" s="39" t="inlineStr">
        <is>
          <t>https://disclosure2dl.edinet-fsa.go.jp/searchdocument/pdf/S100WDOL.pdf</t>
        </is>
      </c>
      <c r="K2738" s="37" t="inlineStr">
        <is>
          <t>target_rev_post,target_op_post,perf_basis,post_events_summary,pre_events_summary,notes</t>
        </is>
      </c>
    </row>
    <row r="2739" ht="45" customHeight="1">
      <c r="A2739" s="36" t="inlineStr">
        <is>
          <t>N046</t>
        </is>
      </c>
      <c r="B2739" s="37" t="inlineStr">
        <is>
          <t>PayPay Asset Management Co., Ltd.</t>
        </is>
      </c>
      <c r="C2739" s="36" t="inlineStr">
        <is>
          <t>인수 후</t>
        </is>
      </c>
      <c r="D2739" s="36" t="inlineStr">
        <is>
          <t>2025-09-30</t>
        </is>
      </c>
      <c r="E2739" s="37" t="inlineStr">
        <is>
          <t>청산</t>
        </is>
      </c>
      <c r="F2739" s="37"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7" t="inlineStr">
        <is>
          <t>회사 보도자료</t>
        </is>
      </c>
      <c r="H2739" s="36" t="inlineStr">
        <is>
          <t>2025-12-03</t>
        </is>
      </c>
      <c r="I2739" s="36" t="n"/>
      <c r="J2739" s="39" t="inlineStr">
        <is>
          <t>http://web.archive.org/web/20251203154110/https://www.paypay-am.co.jp/oshirase/</t>
        </is>
      </c>
      <c r="K2739" s="37" t="inlineStr">
        <is>
          <t>post_events_summary</t>
        </is>
      </c>
    </row>
    <row r="2740" ht="45" customHeight="1">
      <c r="A2740" s="36" t="inlineStr">
        <is>
          <t>N046</t>
        </is>
      </c>
      <c r="B2740" s="37" t="inlineStr">
        <is>
          <t>PayPay Asset Management Co., Ltd.</t>
        </is>
      </c>
      <c r="C2740" s="36" t="inlineStr">
        <is>
          <t>인수 후</t>
        </is>
      </c>
      <c r="D2740" s="36" t="inlineStr">
        <is>
          <t>2025-09-30</t>
        </is>
      </c>
      <c r="E2740" s="37" t="inlineStr">
        <is>
          <t>사업철수</t>
        </is>
      </c>
      <c r="F2740" s="37" t="inlineStr">
        <is>
          <t>LINEヤフー 有価証券報告書 第31期(2026/3期): 戦略事業 서비스 목록 주석 "(※８) 「PayPayアセットマネジメント」は2025年９月末に事業を終了しました" (第30期에는 '2025年９月末を目途に終了予定')</t>
        </is>
      </c>
      <c r="G2740" s="37" t="inlineStr">
        <is>
          <t>EDINET</t>
        </is>
      </c>
      <c r="H2740" s="36" t="inlineStr">
        <is>
          <t>2026-06-18</t>
        </is>
      </c>
      <c r="I2740" s="36" t="inlineStr">
        <is>
          <t>S100YBXD</t>
        </is>
      </c>
      <c r="J2740" s="39" t="inlineStr">
        <is>
          <t>https://data.swcms.net/file/lycorp-ir/dam/jcr:37e7640a-6aa4-4125-ac17-9d4e8fed0b14/S100YBXD.pdf</t>
        </is>
      </c>
      <c r="K2740" s="37" t="inlineStr">
        <is>
          <t>post_events_summary,pre_incorp_chk</t>
        </is>
      </c>
    </row>
    <row r="2741" ht="45" customHeight="1">
      <c r="A2741" s="36" t="inlineStr">
        <is>
          <t>N046</t>
        </is>
      </c>
      <c r="B2741" s="37" t="inlineStr">
        <is>
          <t>PayPay Asset Management Co., Ltd.</t>
        </is>
      </c>
      <c r="C2741" s="36" t="inlineStr">
        <is>
          <t>인수 후</t>
        </is>
      </c>
      <c r="D2741" s="36" t="inlineStr">
        <is>
          <t>2019-08-02</t>
        </is>
      </c>
      <c r="E2741" s="37" t="inlineStr">
        <is>
          <t>어닝콜</t>
        </is>
      </c>
      <c r="F2741" s="37" t="inlineStr">
        <is>
          <t>ヤフー 2019년도 1Q 결산설명회(2019-08-02): '主な連結子会社'에 アストマックス投信投資顧問(株)</t>
        </is>
      </c>
      <c r="G2741" s="37" t="inlineStr">
        <is>
          <t>IR 자료</t>
        </is>
      </c>
      <c r="H2741" s="36" t="inlineStr">
        <is>
          <t>2019-08-02</t>
        </is>
      </c>
      <c r="I2741" s="36" t="inlineStr">
        <is>
          <t>jp2019q1_presentation-2</t>
        </is>
      </c>
      <c r="J2741" s="39" t="inlineStr">
        <is>
          <t>https://www.lycorp.co.jp/ja/ir/library/presentations/main/00/teaserItems2/0/linkList/02/link/jp2019q1_presentation-2.pdf</t>
        </is>
      </c>
      <c r="K2741" s="37" t="inlineStr">
        <is>
          <t>earnings_call_note,post_events_summary</t>
        </is>
      </c>
    </row>
    <row r="2742" ht="45" customHeight="1">
      <c r="A2742" s="36" t="inlineStr">
        <is>
          <t>N046</t>
        </is>
      </c>
      <c r="B2742" s="37" t="inlineStr">
        <is>
          <t>PayPay Asset Management Co., Ltd.</t>
        </is>
      </c>
      <c r="C2742" s="36" t="inlineStr">
        <is>
          <t>인수 후</t>
        </is>
      </c>
      <c r="D2742" s="36" t="inlineStr">
        <is>
          <t>2021-08-03</t>
        </is>
      </c>
      <c r="E2742" s="37" t="inlineStr">
        <is>
          <t>어닝콜</t>
        </is>
      </c>
      <c r="F2742" s="37" t="inlineStr">
        <is>
          <t>ZHD 2021년도 1Q 결산설명회(2021-08-03): 戦略事業 '그 외 금융'에 'PayPayアセットマネジメント、「PayPayほけん」、マグネマックス、「YJFX!」…' — 개별 실적 언급 없음</t>
        </is>
      </c>
      <c r="G2742" s="37" t="inlineStr">
        <is>
          <t>IR 자료</t>
        </is>
      </c>
      <c r="H2742" s="36" t="inlineStr">
        <is>
          <t>2021-08-03</t>
        </is>
      </c>
      <c r="I2742" s="36" t="inlineStr">
        <is>
          <t>jp2021q1_presentation</t>
        </is>
      </c>
      <c r="J2742" s="39" t="inlineStr">
        <is>
          <t>https://www.lycorp.co.jp/ja/ir/library/presentations/main/01/teaserItems2/0/linkList/02/link/jp2021q1_presentation.pdf</t>
        </is>
      </c>
      <c r="K2742" s="37" t="inlineStr">
        <is>
          <t>earnings_call_note</t>
        </is>
      </c>
    </row>
    <row r="2743" ht="45" customHeight="1">
      <c r="A2743" s="36" t="inlineStr">
        <is>
          <t>N046</t>
        </is>
      </c>
      <c r="B2743" s="37" t="inlineStr">
        <is>
          <t>PayPay Asset Management Co., Ltd.</t>
        </is>
      </c>
      <c r="C2743" s="36" t="inlineStr">
        <is>
          <t>발표</t>
        </is>
      </c>
      <c r="D2743" s="36" t="inlineStr">
        <is>
          <t>2019-03-14</t>
        </is>
      </c>
      <c r="E2743" s="37" t="inlineStr">
        <is>
          <t>기타</t>
        </is>
      </c>
      <c r="F2743" s="37" t="inlineStr">
        <is>
          <t>Yahoo Finance 7162.T 일별: 3/13 종가 263(거래량 7,600) → 3/14 287(887,600) → 3/15 269</t>
        </is>
      </c>
      <c r="G2743" s="37" t="inlineStr">
        <is>
          <t>기타</t>
        </is>
      </c>
      <c r="H2743" s="36" t="inlineStr">
        <is>
          <t>2026-10-25</t>
        </is>
      </c>
      <c r="I2743" s="36" t="n"/>
      <c r="J2743" s="39" t="inlineStr">
        <is>
          <t>https://query1.finance.yahoo.com/v8/finance/chart/7162.T?period1=1552003200&amp;period2=1552953600&amp;interval=1d&amp;events=splits%2Cdiv</t>
        </is>
      </c>
      <c r="K2743" s="37" t="inlineStr">
        <is>
          <t>event_ticker_basis</t>
        </is>
      </c>
    </row>
    <row r="2744" ht="45" customHeight="1">
      <c r="A2744" s="36" t="inlineStr">
        <is>
          <t>N046</t>
        </is>
      </c>
      <c r="B2744" s="37" t="inlineStr">
        <is>
          <t>PayPay Asset Management Co., Ltd.</t>
        </is>
      </c>
      <c r="C2744" s="36" t="inlineStr">
        <is>
          <t>발표</t>
        </is>
      </c>
      <c r="D2744" s="36" t="inlineStr">
        <is>
          <t>2019-03-12</t>
        </is>
      </c>
      <c r="E2744" s="37" t="inlineStr">
        <is>
          <t>기타</t>
        </is>
      </c>
      <c r="F2744" s="37" t="inlineStr">
        <is>
          <t>Yahoo Finance 4689.T 일별: 3/12 종가 288, 3/13 282, 3/14 280円</t>
        </is>
      </c>
      <c r="G2744" s="37" t="inlineStr">
        <is>
          <t>기타</t>
        </is>
      </c>
      <c r="H2744" s="36" t="inlineStr">
        <is>
          <t>2026-10-25</t>
        </is>
      </c>
      <c r="I2744" s="36" t="n"/>
      <c r="J2744" s="39" t="inlineStr">
        <is>
          <t>https://query1.finance.yahoo.com/v8/finance/chart/4689.T?period1=1552003200&amp;period2=1552953600&amp;interval=1d&amp;events=splits%2Cdiv</t>
        </is>
      </c>
      <c r="K2744" s="37" t="inlineStr">
        <is>
          <t>acq_mktcap,event_ticker_basis</t>
        </is>
      </c>
    </row>
    <row r="2745" ht="45" customHeight="1">
      <c r="A2745" s="36" t="inlineStr">
        <is>
          <t>N046</t>
        </is>
      </c>
      <c r="B2745" s="37" t="inlineStr">
        <is>
          <t>PayPay Asset Management Co., Ltd.</t>
        </is>
      </c>
      <c r="C2745" s="36" t="inlineStr">
        <is>
          <t>인수 전</t>
        </is>
      </c>
      <c r="D2745" s="36" t="inlineStr">
        <is>
          <t>2018-12-31</t>
        </is>
      </c>
      <c r="E2745" s="37" t="inlineStr">
        <is>
          <t>기타</t>
        </is>
      </c>
      <c r="F2745" s="37"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7" t="inlineStr">
        <is>
          <t>EDINET</t>
        </is>
      </c>
      <c r="H2745" s="36" t="inlineStr">
        <is>
          <t>2019-02-13</t>
        </is>
      </c>
      <c r="I2745" s="36" t="inlineStr">
        <is>
          <t>2018q3_shihanki_houkoku</t>
        </is>
      </c>
      <c r="J2745" s="39" t="inlineStr">
        <is>
          <t>https://www.lycorp.co.jp/ja/ir/library/securities/main/03/teaserItems2/0/linkList/00/link/2018q3_shihanki_houkoku.pdf</t>
        </is>
      </c>
      <c r="K2745" s="37" t="inlineStr">
        <is>
          <t>acq_mktcap,acq_total_assets,deal_to_assets_pct</t>
        </is>
      </c>
    </row>
    <row r="2746" ht="45" customHeight="1">
      <c r="A2746" s="36" t="inlineStr">
        <is>
          <t>N046</t>
        </is>
      </c>
      <c r="B2746" s="37" t="inlineStr">
        <is>
          <t>PayPay Asset Management Co., Ltd.</t>
        </is>
      </c>
      <c r="C2746" s="36" t="inlineStr">
        <is>
          <t>인수 전</t>
        </is>
      </c>
      <c r="D2746" s="36" t="inlineStr">
        <is>
          <t>2018-03-31</t>
        </is>
      </c>
      <c r="E2746" s="37" t="inlineStr">
        <is>
          <t>실적</t>
        </is>
      </c>
      <c r="F2746" s="37"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7" t="inlineStr">
        <is>
          <t>EDINET</t>
        </is>
      </c>
      <c r="H2746" s="36" t="inlineStr">
        <is>
          <t>2018-06-18</t>
        </is>
      </c>
      <c r="I2746" s="36" t="inlineStr">
        <is>
          <t>yuho2017</t>
        </is>
      </c>
      <c r="J2746" s="39" t="inlineStr">
        <is>
          <t>https://www.lycorp.co.jp/ja/ir/library/securities/main/04/teaserItems2/0/linkList/0/link/yuho2017.pdf</t>
        </is>
      </c>
      <c r="K2746" s="37" t="inlineStr">
        <is>
          <t>acquirer_core</t>
        </is>
      </c>
    </row>
    <row r="2747" ht="45" customHeight="1">
      <c r="A2747" s="36" t="inlineStr">
        <is>
          <t>N046</t>
        </is>
      </c>
      <c r="B2747" s="37" t="inlineStr">
        <is>
          <t>PayPay Asset Management Co., Ltd.</t>
        </is>
      </c>
      <c r="C2747" s="36" t="inlineStr">
        <is>
          <t>발표</t>
        </is>
      </c>
      <c r="D2747" s="36" t="n"/>
      <c r="E2747" s="37" t="inlineStr">
        <is>
          <t>기타</t>
        </is>
      </c>
      <c r="F2747" s="37" t="inlineStr">
        <is>
          <t>Fed H.10 일별 엔/달러: 2019-03-13 111.23</t>
        </is>
      </c>
      <c r="G2747" s="37" t="inlineStr">
        <is>
          <t>기타</t>
        </is>
      </c>
      <c r="H2747" s="36" t="inlineStr">
        <is>
          <t>2026-10-25</t>
        </is>
      </c>
      <c r="I2747" s="36" t="n"/>
      <c r="J2747" s="39" t="inlineStr">
        <is>
          <t>https://www.federalreserve.gov/releases/h10/hist/dat00_ja.htm</t>
        </is>
      </c>
      <c r="K2747" s="37" t="inlineStr">
        <is>
          <t>value_chk_usdmm</t>
        </is>
      </c>
    </row>
    <row r="2748" ht="45" customHeight="1">
      <c r="A2748" s="36" t="inlineStr">
        <is>
          <t>N046</t>
        </is>
      </c>
      <c r="B2748" s="37" t="inlineStr">
        <is>
          <t>PayPay Asset Management Co., Ltd.</t>
        </is>
      </c>
      <c r="C2748" s="36" t="inlineStr">
        <is>
          <t>인수 후</t>
        </is>
      </c>
      <c r="D2748" s="36" t="inlineStr">
        <is>
          <t>2021-03-01</t>
        </is>
      </c>
      <c r="E2748" s="37" t="inlineStr">
        <is>
          <t>통합</t>
        </is>
      </c>
      <c r="F2748" s="37"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7" t="inlineStr">
        <is>
          <t>EDINET</t>
        </is>
      </c>
      <c r="H2748" s="36" t="inlineStr">
        <is>
          <t>2026-06-18</t>
        </is>
      </c>
      <c r="I2748" s="36" t="inlineStr">
        <is>
          <t>S100YBXD</t>
        </is>
      </c>
      <c r="J2748" s="39" t="inlineStr">
        <is>
          <t>https://data.swcms.net/file/lycorp-ir/dam/jcr:37e7640a-6aa4-4125-ac17-9d4e8fed0b14/S100YBXD.pdf</t>
        </is>
      </c>
      <c r="K2748" s="37" t="inlineStr">
        <is>
          <t>pre_incorp_chk,post_events_summary</t>
        </is>
      </c>
    </row>
    <row r="2749" ht="45" customHeight="1">
      <c r="A2749" s="36" t="inlineStr">
        <is>
          <t>N046</t>
        </is>
      </c>
      <c r="B2749" s="37" t="inlineStr">
        <is>
          <t>PayPay Asset Management Co., Ltd.</t>
        </is>
      </c>
      <c r="C2749" s="36" t="inlineStr">
        <is>
          <t>인수 후</t>
        </is>
      </c>
      <c r="D2749" s="36" t="inlineStr">
        <is>
          <t>2021-12-31</t>
        </is>
      </c>
      <c r="E2749" s="37" t="inlineStr">
        <is>
          <t>기타</t>
        </is>
      </c>
      <c r="F2749" s="37"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7" t="inlineStr">
        <is>
          <t>DART 사업보고서</t>
        </is>
      </c>
      <c r="H2749" s="36" t="inlineStr">
        <is>
          <t>2022-03-04</t>
        </is>
      </c>
      <c r="I2749" s="36" t="inlineStr">
        <is>
          <t>20220304000687</t>
        </is>
      </c>
      <c r="J2749" s="39" t="inlineStr">
        <is>
          <t>https://dart.fss.or.kr/dsaf001/main.do?rcpNo=20220304000687</t>
        </is>
      </c>
      <c r="K2749" s="37" t="inlineStr">
        <is>
          <t>pre_incorp_chk</t>
        </is>
      </c>
    </row>
    <row r="2750" ht="45" customHeight="1">
      <c r="A2750" s="36" t="inlineStr">
        <is>
          <t>N047</t>
        </is>
      </c>
      <c r="B2750" s="37" t="inlineStr">
        <is>
          <t>Nylon Korea Media Co., Ltd.</t>
        </is>
      </c>
      <c r="C2750" s="36" t="inlineStr">
        <is>
          <t>인수 전</t>
        </is>
      </c>
      <c r="D2750" s="36" t="inlineStr">
        <is>
          <t>2018-02-20</t>
        </is>
      </c>
      <c r="E2750" s="37" t="inlineStr">
        <is>
          <t>지분취득</t>
        </is>
      </c>
      <c r="F2750" s="37" t="inlineStr">
        <is>
          <t>카카오 계열 크리스피스튜디오가 나일론코리아미디어 63,800주(58.00%)를 796,096,400원에 취득. 취득목적 "패션, 뷰티 컨텐츠 제작 역량 확보". 발행회사는 2017년 설립 법인.</t>
        </is>
      </c>
      <c r="G2750" s="37" t="inlineStr">
        <is>
          <t>DART 기타공시</t>
        </is>
      </c>
      <c r="H2750" s="36" t="inlineStr">
        <is>
          <t>2018-02-26</t>
        </is>
      </c>
      <c r="I2750" s="36" t="inlineStr">
        <is>
          <t>20180226000232</t>
        </is>
      </c>
      <c r="J2750" s="39" t="inlineStr">
        <is>
          <t>https://dart.fss.or.kr/dsaf001/main.do?rcpNo=20180226000232</t>
        </is>
      </c>
      <c r="K2750" s="37" t="inlineStr">
        <is>
          <t>pre_events_summary</t>
        </is>
      </c>
    </row>
    <row r="2751" ht="45" customHeight="1">
      <c r="A2751" s="36" t="inlineStr">
        <is>
          <t>N047</t>
        </is>
      </c>
      <c r="B2751" s="37" t="inlineStr">
        <is>
          <t>Nylon Korea Media Co., Ltd.</t>
        </is>
      </c>
      <c r="C2751" s="36" t="inlineStr">
        <is>
          <t>인수 전</t>
        </is>
      </c>
      <c r="D2751" s="36" t="inlineStr">
        <is>
          <t>2018-02-21</t>
        </is>
      </c>
      <c r="E2751" s="37" t="inlineStr">
        <is>
          <t>추가취득</t>
        </is>
      </c>
      <c r="F2751" s="37" t="inlineStr">
        <is>
          <t>크리스피스튜디오가 40,071주를 500,005,938원에 추가 취득, 보유 103,871주(65.71%).</t>
        </is>
      </c>
      <c r="G2751" s="37" t="inlineStr">
        <is>
          <t>DART 기타공시</t>
        </is>
      </c>
      <c r="H2751" s="36" t="inlineStr">
        <is>
          <t>2018-02-27</t>
        </is>
      </c>
      <c r="I2751" s="36" t="inlineStr">
        <is>
          <t>20180227000414</t>
        </is>
      </c>
      <c r="J2751" s="39" t="inlineStr">
        <is>
          <t>https://dart.fss.or.kr/dsaf001/main.do?rcpNo=20180227000414</t>
        </is>
      </c>
      <c r="K2751" s="37" t="inlineStr">
        <is>
          <t>pre_events_summary</t>
        </is>
      </c>
    </row>
    <row r="2752" ht="45" customHeight="1">
      <c r="A2752" s="36" t="inlineStr">
        <is>
          <t>N047</t>
        </is>
      </c>
      <c r="B2752" s="37" t="inlineStr">
        <is>
          <t>Nylon Korea Media Co., Ltd.</t>
        </is>
      </c>
      <c r="C2752" s="36" t="inlineStr">
        <is>
          <t>인수 전</t>
        </is>
      </c>
      <c r="D2752" s="36" t="inlineStr">
        <is>
          <t>2017</t>
        </is>
      </c>
      <c r="E2752" s="37" t="inlineStr">
        <is>
          <t>실적</t>
        </is>
      </c>
      <c r="F2752" s="37" t="inlineStr">
        <is>
          <t>나일론코리아미디어 2017년 매출 1,963백만원, 영업이익 (408)백만원.</t>
        </is>
      </c>
      <c r="G2752" s="37" t="inlineStr">
        <is>
          <t>DART 기타공시</t>
        </is>
      </c>
      <c r="H2752" s="36" t="inlineStr">
        <is>
          <t>2018-05-31</t>
        </is>
      </c>
      <c r="I2752" s="36" t="inlineStr">
        <is>
          <t>20180531000488</t>
        </is>
      </c>
      <c r="J2752" s="39" t="inlineStr">
        <is>
          <t>https://dart.fss.or.kr/dsaf001/main.do?rcpNo=20180531000488</t>
        </is>
      </c>
      <c r="K2752" s="37" t="inlineStr">
        <is>
          <t>target_rev_pre,target_op_pre</t>
        </is>
      </c>
    </row>
    <row r="2753" ht="45" customHeight="1">
      <c r="A2753" s="36" t="inlineStr">
        <is>
          <t>N047</t>
        </is>
      </c>
      <c r="B2753" s="37" t="inlineStr">
        <is>
          <t>Nylon Korea Media Co., Ltd.</t>
        </is>
      </c>
      <c r="C2753" s="36" t="inlineStr">
        <is>
          <t>인수 전</t>
        </is>
      </c>
      <c r="D2753" s="36" t="inlineStr">
        <is>
          <t>2018</t>
        </is>
      </c>
      <c r="E2753" s="37" t="inlineStr">
        <is>
          <t>실적</t>
        </is>
      </c>
      <c r="F2753" s="37" t="inlineStr">
        <is>
          <t>설립 2017.02.24, 계열편입일 2018.04.01, 대표사업 '나일론 패션 매거진'. 2018년 매출 2,469, 영업이익 -634, 자산총계 495, 자본총계 103(백만원).</t>
        </is>
      </c>
      <c r="G2753" s="37" t="inlineStr">
        <is>
          <t>DART 기타공시</t>
        </is>
      </c>
      <c r="H2753" s="36" t="inlineStr">
        <is>
          <t>2019-05-30</t>
        </is>
      </c>
      <c r="I2753" s="36" t="inlineStr">
        <is>
          <t>20190529000643</t>
        </is>
      </c>
      <c r="J2753" s="39" t="inlineStr">
        <is>
          <t>https://dart.fss.or.kr/dsaf001/main.do?rcpNo=20190529000643</t>
        </is>
      </c>
      <c r="K2753" s="37" t="inlineStr">
        <is>
          <t>target_rev_pre,target_op_pre,pre_events_summary</t>
        </is>
      </c>
    </row>
    <row r="2754" ht="45" customHeight="1">
      <c r="A2754" s="36" t="inlineStr">
        <is>
          <t>N047</t>
        </is>
      </c>
      <c r="B2754" s="37" t="inlineStr">
        <is>
          <t>Nylon Korea Media Co., Ltd.</t>
        </is>
      </c>
      <c r="C2754" s="36" t="inlineStr">
        <is>
          <t>발표</t>
        </is>
      </c>
      <c r="D2754" s="36" t="inlineStr">
        <is>
          <t>2019-06-01</t>
        </is>
      </c>
      <c r="E2754" s="37" t="inlineStr">
        <is>
          <t>완료</t>
        </is>
      </c>
      <c r="F2754" s="37"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7" t="inlineStr">
        <is>
          <t>DART 기타공시</t>
        </is>
      </c>
      <c r="H2754" s="36" t="inlineStr">
        <is>
          <t>2019-06-05</t>
        </is>
      </c>
      <c r="I2754" s="36" t="inlineStr">
        <is>
          <t>20190605000297</t>
        </is>
      </c>
      <c r="J2754" s="39" t="inlineStr">
        <is>
          <t>https://dart.fss.or.kr/dsaf001/main.do?rcpNo=20190605000297</t>
        </is>
      </c>
      <c r="K2754" s="37" t="inlineStr">
        <is>
          <t>value_chk_local,status_chk,announce_date_chk,first_filing_date,subtype_chk</t>
        </is>
      </c>
    </row>
    <row r="2755" ht="45" customHeight="1">
      <c r="A2755" s="36" t="inlineStr">
        <is>
          <t>N047</t>
        </is>
      </c>
      <c r="B2755" s="37" t="inlineStr">
        <is>
          <t>Nylon Korea Media Co., Ltd.</t>
        </is>
      </c>
      <c r="C2755" s="36" t="inlineStr">
        <is>
          <t>인수 후</t>
        </is>
      </c>
      <c r="D2755" s="36" t="inlineStr">
        <is>
          <t>2018-12-31</t>
        </is>
      </c>
      <c r="E2755" s="37" t="inlineStr">
        <is>
          <t>기타</t>
        </is>
      </c>
      <c r="F2755" s="37" t="inlineStr">
        <is>
          <t>플레이리스트의 써브라임 취득 공시에 실린 써브라임 요약 재무(2018년 말): 자산총계 280, 부채총계 419, 자본총계 -139, 매출액 556, 당기순이익 -211(백만원).</t>
        </is>
      </c>
      <c r="G2755" s="37" t="inlineStr">
        <is>
          <t>DART 기타공시</t>
        </is>
      </c>
      <c r="H2755" s="36" t="inlineStr">
        <is>
          <t>2019-09-10</t>
        </is>
      </c>
      <c r="I2755" s="36" t="inlineStr">
        <is>
          <t>20190910000113</t>
        </is>
      </c>
      <c r="J2755" s="39" t="inlineStr">
        <is>
          <t>https://dart.fss.or.kr/dsaf001/main.do?rcpNo=20190910000113</t>
        </is>
      </c>
      <c r="K2755" s="37" t="inlineStr">
        <is>
          <t>acq_total_assets,deal_to_equity_pct</t>
        </is>
      </c>
    </row>
    <row r="2756" ht="45" customHeight="1">
      <c r="A2756" s="36" t="inlineStr">
        <is>
          <t>N047</t>
        </is>
      </c>
      <c r="B2756" s="37" t="inlineStr">
        <is>
          <t>Nylon Korea Media Co., Ltd.</t>
        </is>
      </c>
      <c r="C2756" s="36" t="inlineStr">
        <is>
          <t>인수 후</t>
        </is>
      </c>
      <c r="D2756" s="36" t="inlineStr">
        <is>
          <t>2022-07-01</t>
        </is>
      </c>
      <c r="E2756" s="37" t="inlineStr">
        <is>
          <t>소유주변동</t>
        </is>
      </c>
      <c r="F2756" s="37" t="inlineStr">
        <is>
          <t>에이치엘엘중앙(기업집단 중앙)이 써브라임 3,073주(42%)를 19,319,121,290원에 취득 결정, 주요사업 '연예인 매니지업/ 공연서비스업'.</t>
        </is>
      </c>
      <c r="G2756" s="37" t="inlineStr">
        <is>
          <t>DART 기타공시</t>
        </is>
      </c>
      <c r="H2756" s="36" t="inlineStr">
        <is>
          <t>2022-07-04</t>
        </is>
      </c>
      <c r="I2756" s="36" t="inlineStr">
        <is>
          <t>20220704000262</t>
        </is>
      </c>
      <c r="J2756" s="39" t="inlineStr">
        <is>
          <t>https://dart.fss.or.kr/dsaf001/main.do?rcpNo=20220704000262</t>
        </is>
      </c>
      <c r="K2756" s="37" t="inlineStr">
        <is>
          <t>post_events_summary,acquirer_core</t>
        </is>
      </c>
    </row>
    <row r="2757" ht="45" customHeight="1">
      <c r="A2757" s="36" t="inlineStr">
        <is>
          <t>N047</t>
        </is>
      </c>
      <c r="B2757" s="37" t="inlineStr">
        <is>
          <t>Nylon Korea Media Co., Ltd.</t>
        </is>
      </c>
      <c r="C2757" s="36" t="inlineStr">
        <is>
          <t>인수 후</t>
        </is>
      </c>
      <c r="D2757" s="36" t="inlineStr">
        <is>
          <t>2025</t>
        </is>
      </c>
      <c r="E2757" s="37" t="inlineStr">
        <is>
          <t>실적</t>
        </is>
      </c>
      <c r="F2757" s="37" t="inlineStr">
        <is>
          <t>써브라임 2025년 매출액 22,659,018,171원, 영업이익 525,715,525원(2024년 매출 14,215,637,446원, 영업손실 1,969,776,390원). 재무제표에 나일론 관련 언급 없음.</t>
        </is>
      </c>
      <c r="G2757" s="37" t="inlineStr">
        <is>
          <t>DART 감사보고서</t>
        </is>
      </c>
      <c r="H2757" s="36" t="inlineStr">
        <is>
          <t>2026-04-02</t>
        </is>
      </c>
      <c r="I2757" s="36" t="inlineStr">
        <is>
          <t>20260402002607</t>
        </is>
      </c>
      <c r="J2757" s="39" t="inlineStr">
        <is>
          <t>https://dart.fss.or.kr/dsaf001/main.do?rcpNo=20260402002607</t>
        </is>
      </c>
      <c r="K2757" s="37" t="inlineStr">
        <is>
          <t>post_events_summary,impairment</t>
        </is>
      </c>
    </row>
    <row r="2758" ht="45" customHeight="1">
      <c r="A2758" s="36" t="inlineStr">
        <is>
          <t>N048</t>
        </is>
      </c>
      <c r="B2758" s="37" t="inlineStr">
        <is>
          <t>Company AI Co.,Ltd.</t>
        </is>
      </c>
      <c r="C2758" s="36" t="inlineStr">
        <is>
          <t>인수 전</t>
        </is>
      </c>
      <c r="D2758" s="36" t="inlineStr">
        <is>
          <t>2017-06-05</t>
        </is>
      </c>
      <c r="E2758" s="37" t="inlineStr">
        <is>
          <t>지분취득</t>
        </is>
      </c>
      <c r="F2758" s="37"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7" t="inlineStr">
        <is>
          <t>DART 사업보고서</t>
        </is>
      </c>
      <c r="H2758" s="36" t="inlineStr">
        <is>
          <t>2018-04-02</t>
        </is>
      </c>
      <c r="I2758" s="36" t="inlineStr">
        <is>
          <t>20180402004149</t>
        </is>
      </c>
      <c r="J2758" s="39" t="inlineStr">
        <is>
          <t>https://dart.fss.or.kr/dsaf001/main.do?rcpNo=20180402004149</t>
        </is>
      </c>
      <c r="K2758" s="37" t="inlineStr">
        <is>
          <t>pre_incorp_chk,chk_note</t>
        </is>
      </c>
    </row>
    <row r="2759" ht="45" customHeight="1">
      <c r="A2759" s="36" t="inlineStr">
        <is>
          <t>N048</t>
        </is>
      </c>
      <c r="B2759" s="37" t="inlineStr">
        <is>
          <t>Company AI Co.,Ltd.</t>
        </is>
      </c>
      <c r="C2759" s="36" t="inlineStr">
        <is>
          <t>인수 전</t>
        </is>
      </c>
      <c r="D2759" s="36" t="inlineStr">
        <is>
          <t>2017-07-07</t>
        </is>
      </c>
      <c r="E2759" s="37" t="inlineStr">
        <is>
          <t>발표</t>
        </is>
      </c>
      <c r="F2759" s="37" t="inlineStr">
        <is>
          <t>NAVER의 Company AI 인수 보도: D2SF 발굴 스타트업의 첫 인수, 클로바와 협업하며 독립 법인 유지 계획. 2019~2020 후속 보도는 재검색에서도 찾지 못함</t>
        </is>
      </c>
      <c r="G2759" s="37" t="inlineStr">
        <is>
          <t>언론 보도</t>
        </is>
      </c>
      <c r="H2759" s="36" t="inlineStr">
        <is>
          <t>2017-07-07</t>
        </is>
      </c>
      <c r="I2759" s="36" t="n"/>
      <c r="J2759" s="39" t="inlineStr">
        <is>
          <t>https://byline.network/2017/07/%eb%84%a4%ec%9d%b4%eb%b2%84-%ec%8a%a4%ed%83%80%ed%8a%b8%ec%97%85-company-ai-%ec%9d%b8%ec%88%98-%ed%81%b4%eb%a1%9c%eb%b0%94%ec%97%90-%eb%85%b9%ec%9d%b8%eb%8b%a4/</t>
        </is>
      </c>
      <c r="K2759" s="37" t="inlineStr">
        <is>
          <t>purpose_quote,core_basis,earnings_call_note,pre_events_summary</t>
        </is>
      </c>
    </row>
    <row r="2760" ht="45" customHeight="1">
      <c r="A2760" s="36" t="inlineStr">
        <is>
          <t>N048</t>
        </is>
      </c>
      <c r="B2760" s="37" t="inlineStr">
        <is>
          <t>Company AI Co.,Ltd.</t>
        </is>
      </c>
      <c r="C2760" s="36" t="inlineStr">
        <is>
          <t>인수 전</t>
        </is>
      </c>
      <c r="D2760" s="36" t="inlineStr">
        <is>
          <t>2017</t>
        </is>
      </c>
      <c r="E2760" s="37" t="inlineStr">
        <is>
          <t>실적</t>
        </is>
      </c>
      <c r="F2760" s="37" t="inlineStr">
        <is>
          <t>컴패니에이아이 FY2017 매출액 568, 영업이익 -11, 당기순이익 -17; 자산총계 148, 자본총계 -37(백만원). 공정거래법 연1회 공시</t>
        </is>
      </c>
      <c r="G2760" s="37" t="inlineStr">
        <is>
          <t>DART 기타공시</t>
        </is>
      </c>
      <c r="H2760" s="36" t="inlineStr">
        <is>
          <t>2018-05-31</t>
        </is>
      </c>
      <c r="I2760" s="36" t="inlineStr">
        <is>
          <t>20180531000986</t>
        </is>
      </c>
      <c r="J2760" s="39" t="inlineStr">
        <is>
          <t>https://dart.fss.or.kr/dsaf001/main.do?rcpNo=20180531000986</t>
        </is>
      </c>
      <c r="K2760" s="37" t="inlineStr">
        <is>
          <t>target_rev_pre,target_op_pre,pre_events_summary</t>
        </is>
      </c>
    </row>
    <row r="2761" ht="45" customHeight="1">
      <c r="A2761" s="36" t="inlineStr">
        <is>
          <t>N048</t>
        </is>
      </c>
      <c r="B2761" s="37" t="inlineStr">
        <is>
          <t>Company AI Co.,Ltd.</t>
        </is>
      </c>
      <c r="C2761" s="36" t="inlineStr">
        <is>
          <t>인수 전</t>
        </is>
      </c>
      <c r="D2761" s="36" t="inlineStr">
        <is>
          <t>2018</t>
        </is>
      </c>
      <c r="E2761" s="37" t="inlineStr">
        <is>
          <t>실적</t>
        </is>
      </c>
      <c r="F2761" s="37" t="inlineStr">
        <is>
          <t>FY2018 매출액 1,065, 영업이익 -1, 당기순이익 -10; 자산총계 238, 부채총계 286, 자본총계 -48(백만원, 자본잠식)</t>
        </is>
      </c>
      <c r="G2761" s="37" t="inlineStr">
        <is>
          <t>DART 기타공시</t>
        </is>
      </c>
      <c r="H2761" s="36" t="inlineStr">
        <is>
          <t>2019-05-31</t>
        </is>
      </c>
      <c r="I2761" s="36" t="inlineStr">
        <is>
          <t>20190531001515</t>
        </is>
      </c>
      <c r="J2761" s="39" t="inlineStr">
        <is>
          <t>https://dart.fss.or.kr/dsaf001/main.do?rcpNo=20190531001515</t>
        </is>
      </c>
      <c r="K2761" s="37" t="inlineStr">
        <is>
          <t>target_rev_pre,target_op_pre,pre_events_summary</t>
        </is>
      </c>
    </row>
    <row r="2762" ht="45" customHeight="1">
      <c r="A2762" s="36" t="inlineStr">
        <is>
          <t>N048</t>
        </is>
      </c>
      <c r="B2762" s="37" t="inlineStr">
        <is>
          <t>Company AI Co.,Ltd.</t>
        </is>
      </c>
      <c r="C2762" s="36" t="inlineStr">
        <is>
          <t>발표</t>
        </is>
      </c>
      <c r="D2762" s="36" t="inlineStr">
        <is>
          <t>2019-06-05</t>
        </is>
      </c>
      <c r="E2762" s="37" t="inlineStr">
        <is>
          <t>추가취득</t>
        </is>
      </c>
      <c r="F2762" s="37" t="inlineStr">
        <is>
          <t>최대주주등의주식보유변동(공정거래법): 네이버(주) 2019.06.05 보통주 5,650주(56.50%) +1,740주(17.40%) → 7,390주(73.90%), 금액 870,000,000, 단가 500,000; 강지훈(임원) 2,505주 -1,002주 → 1,503주(15.03%), 501,000,000; 기타 1,845 → 1,107주</t>
        </is>
      </c>
      <c r="G2762" s="37" t="inlineStr">
        <is>
          <t>DART 기타공시</t>
        </is>
      </c>
      <c r="H2762" s="36" t="inlineStr">
        <is>
          <t>2019-07-08</t>
        </is>
      </c>
      <c r="I2762" s="36" t="inlineStr">
        <is>
          <t>20190708000404</t>
        </is>
      </c>
      <c r="J2762" s="39" t="inlineStr">
        <is>
          <t>https://dart.fss.or.kr/dsaf001/main.do?rcpNo=20190708000404</t>
        </is>
      </c>
      <c r="K2762" s="37" t="inlineStr">
        <is>
          <t>status_chk,value_chk_local,announce_date_chk,first_filing_date,chk_note</t>
        </is>
      </c>
    </row>
    <row r="2763" ht="45" customHeight="1">
      <c r="A2763" s="36" t="inlineStr">
        <is>
          <t>N048</t>
        </is>
      </c>
      <c r="B2763" s="37" t="inlineStr">
        <is>
          <t>Company AI Co.,Ltd.</t>
        </is>
      </c>
      <c r="C2763" s="36" t="inlineStr">
        <is>
          <t>발표</t>
        </is>
      </c>
      <c r="D2763" s="36" t="inlineStr">
        <is>
          <t>2019-06-05</t>
        </is>
      </c>
      <c r="E2763" s="37" t="inlineStr">
        <is>
          <t>기타</t>
        </is>
      </c>
      <c r="F2763" s="37" t="inlineStr">
        <is>
          <t>Yahoo Finance KRW=X 일별 종가: 2019-06-04 1,178.35, 06-05 1,176.05원/달러</t>
        </is>
      </c>
      <c r="G2763" s="37" t="inlineStr">
        <is>
          <t>기타</t>
        </is>
      </c>
      <c r="H2763" s="36" t="inlineStr">
        <is>
          <t>2019-06-05</t>
        </is>
      </c>
      <c r="I2763" s="36" t="n"/>
      <c r="J2763" s="39" t="inlineStr">
        <is>
          <t>https://query1.finance.yahoo.com/v8/finance/chart/KRW=X?period1=1559520000&amp;period2=1559952000&amp;interval=1d</t>
        </is>
      </c>
      <c r="K2763" s="37" t="inlineStr">
        <is>
          <t>value_chk_usdmm</t>
        </is>
      </c>
    </row>
    <row r="2764" ht="45" customHeight="1">
      <c r="A2764" s="36" t="inlineStr">
        <is>
          <t>N048</t>
        </is>
      </c>
      <c r="B2764" s="37" t="inlineStr">
        <is>
          <t>Company AI Co.,Ltd.</t>
        </is>
      </c>
      <c r="C2764" s="36" t="inlineStr">
        <is>
          <t>발표</t>
        </is>
      </c>
      <c r="D2764" s="36" t="inlineStr">
        <is>
          <t>2019-07-05</t>
        </is>
      </c>
      <c r="E2764" s="37" t="inlineStr">
        <is>
          <t>기타</t>
        </is>
      </c>
      <c r="F2764" s="37" t="inlineStr">
        <is>
          <t>NAVER(035420.KS) 일별 종가: 2019-07-04 118,000, 07-05 121,000, 07-08 118,500, 07-09 115,500원</t>
        </is>
      </c>
      <c r="G2764" s="37" t="inlineStr">
        <is>
          <t>기타</t>
        </is>
      </c>
      <c r="H2764" s="36" t="inlineStr">
        <is>
          <t>2019-07-05</t>
        </is>
      </c>
      <c r="I2764" s="36" t="n"/>
      <c r="J2764" s="39" t="inlineStr">
        <is>
          <t>https://query1.finance.yahoo.com/v8/finance/chart/035420.KS?period1=1561939200&amp;period2=1562716800&amp;interval=1d</t>
        </is>
      </c>
      <c r="K2764" s="37" t="inlineStr">
        <is>
          <t>acq_mktcap</t>
        </is>
      </c>
    </row>
    <row r="2765" ht="45" customHeight="1">
      <c r="A2765" s="36" t="inlineStr">
        <is>
          <t>N048</t>
        </is>
      </c>
      <c r="B2765" s="37" t="inlineStr">
        <is>
          <t>Company AI Co.,Ltd.</t>
        </is>
      </c>
      <c r="C2765" s="36" t="inlineStr">
        <is>
          <t>인수 후</t>
        </is>
      </c>
      <c r="D2765" s="36" t="inlineStr">
        <is>
          <t>2019-12-31</t>
        </is>
      </c>
      <c r="E2765" s="37" t="inlineStr">
        <is>
          <t>실적</t>
        </is>
      </c>
      <c r="F2765" s="37"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7" t="inlineStr">
        <is>
          <t>DART 사업보고서</t>
        </is>
      </c>
      <c r="H2765" s="36" t="inlineStr">
        <is>
          <t>2020-03-30</t>
        </is>
      </c>
      <c r="I2765" s="36" t="inlineStr">
        <is>
          <t>20200330004603</t>
        </is>
      </c>
      <c r="J2765" s="39" t="inlineStr">
        <is>
          <t>https://dart.fss.or.kr/dsaf001/main.do?rcpNo=20200330004603</t>
        </is>
      </c>
      <c r="K2765" s="37" t="inlineStr">
        <is>
          <t>acq_total_assets,deal_to_assets_pct,deal_to_equity_pct,acq_mktcap,acquirer_core,purpose_quote,post_events_summary</t>
        </is>
      </c>
    </row>
    <row r="2766" ht="45" customHeight="1">
      <c r="A2766" s="36" t="inlineStr">
        <is>
          <t>N048</t>
        </is>
      </c>
      <c r="B2766" s="37" t="inlineStr">
        <is>
          <t>Company AI Co.,Ltd.</t>
        </is>
      </c>
      <c r="C2766" s="36" t="inlineStr">
        <is>
          <t>인수 후</t>
        </is>
      </c>
      <c r="D2766" s="36" t="inlineStr">
        <is>
          <t>2019</t>
        </is>
      </c>
      <c r="E2766" s="37" t="inlineStr">
        <is>
          <t>실적</t>
        </is>
      </c>
      <c r="F2766" s="37" t="inlineStr">
        <is>
          <t>FY2019 매출액 970, 영업이익 -285, 당기순이익 -293; 자산총계 236, 부채총계 648, 자본총계 -412(백만원, 자본잠식)</t>
        </is>
      </c>
      <c r="G2766" s="37" t="inlineStr">
        <is>
          <t>DART 기타공시</t>
        </is>
      </c>
      <c r="H2766" s="36" t="inlineStr">
        <is>
          <t>2020-06-01</t>
        </is>
      </c>
      <c r="I2766" s="36" t="inlineStr">
        <is>
          <t>20200601000492</t>
        </is>
      </c>
      <c r="J2766" s="39" t="inlineStr">
        <is>
          <t>https://dart.fss.or.kr/dsaf001/main.do?rcpNo=20200601000492</t>
        </is>
      </c>
      <c r="K2766" s="37" t="inlineStr">
        <is>
          <t>target_rev_post,target_op_post</t>
        </is>
      </c>
    </row>
    <row r="2767" ht="45" customHeight="1">
      <c r="A2767" s="36" t="inlineStr">
        <is>
          <t>N048</t>
        </is>
      </c>
      <c r="B2767" s="37" t="inlineStr">
        <is>
          <t>Company AI Co.,Ltd.</t>
        </is>
      </c>
      <c r="C2767" s="36" t="inlineStr">
        <is>
          <t>인수 후</t>
        </is>
      </c>
      <c r="D2767" s="36" t="inlineStr">
        <is>
          <t>2020-06-05</t>
        </is>
      </c>
      <c r="E2767" s="37" t="inlineStr">
        <is>
          <t>추가취득</t>
        </is>
      </c>
      <c r="F2767" s="37" t="inlineStr">
        <is>
          <t>네이버(주) 2020.06.05 +1,740주(17.40%), 870,000,000, 단가 500,000; 강지훈 -1,002주, 기타 -738주. 변동 전후가 5,650→7,390주로 2019년 공시와 같은 값이 적혀 있어 기재 오류로 판단</t>
        </is>
      </c>
      <c r="G2767" s="37" t="inlineStr">
        <is>
          <t>DART 기타공시</t>
        </is>
      </c>
      <c r="H2767" s="36" t="inlineStr">
        <is>
          <t>2020-06-12</t>
        </is>
      </c>
      <c r="I2767" s="36" t="inlineStr">
        <is>
          <t>20200612000054</t>
        </is>
      </c>
      <c r="J2767" s="39" t="inlineStr">
        <is>
          <t>https://dart.fss.or.kr/dsaf001/main.do?rcpNo=20200612000054</t>
        </is>
      </c>
      <c r="K2767" s="37" t="inlineStr">
        <is>
          <t>notes,post_events_summary</t>
        </is>
      </c>
    </row>
    <row r="2768" ht="45" customHeight="1">
      <c r="A2768" s="36" t="inlineStr">
        <is>
          <t>N048</t>
        </is>
      </c>
      <c r="B2768" s="37" t="inlineStr">
        <is>
          <t>Company AI Co.,Ltd.</t>
        </is>
      </c>
      <c r="C2768" s="36" t="inlineStr">
        <is>
          <t>인수 후</t>
        </is>
      </c>
      <c r="D2768" s="36" t="inlineStr">
        <is>
          <t>2020-12-04</t>
        </is>
      </c>
      <c r="E2768" s="37" t="inlineStr">
        <is>
          <t>추가취득</t>
        </is>
      </c>
      <c r="F2768" s="37" t="inlineStr">
        <is>
          <t>네이버(주) 2020.12.04 9,130주(91.30%) +870주 → 10,000주(100.00%), 435,000,000원; 강지훈 501주, 기타 369주 전량 매도 (N056)</t>
        </is>
      </c>
      <c r="G2768" s="37" t="inlineStr">
        <is>
          <t>DART 기타공시</t>
        </is>
      </c>
      <c r="H2768" s="36" t="inlineStr">
        <is>
          <t>2020-12-09</t>
        </is>
      </c>
      <c r="I2768" s="36" t="inlineStr">
        <is>
          <t>20201209000337</t>
        </is>
      </c>
      <c r="J2768" s="39" t="inlineStr">
        <is>
          <t>https://dart.fss.or.kr/dsaf001/main.do?rcpNo=20201209000337</t>
        </is>
      </c>
      <c r="K2768" s="37" t="inlineStr">
        <is>
          <t>post_events_summary</t>
        </is>
      </c>
    </row>
    <row r="2769" ht="45" customHeight="1">
      <c r="A2769" s="36" t="inlineStr">
        <is>
          <t>N048</t>
        </is>
      </c>
      <c r="B2769" s="37" t="inlineStr">
        <is>
          <t>Company AI Co.,Ltd.</t>
        </is>
      </c>
      <c r="C2769" s="36" t="inlineStr">
        <is>
          <t>인수 후</t>
        </is>
      </c>
      <c r="D2769" s="36" t="inlineStr">
        <is>
          <t>2020-12-17</t>
        </is>
      </c>
      <c r="E2769" s="37" t="inlineStr">
        <is>
          <t>청산</t>
        </is>
      </c>
      <c r="F2769" s="37" t="inlineStr">
        <is>
          <t>해산사유발생: '상법 제517조에 따른 주주총회의 결의', '해산 결의 및 청산인 선임을 통한 청산절차 진행', 해산사유발생일 2020년 12월 17일</t>
        </is>
      </c>
      <c r="G2769" s="37" t="inlineStr">
        <is>
          <t>DART 기타공시</t>
        </is>
      </c>
      <c r="H2769" s="36" t="inlineStr">
        <is>
          <t>2020-12-22</t>
        </is>
      </c>
      <c r="I2769" s="36" t="inlineStr">
        <is>
          <t>20201222000069</t>
        </is>
      </c>
      <c r="J2769" s="39" t="inlineStr">
        <is>
          <t>https://dart.fss.or.kr/dsaf001/main.do?rcpNo=20201222000069</t>
        </is>
      </c>
      <c r="K2769" s="37" t="inlineStr">
        <is>
          <t>post_events_summary</t>
        </is>
      </c>
    </row>
    <row r="2770" ht="45" customHeight="1">
      <c r="A2770" s="36" t="inlineStr">
        <is>
          <t>N048</t>
        </is>
      </c>
      <c r="B2770" s="37" t="inlineStr">
        <is>
          <t>Company AI Co.,Ltd.</t>
        </is>
      </c>
      <c r="C2770" s="36" t="inlineStr">
        <is>
          <t>인수 후</t>
        </is>
      </c>
      <c r="D2770" s="36" t="inlineStr">
        <is>
          <t>2020-12-31</t>
        </is>
      </c>
      <c r="E2770" s="37" t="inlineStr">
        <is>
          <t>손상차손</t>
        </is>
      </c>
      <c r="F2770" s="37"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7" t="inlineStr">
        <is>
          <t>DART 사업보고서</t>
        </is>
      </c>
      <c r="H2770" s="36" t="inlineStr">
        <is>
          <t>2021-03-16</t>
        </is>
      </c>
      <c r="I2770" s="36" t="inlineStr">
        <is>
          <t>20210316001214</t>
        </is>
      </c>
      <c r="J2770" s="39" t="inlineStr">
        <is>
          <t>https://dart.fss.or.kr/dsaf001/main.do?rcpNo=20210316001214</t>
        </is>
      </c>
      <c r="K2770" s="37" t="inlineStr">
        <is>
          <t>impairment,target_rev_post,target_op_post,post_events_summary</t>
        </is>
      </c>
    </row>
    <row r="2771" ht="45" customHeight="1">
      <c r="A2771" s="36" t="inlineStr">
        <is>
          <t>N048</t>
        </is>
      </c>
      <c r="B2771" s="37" t="inlineStr">
        <is>
          <t>Company AI Co.,Ltd.</t>
        </is>
      </c>
      <c r="C2771" s="36" t="inlineStr">
        <is>
          <t>인수 후</t>
        </is>
      </c>
      <c r="D2771" s="36" t="inlineStr">
        <is>
          <t>2021</t>
        </is>
      </c>
      <c r="E2771" s="37" t="inlineStr">
        <is>
          <t>청산</t>
        </is>
      </c>
      <c r="F2771" s="37" t="inlineStr">
        <is>
          <t>NAVER 2021 사업보고서: 연결범위 변동 '종속기업 | 청산 | 컴패니에이아이, ...'; 종속기업 표 컴패니에이아이(*2) 당기말 -, 전기말 100.00, "(*2) 당기 중 청산되었습니다."</t>
        </is>
      </c>
      <c r="G2771" s="37" t="inlineStr">
        <is>
          <t>DART 사업보고서</t>
        </is>
      </c>
      <c r="H2771" s="36" t="inlineStr">
        <is>
          <t>2022-03-04</t>
        </is>
      </c>
      <c r="I2771" s="36" t="inlineStr">
        <is>
          <t>20220304000687</t>
        </is>
      </c>
      <c r="J2771" s="39" t="inlineStr">
        <is>
          <t>https://dart.fss.or.kr/dsaf001/main.do?rcpNo=20220304000687</t>
        </is>
      </c>
      <c r="K2771" s="37" t="inlineStr">
        <is>
          <t>post_events_summary</t>
        </is>
      </c>
    </row>
    <row r="2772" ht="45" customHeight="1">
      <c r="A2772" s="36" t="inlineStr">
        <is>
          <t>N049</t>
        </is>
      </c>
      <c r="B2772" s="37" t="inlineStr">
        <is>
          <t>Sublime Artist Agency Inc.</t>
        </is>
      </c>
      <c r="C2772" s="36" t="inlineStr">
        <is>
          <t>발표</t>
        </is>
      </c>
      <c r="D2772" s="36" t="inlineStr">
        <is>
          <t>2019-09-09</t>
        </is>
      </c>
      <c r="E2772" s="37" t="inlineStr">
        <is>
          <t>발표</t>
        </is>
      </c>
      <c r="F2772" s="37"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7" t="inlineStr">
        <is>
          <t>DART 기타공시</t>
        </is>
      </c>
      <c r="H2772" s="36" t="inlineStr">
        <is>
          <t>2019-09-10</t>
        </is>
      </c>
      <c r="I2772" s="36" t="inlineStr">
        <is>
          <t>20190910000113</t>
        </is>
      </c>
      <c r="J2772" s="39" t="inlineStr">
        <is>
          <t>https://dart.fss.or.kr/dsaf001/main.do?rcpNo=20190910000113</t>
        </is>
      </c>
      <c r="K2772" s="37" t="inlineStr">
        <is>
          <t>purpose_quote,value_chk_local,deal_to_equity_pct,announce_date_chk,first_filing_date,target_rev_pre</t>
        </is>
      </c>
    </row>
    <row r="2773" ht="45" customHeight="1">
      <c r="A2773" s="36" t="inlineStr">
        <is>
          <t>N049</t>
        </is>
      </c>
      <c r="B2773" s="37" t="inlineStr">
        <is>
          <t>Sublime Artist Agency Inc.</t>
        </is>
      </c>
      <c r="C2773" s="36" t="inlineStr">
        <is>
          <t>인수 전</t>
        </is>
      </c>
      <c r="D2773" s="36" t="inlineStr">
        <is>
          <t>2018-12-31</t>
        </is>
      </c>
      <c r="E2773" s="37" t="inlineStr">
        <is>
          <t>기타</t>
        </is>
      </c>
      <c r="F2773" s="37"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7" t="inlineStr">
        <is>
          <t>DART 사업보고서</t>
        </is>
      </c>
      <c r="H2773" s="36" t="inlineStr">
        <is>
          <t>2019-04-01</t>
        </is>
      </c>
      <c r="I2773" s="36" t="inlineStr">
        <is>
          <t>20190401004489</t>
        </is>
      </c>
      <c r="J2773" s="39" t="inlineStr">
        <is>
          <t>https://dart.fss.or.kr/dsaf001/main.do?rcpNo=20190401004489</t>
        </is>
      </c>
      <c r="K2773" s="37" t="inlineStr">
        <is>
          <t>pre_incorp_chk,acq_total_assets,apex_total_assets,acq_mktcap</t>
        </is>
      </c>
    </row>
    <row r="2774" ht="45" customHeight="1">
      <c r="A2774" s="36" t="inlineStr">
        <is>
          <t>N049</t>
        </is>
      </c>
      <c r="B2774" s="37" t="inlineStr">
        <is>
          <t>Sublime Artist Agency Inc.</t>
        </is>
      </c>
      <c r="C2774" s="36" t="inlineStr">
        <is>
          <t>인수 후</t>
        </is>
      </c>
      <c r="D2774" s="36" t="inlineStr">
        <is>
          <t>2019-12-31</t>
        </is>
      </c>
      <c r="E2774" s="37" t="inlineStr">
        <is>
          <t>기타</t>
        </is>
      </c>
      <c r="F2774" s="37" t="inlineStr">
        <is>
          <t>NAVER 2019 사업보고서 연결대상 종속회사 개황에 플레이리스트(자산총액 8,087백만원) 기재.</t>
        </is>
      </c>
      <c r="G2774" s="37" t="inlineStr">
        <is>
          <t>DART 사업보고서</t>
        </is>
      </c>
      <c r="H2774" s="36" t="inlineStr">
        <is>
          <t>2020-03-30</t>
        </is>
      </c>
      <c r="I2774" s="36" t="inlineStr">
        <is>
          <t>20200330004603</t>
        </is>
      </c>
      <c r="J2774" s="39" t="inlineStr">
        <is>
          <t>https://dart.fss.or.kr/dsaf001/main.do?rcpNo=20200330004603</t>
        </is>
      </c>
      <c r="K2774" s="37" t="inlineStr">
        <is>
          <t>pre_incorp_chk</t>
        </is>
      </c>
    </row>
    <row r="2775" ht="45" customHeight="1">
      <c r="A2775" s="36" t="inlineStr">
        <is>
          <t>N049</t>
        </is>
      </c>
      <c r="B2775" s="37" t="inlineStr">
        <is>
          <t>Sublime Artist Agency Inc.</t>
        </is>
      </c>
      <c r="C2775" s="36" t="inlineStr">
        <is>
          <t>인수 후</t>
        </is>
      </c>
      <c r="D2775" s="36" t="inlineStr">
        <is>
          <t>2020-12-31</t>
        </is>
      </c>
      <c r="E2775" s="37" t="inlineStr">
        <is>
          <t>기타</t>
        </is>
      </c>
      <c r="F2775" s="37" t="inlineStr">
        <is>
          <t>NAVER 2020 사업보고서 연결주석: 플레이리스트 지분율 당기 93.99%, 전기 83.73%.</t>
        </is>
      </c>
      <c r="G2775" s="37" t="inlineStr">
        <is>
          <t>DART 사업보고서</t>
        </is>
      </c>
      <c r="H2775" s="36" t="inlineStr">
        <is>
          <t>2021-03-16</t>
        </is>
      </c>
      <c r="I2775" s="36" t="inlineStr">
        <is>
          <t>20210316001214</t>
        </is>
      </c>
      <c r="J2775" s="39" t="inlineStr">
        <is>
          <t>https://dart.fss.or.kr/dsaf001/main.do?rcpNo=20210316001214</t>
        </is>
      </c>
      <c r="K2775" s="37" t="inlineStr">
        <is>
          <t>pre_incorp_chk</t>
        </is>
      </c>
    </row>
    <row r="2776" ht="45" customHeight="1">
      <c r="A2776" s="36" t="inlineStr">
        <is>
          <t>N049</t>
        </is>
      </c>
      <c r="B2776" s="37" t="inlineStr">
        <is>
          <t>Sublime Artist Agency Inc.</t>
        </is>
      </c>
      <c r="C2776" s="36" t="inlineStr">
        <is>
          <t>인수 전</t>
        </is>
      </c>
      <c r="D2776" s="36" t="inlineStr">
        <is>
          <t>2017-12-31</t>
        </is>
      </c>
      <c r="E2776" s="37" t="inlineStr">
        <is>
          <t>설립</t>
        </is>
      </c>
      <c r="F2776" s="37" t="inlineStr">
        <is>
          <t>스노우 2017 감사보고서: 플레이리스트는 지분 50% 공동기업.</t>
        </is>
      </c>
      <c r="G2776" s="37" t="inlineStr">
        <is>
          <t>DART 감사보고서</t>
        </is>
      </c>
      <c r="H2776" s="36" t="inlineStr">
        <is>
          <t>2018-03-26</t>
        </is>
      </c>
      <c r="I2776" s="36" t="inlineStr">
        <is>
          <t>20180326000860</t>
        </is>
      </c>
      <c r="J2776" s="39" t="inlineStr">
        <is>
          <t>https://dart.fss.or.kr/dsaf001/main.do?rcpNo=20180326000860</t>
        </is>
      </c>
      <c r="K2776" s="37" t="inlineStr">
        <is>
          <t>pre_events_summary</t>
        </is>
      </c>
    </row>
    <row r="2777" ht="45" customHeight="1">
      <c r="A2777" s="36" t="inlineStr">
        <is>
          <t>N049</t>
        </is>
      </c>
      <c r="B2777" s="37" t="inlineStr">
        <is>
          <t>Sublime Artist Agency Inc.</t>
        </is>
      </c>
      <c r="C2777" s="36" t="inlineStr">
        <is>
          <t>인수 후</t>
        </is>
      </c>
      <c r="D2777" s="36" t="inlineStr">
        <is>
          <t>2022-12-31</t>
        </is>
      </c>
      <c r="E2777" s="37" t="inlineStr">
        <is>
          <t>매각</t>
        </is>
      </c>
      <c r="F2777" s="37"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7" t="inlineStr">
        <is>
          <t>DART 감사보고서</t>
        </is>
      </c>
      <c r="H2777" s="36" t="inlineStr">
        <is>
          <t>2023-03-31</t>
        </is>
      </c>
      <c r="I2777" s="36" t="inlineStr">
        <is>
          <t>20230331001135</t>
        </is>
      </c>
      <c r="J2777" s="39" t="inlineStr">
        <is>
          <t>https://dart.fss.or.kr/dsaf001/main.do?rcpNo=20230331001135</t>
        </is>
      </c>
      <c r="K2777" s="37" t="inlineStr">
        <is>
          <t>impairment,post_events_summary</t>
        </is>
      </c>
    </row>
    <row r="2778" ht="45" customHeight="1">
      <c r="A2778" s="36" t="inlineStr">
        <is>
          <t>N049</t>
        </is>
      </c>
      <c r="B2778" s="37" t="inlineStr">
        <is>
          <t>Sublime Artist Agency Inc.</t>
        </is>
      </c>
      <c r="C2778" s="36" t="inlineStr">
        <is>
          <t>인수 후</t>
        </is>
      </c>
      <c r="D2778" s="36" t="inlineStr">
        <is>
          <t>2022</t>
        </is>
      </c>
      <c r="E2778" s="37" t="inlineStr">
        <is>
          <t>실적</t>
        </is>
      </c>
      <c r="F2778" s="37" t="inlineStr">
        <is>
          <t>써브라임 2022 매출액 20,647,919,052원, 영업손실 3,042,597,552원; 2021 매출액 25,005,959,959원, 영업이익 780,300,051원.</t>
        </is>
      </c>
      <c r="G2778" s="37" t="inlineStr">
        <is>
          <t>DART 감사보고서</t>
        </is>
      </c>
      <c r="H2778" s="36" t="inlineStr">
        <is>
          <t>2023-04-05</t>
        </is>
      </c>
      <c r="I2778" s="36" t="inlineStr">
        <is>
          <t>20230405002629</t>
        </is>
      </c>
      <c r="J2778" s="39" t="inlineStr">
        <is>
          <t>https://dart.fss.or.kr/dsaf001/main.do?rcpNo=20230405002629</t>
        </is>
      </c>
      <c r="K2778" s="37" t="inlineStr">
        <is>
          <t>target_rev_post,target_op_post</t>
        </is>
      </c>
    </row>
    <row r="2779" ht="45" customHeight="1">
      <c r="A2779" s="36" t="inlineStr">
        <is>
          <t>N049</t>
        </is>
      </c>
      <c r="B2779" s="37" t="inlineStr">
        <is>
          <t>Sublime Artist Agency Inc.</t>
        </is>
      </c>
      <c r="C2779" s="36" t="inlineStr">
        <is>
          <t>인수 후</t>
        </is>
      </c>
      <c r="D2779" s="36" t="inlineStr">
        <is>
          <t>2024</t>
        </is>
      </c>
      <c r="E2779" s="37" t="inlineStr">
        <is>
          <t>실적</t>
        </is>
      </c>
      <c r="F2779" s="37" t="inlineStr">
        <is>
          <t>써브라임 2024 매출액 14,215,637,446원, 영업손실 1,969,776,390원; 2023 매출액 18,849,295,497원, 영업손실 1,381,150,025원.</t>
        </is>
      </c>
      <c r="G2779" s="37" t="inlineStr">
        <is>
          <t>DART 감사보고서</t>
        </is>
      </c>
      <c r="H2779" s="36" t="inlineStr">
        <is>
          <t>2025-03-31</t>
        </is>
      </c>
      <c r="I2779" s="36" t="inlineStr">
        <is>
          <t>20250331001348</t>
        </is>
      </c>
      <c r="J2779" s="39" t="inlineStr">
        <is>
          <t>https://dart.fss.or.kr/dsaf001/main.do?rcpNo=20250331001348</t>
        </is>
      </c>
      <c r="K2779" s="37" t="inlineStr">
        <is>
          <t>target_rev_post,target_op_post</t>
        </is>
      </c>
    </row>
    <row r="2780" ht="45" customHeight="1">
      <c r="A2780" s="36" t="inlineStr">
        <is>
          <t>N049</t>
        </is>
      </c>
      <c r="B2780" s="37" t="inlineStr">
        <is>
          <t>Sublime Artist Agency Inc.</t>
        </is>
      </c>
      <c r="C2780" s="36" t="inlineStr">
        <is>
          <t>인수 후</t>
        </is>
      </c>
      <c r="D2780" s="36" t="inlineStr">
        <is>
          <t>2025</t>
        </is>
      </c>
      <c r="E2780" s="37" t="inlineStr">
        <is>
          <t>실적</t>
        </is>
      </c>
      <c r="F2780" s="37" t="inlineStr">
        <is>
          <t>써브라임 2025 매출액 22,659,018,171원, 영업이익 525,715,525원.</t>
        </is>
      </c>
      <c r="G2780" s="37" t="inlineStr">
        <is>
          <t>DART 감사보고서</t>
        </is>
      </c>
      <c r="H2780" s="36" t="inlineStr">
        <is>
          <t>2026-04-02</t>
        </is>
      </c>
      <c r="I2780" s="36" t="inlineStr">
        <is>
          <t>20260402002607</t>
        </is>
      </c>
      <c r="J2780" s="39" t="inlineStr">
        <is>
          <t>https://dart.fss.or.kr/dsaf001/main.do?rcpNo=20260402002607</t>
        </is>
      </c>
      <c r="K2780" s="37" t="inlineStr">
        <is>
          <t>target_rev_post,target_op_post</t>
        </is>
      </c>
    </row>
    <row r="2781" ht="45" customHeight="1">
      <c r="A2781" s="36" t="inlineStr">
        <is>
          <t>N049</t>
        </is>
      </c>
      <c r="B2781" s="37" t="inlineStr">
        <is>
          <t>Sublime Artist Agency Inc.</t>
        </is>
      </c>
      <c r="C2781" s="36" t="inlineStr">
        <is>
          <t>인수 후</t>
        </is>
      </c>
      <c r="D2781" s="36" t="inlineStr">
        <is>
          <t>2022-07-04</t>
        </is>
      </c>
      <c r="E2781" s="37" t="inlineStr">
        <is>
          <t>기타</t>
        </is>
      </c>
      <c r="F2781" s="37" t="inlineStr">
        <is>
          <t>에이치엘엘중앙 취득 공시의 써브라임 요약 재무(백만원): 당해 연도 매출 7,737·순이익 680, 전년도 22,193·685, 전전년도 7,305·-971(연도 미표기).</t>
        </is>
      </c>
      <c r="G2781" s="37" t="inlineStr">
        <is>
          <t>DART 기타공시</t>
        </is>
      </c>
      <c r="H2781" s="36" t="inlineStr">
        <is>
          <t>2022-07-04</t>
        </is>
      </c>
      <c r="I2781" s="36" t="inlineStr">
        <is>
          <t>20220704000262</t>
        </is>
      </c>
      <c r="J2781" s="39" t="inlineStr">
        <is>
          <t>https://dart.fss.or.kr/dsaf001/main.do?rcpNo=20220704000262</t>
        </is>
      </c>
      <c r="K2781" s="37" t="inlineStr">
        <is>
          <t>target_rev_post,target_op_post</t>
        </is>
      </c>
    </row>
    <row r="2782" ht="45" customHeight="1">
      <c r="A2782" s="36" t="inlineStr">
        <is>
          <t>N049</t>
        </is>
      </c>
      <c r="B2782" s="37" t="inlineStr">
        <is>
          <t>Sublime Artist Agency Inc.</t>
        </is>
      </c>
      <c r="C2782" s="36" t="inlineStr">
        <is>
          <t>인수 후</t>
        </is>
      </c>
      <c r="D2782" s="36" t="inlineStr">
        <is>
          <t>2021-12-31</t>
        </is>
      </c>
      <c r="E2782" s="37" t="inlineStr">
        <is>
          <t>기타</t>
        </is>
      </c>
      <c r="F2782" s="37" t="inlineStr">
        <is>
          <t>카카오엔터테인먼트 연결주석의 기타포괄손익-공정가치 측정 금융자산(수준3)에 써브라임아티스트에이전시(주) 1,001,000천원 기재.</t>
        </is>
      </c>
      <c r="G2782" s="37" t="inlineStr">
        <is>
          <t>DART 사업보고서</t>
        </is>
      </c>
      <c r="H2782" s="36" t="inlineStr">
        <is>
          <t>2022-03-31</t>
        </is>
      </c>
      <c r="I2782" s="36" t="inlineStr">
        <is>
          <t>20220331003217</t>
        </is>
      </c>
      <c r="J2782" s="39" t="inlineStr">
        <is>
          <t>https://dart.fss.or.kr/dsaf001/main.do?rcpNo=20220331003217</t>
        </is>
      </c>
      <c r="K2782" s="37" t="inlineStr">
        <is>
          <t>post_events_summary</t>
        </is>
      </c>
    </row>
    <row r="2783" ht="45" customHeight="1">
      <c r="A2783" s="36" t="inlineStr">
        <is>
          <t>N050</t>
        </is>
      </c>
      <c r="B2783" s="37" t="inlineStr">
        <is>
          <t>ZOZO, Inc. (TSE:3092)</t>
        </is>
      </c>
      <c r="C2783" s="36" t="inlineStr">
        <is>
          <t>인수 전</t>
        </is>
      </c>
      <c r="D2783" s="36" t="inlineStr">
        <is>
          <t>2010-11</t>
        </is>
      </c>
      <c r="E2783" s="37" t="inlineStr">
        <is>
          <t>제휴</t>
        </is>
      </c>
      <c r="F2783" s="37" t="inlineStr">
        <is>
          <t>스타트투데이 有価証券報告書 第14期 沿革: "平成22年11月 Yahoo！JAPANを運営するヤフー㈱とECショッピングサイトの連携等に関する業務提携を開始"</t>
        </is>
      </c>
      <c r="G2783" s="37" t="inlineStr">
        <is>
          <t>EDINET</t>
        </is>
      </c>
      <c r="H2783" s="36" t="inlineStr">
        <is>
          <t>2012-06-25</t>
        </is>
      </c>
      <c r="I2783" s="36" t="inlineStr">
        <is>
          <t>past_49</t>
        </is>
      </c>
      <c r="J2783" s="39" t="inlineStr">
        <is>
          <t>https://corp.zozo.com/ir-info/files/pdf/past_49.pdf</t>
        </is>
      </c>
      <c r="K2783" s="37" t="inlineStr">
        <is>
          <t>pre_events_summary</t>
        </is>
      </c>
    </row>
    <row r="2784" ht="45" customHeight="1">
      <c r="A2784" s="36" t="inlineStr">
        <is>
          <t>N050</t>
        </is>
      </c>
      <c r="B2784" s="37" t="inlineStr">
        <is>
          <t>ZOZO, Inc. (TSE:3092)</t>
        </is>
      </c>
      <c r="C2784" s="36" t="inlineStr">
        <is>
          <t>인수 전</t>
        </is>
      </c>
      <c r="D2784" s="36" t="inlineStr">
        <is>
          <t>2018-04-27</t>
        </is>
      </c>
      <c r="E2784" s="37" t="inlineStr">
        <is>
          <t>손상차손</t>
        </is>
      </c>
      <c r="F2784" s="37" t="inlineStr">
        <is>
          <t>스타트투데이 '特別損失の計上に関するお知らせ': 체형계측 슈트 설비 감손 1,486百万円, 재고평가손 263百万円, StretchSense 투자유가증권평가손 1,848百万円 등</t>
        </is>
      </c>
      <c r="G2784" s="37" t="inlineStr">
        <is>
          <t>TDnet</t>
        </is>
      </c>
      <c r="H2784" s="36" t="inlineStr">
        <is>
          <t>2018-04-27</t>
        </is>
      </c>
      <c r="I2784" s="36" t="inlineStr">
        <is>
          <t>disclosure_jp_110</t>
        </is>
      </c>
      <c r="J2784" s="39" t="inlineStr">
        <is>
          <t>https://corp.zozo.com/ir-info/files/pdf/disclosure_jp_110.pdf</t>
        </is>
      </c>
      <c r="K2784" s="37" t="inlineStr">
        <is>
          <t>pre_events_summary</t>
        </is>
      </c>
    </row>
    <row r="2785" ht="45" customHeight="1">
      <c r="A2785" s="36" t="inlineStr">
        <is>
          <t>N050</t>
        </is>
      </c>
      <c r="B2785" s="37" t="inlineStr">
        <is>
          <t>ZOZO, Inc. (TSE:3092)</t>
        </is>
      </c>
      <c r="C2785" s="36" t="inlineStr">
        <is>
          <t>인수 전</t>
        </is>
      </c>
      <c r="D2785" s="36" t="inlineStr">
        <is>
          <t>2019-04-25</t>
        </is>
      </c>
      <c r="E2785" s="37" t="inlineStr">
        <is>
          <t>사업철수</t>
        </is>
      </c>
      <c r="F2785" s="37" t="inlineStr">
        <is>
          <t>ZOZO '特別損失の計上に関するお知らせ': PB 해외사업 철수로 연결 감손 98百万円, 재고평가손 691百万円, 사업정리손 822百万円</t>
        </is>
      </c>
      <c r="G2785" s="37" t="inlineStr">
        <is>
          <t>TDnet</t>
        </is>
      </c>
      <c r="H2785" s="36" t="inlineStr">
        <is>
          <t>2019-04-25</t>
        </is>
      </c>
      <c r="I2785" s="36" t="inlineStr">
        <is>
          <t>disclosure_jp_125</t>
        </is>
      </c>
      <c r="J2785" s="39" t="inlineStr">
        <is>
          <t>https://corp.zozo.com/ir-info/files/pdf/disclosure_jp_125.pdf</t>
        </is>
      </c>
      <c r="K2785" s="37" t="inlineStr">
        <is>
          <t>pre_events_summary</t>
        </is>
      </c>
    </row>
    <row r="2786" ht="45" customHeight="1">
      <c r="A2786" s="36" t="inlineStr">
        <is>
          <t>N050</t>
        </is>
      </c>
      <c r="B2786" s="37" t="inlineStr">
        <is>
          <t>ZOZO, Inc. (TSE:3092)</t>
        </is>
      </c>
      <c r="C2786" s="36" t="inlineStr">
        <is>
          <t>발표</t>
        </is>
      </c>
      <c r="D2786" s="36" t="inlineStr">
        <is>
          <t>2019-09-12</t>
        </is>
      </c>
      <c r="E2786" s="37" t="inlineStr">
        <is>
          <t>발표</t>
        </is>
      </c>
      <c r="F2786" s="37"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7" t="inlineStr">
        <is>
          <t>TDnet</t>
        </is>
      </c>
      <c r="H2786" s="36" t="inlineStr">
        <is>
          <t>2019-09-12</t>
        </is>
      </c>
      <c r="I2786" s="36" t="inlineStr">
        <is>
          <t>20190912_01/pdf_01</t>
        </is>
      </c>
      <c r="J2786" s="39" t="inlineStr">
        <is>
          <t>https://group.softbank/system/files/pdf/news/press/2019/20190912_01/pdf_01.pdf</t>
        </is>
      </c>
      <c r="K2786" s="37" t="inlineStr">
        <is>
          <t>announce_date_chk,purpose_quote,value_chk_local,subtype_chk,chk_note,is_core,core_basis,event_ticker,pre_events_summary,first_filing_date,acquirer_entity,size_basis</t>
        </is>
      </c>
    </row>
    <row r="2787" ht="45" customHeight="1">
      <c r="A2787" s="36" t="inlineStr">
        <is>
          <t>N050</t>
        </is>
      </c>
      <c r="B2787" s="37" t="inlineStr">
        <is>
          <t>ZOZO, Inc. (TSE:3092)</t>
        </is>
      </c>
      <c r="C2787" s="36" t="inlineStr">
        <is>
          <t>발표</t>
        </is>
      </c>
      <c r="D2787" s="36" t="inlineStr">
        <is>
          <t>2019-09-12</t>
        </is>
      </c>
      <c r="E2787" s="37" t="inlineStr">
        <is>
          <t>발표</t>
        </is>
      </c>
      <c r="F2787" s="37"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7" t="inlineStr">
        <is>
          <t>TDnet</t>
        </is>
      </c>
      <c r="H2787" s="36" t="inlineStr">
        <is>
          <t>2019-09-12</t>
        </is>
      </c>
      <c r="I2787" s="36" t="inlineStr">
        <is>
          <t>disclosure_jp_133</t>
        </is>
      </c>
      <c r="J2787" s="39" t="inlineStr">
        <is>
          <t>https://corp.zozo.com/ir-info/files/pdf/disclosure_jp_133.pdf</t>
        </is>
      </c>
      <c r="K2787" s="37" t="inlineStr">
        <is>
          <t>acq_total_assets,deal_to_assets_pct,deal_to_equity_pct,acquirer_core,acquirer_entity,first_filing_date</t>
        </is>
      </c>
    </row>
    <row r="2788" ht="45" customHeight="1">
      <c r="A2788" s="36" t="inlineStr">
        <is>
          <t>N050</t>
        </is>
      </c>
      <c r="B2788" s="37" t="inlineStr">
        <is>
          <t>ZOZO, Inc. (TSE:3092)</t>
        </is>
      </c>
      <c r="C2788" s="36" t="inlineStr">
        <is>
          <t>발표</t>
        </is>
      </c>
      <c r="D2788" s="36" t="inlineStr">
        <is>
          <t>2019-09-12</t>
        </is>
      </c>
      <c r="E2788" s="37" t="inlineStr">
        <is>
          <t>경영진변경</t>
        </is>
      </c>
      <c r="F2788" s="37" t="inlineStr">
        <is>
          <t>ZOZO '代表取締役の異動及び取締役の辞任に関するお知らせ': 前澤友作가 "2019 年９月 12 日をもって代表取締役及び取締役を辞任", 澤田宏太郎 代表取締役社長兼CEO 선정</t>
        </is>
      </c>
      <c r="G2788" s="37" t="inlineStr">
        <is>
          <t>TDnet</t>
        </is>
      </c>
      <c r="H2788" s="36" t="inlineStr">
        <is>
          <t>2019-09-12</t>
        </is>
      </c>
      <c r="I2788" s="36" t="inlineStr">
        <is>
          <t>disclosure_jp_132</t>
        </is>
      </c>
      <c r="J2788" s="39" t="inlineStr">
        <is>
          <t>https://corp.zozo.com/ir-info/files/pdf/disclosure_jp_132.pdf</t>
        </is>
      </c>
      <c r="K2788" s="37" t="inlineStr">
        <is>
          <t>post_events_summary</t>
        </is>
      </c>
    </row>
    <row r="2789" ht="45" customHeight="1">
      <c r="A2789" s="36" t="inlineStr">
        <is>
          <t>N050</t>
        </is>
      </c>
      <c r="B2789" s="37" t="inlineStr">
        <is>
          <t>ZOZO, Inc. (TSE:3092)</t>
        </is>
      </c>
      <c r="C2789" s="36" t="inlineStr">
        <is>
          <t>발표</t>
        </is>
      </c>
      <c r="D2789" s="36" t="inlineStr">
        <is>
          <t>2019-09-12</t>
        </is>
      </c>
      <c r="E2789" s="37" t="inlineStr">
        <is>
          <t>발표</t>
        </is>
      </c>
      <c r="F2789" s="37" t="inlineStr">
        <is>
          <t>Impress Watch(2019-09-12 09:42): ヤフー가 ZOZO 공개매수로 50.1% 취득·연결자회사화, 총액 약 4,007억円, 前澤氏 30.37% 매각·사임</t>
        </is>
      </c>
      <c r="G2789" s="37" t="inlineStr">
        <is>
          <t>언론 보도</t>
        </is>
      </c>
      <c r="H2789" s="36" t="inlineStr">
        <is>
          <t>2019-09-12</t>
        </is>
      </c>
      <c r="I2789" s="36" t="n"/>
      <c r="J2789" s="39" t="inlineStr">
        <is>
          <t>https://www.watch.impress.co.jp/docs/news/1206849.html</t>
        </is>
      </c>
      <c r="K2789" s="37" t="inlineStr">
        <is>
          <t>first_filing_date</t>
        </is>
      </c>
    </row>
    <row r="2790" ht="45" customHeight="1">
      <c r="A2790" s="36" t="inlineStr">
        <is>
          <t>N050</t>
        </is>
      </c>
      <c r="B2790" s="37" t="inlineStr">
        <is>
          <t>ZOZO, Inc. (TSE:3092)</t>
        </is>
      </c>
      <c r="C2790" s="36" t="inlineStr">
        <is>
          <t>발표</t>
        </is>
      </c>
      <c r="D2790" s="36" t="inlineStr">
        <is>
          <t>2019-09-12</t>
        </is>
      </c>
      <c r="E2790" s="37" t="inlineStr">
        <is>
          <t>발표</t>
        </is>
      </c>
      <c r="F2790" s="37"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7" t="inlineStr">
        <is>
          <t>언론 보도</t>
        </is>
      </c>
      <c r="H2790" s="36" t="inlineStr">
        <is>
          <t>2019-09-12</t>
        </is>
      </c>
      <c r="I2790" s="36" t="n"/>
      <c r="J2790" s="39" t="inlineStr">
        <is>
          <t>https://www.itmedia.co.jp/news/article/1909/12/1190912153/</t>
        </is>
      </c>
      <c r="K2790" s="37" t="inlineStr">
        <is>
          <t>purpose_quote,earnings_call_note</t>
        </is>
      </c>
    </row>
    <row r="2791" ht="45" customHeight="1">
      <c r="A2791" s="36" t="inlineStr">
        <is>
          <t>N050</t>
        </is>
      </c>
      <c r="B2791" s="37" t="inlineStr">
        <is>
          <t>ZOZO, Inc. (TSE:3092)</t>
        </is>
      </c>
      <c r="C2791" s="36" t="inlineStr">
        <is>
          <t>인수 전</t>
        </is>
      </c>
      <c r="D2791" s="36" t="inlineStr">
        <is>
          <t>2019-06-30</t>
        </is>
      </c>
      <c r="E2791" s="37" t="inlineStr">
        <is>
          <t>실적</t>
        </is>
      </c>
      <c r="F2791" s="37" t="inlineStr">
        <is>
          <t>Yahoo Japan Results for FY2019-1Q [IFRSs]: Total assets 2,586,450 / Total equity 815,476 / Equity attributable to owners of the parent 725,276百万円(2019-06-30); FY2018 2,429,601 / 910,523 / 818,291</t>
        </is>
      </c>
      <c r="G2791" s="37" t="inlineStr">
        <is>
          <t>IR 자료</t>
        </is>
      </c>
      <c r="H2791" s="36" t="inlineStr">
        <is>
          <t>2019-08-02</t>
        </is>
      </c>
      <c r="I2791" s="36" t="inlineStr">
        <is>
          <t>auto_20190801481177</t>
        </is>
      </c>
      <c r="J2791" s="39" t="inlineStr">
        <is>
          <t>https://www.lycorp.co.jp/en/ir/news/auto_20190801481177/pdfFile.pdf</t>
        </is>
      </c>
      <c r="K2791" s="37" t="inlineStr">
        <is>
          <t>acq_total_assets,deal_to_assets_pct,deal_to_equity_pct,size_basis</t>
        </is>
      </c>
    </row>
    <row r="2792" ht="45" customHeight="1">
      <c r="A2792" s="36" t="inlineStr">
        <is>
          <t>N050</t>
        </is>
      </c>
      <c r="B2792" s="37" t="inlineStr">
        <is>
          <t>ZOZO, Inc. (TSE:3092)</t>
        </is>
      </c>
      <c r="C2792" s="36" t="inlineStr">
        <is>
          <t>발표</t>
        </is>
      </c>
      <c r="D2792" s="36" t="inlineStr">
        <is>
          <t>2019-09-30</t>
        </is>
      </c>
      <c r="E2792" s="37" t="inlineStr">
        <is>
          <t>실적</t>
        </is>
      </c>
      <c r="F2792" s="37" t="inlineStr">
        <is>
          <t>ZHD 2020年3月期 第2四半期決算短信: 期末発行済株式数(自己株式を含む) 4,822,417,565株, 期末自己株式数 60,021,000株(2019-09-30); 資産合計 2,795,895·親会社所有者帰属持分 749,171百万円</t>
        </is>
      </c>
      <c r="G2792" s="37" t="inlineStr">
        <is>
          <t>TDnet</t>
        </is>
      </c>
      <c r="H2792" s="36" t="inlineStr">
        <is>
          <t>2019-11-01</t>
        </is>
      </c>
      <c r="I2792" s="36" t="inlineStr">
        <is>
          <t>140120191031416621</t>
        </is>
      </c>
      <c r="J2792" s="39" t="inlineStr">
        <is>
          <t>https://www2.jpx.co.jp/disc/46890/140120191031416621.pdf</t>
        </is>
      </c>
      <c r="K2792" s="37" t="inlineStr">
        <is>
          <t>acq_mktcap,size_basis</t>
        </is>
      </c>
    </row>
    <row r="2793" ht="45" customHeight="1">
      <c r="A2793" s="36" t="inlineStr">
        <is>
          <t>N050</t>
        </is>
      </c>
      <c r="B2793" s="37" t="inlineStr">
        <is>
          <t>ZOZO, Inc. (TSE:3092)</t>
        </is>
      </c>
      <c r="C2793" s="36" t="inlineStr">
        <is>
          <t>발표</t>
        </is>
      </c>
      <c r="D2793" s="36" t="inlineStr">
        <is>
          <t>2019-09-11</t>
        </is>
      </c>
      <c r="E2793" s="37" t="inlineStr">
        <is>
          <t>기타</t>
        </is>
      </c>
      <c r="F2793" s="37" t="inlineStr">
        <is>
          <t>Yahoo Finance 일별 시세(4689.T): 2019-09-11 종가 298円, 09-12 305円, 09-13 320円</t>
        </is>
      </c>
      <c r="G2793" s="37" t="inlineStr">
        <is>
          <t>기타</t>
        </is>
      </c>
      <c r="H2793" s="36" t="inlineStr">
        <is>
          <t>2026-10-25</t>
        </is>
      </c>
      <c r="I2793" s="36" t="n"/>
      <c r="J2793" s="39" t="inlineStr">
        <is>
          <t>https://query1.finance.yahoo.com/v8/finance/chart/4689.T?period1=1567987200&amp;period2=1568419200&amp;interval=1d</t>
        </is>
      </c>
      <c r="K2793" s="37" t="inlineStr">
        <is>
          <t>acq_mktcap,notes</t>
        </is>
      </c>
    </row>
    <row r="2794" ht="45" customHeight="1">
      <c r="A2794" s="36" t="inlineStr">
        <is>
          <t>N050</t>
        </is>
      </c>
      <c r="B2794" s="37" t="inlineStr">
        <is>
          <t>ZOZO, Inc. (TSE:3092)</t>
        </is>
      </c>
      <c r="C2794" s="36" t="inlineStr">
        <is>
          <t>발표</t>
        </is>
      </c>
      <c r="D2794" s="36" t="inlineStr">
        <is>
          <t>2019-09-11</t>
        </is>
      </c>
      <c r="E2794" s="37" t="inlineStr">
        <is>
          <t>기타</t>
        </is>
      </c>
      <c r="F2794" s="37" t="inlineStr">
        <is>
          <t>Yahoo Finance 일별 시세(3092.T, 2025-04 1:3 분할 조정): 2019-09-10 704, 09-11 722, 09-12 819 → ×3 = 2,112·2,166·2,457円 (2,166円은 공개매수 공시의 9/11 종가와 일치)</t>
        </is>
      </c>
      <c r="G2794" s="37" t="inlineStr">
        <is>
          <t>기타</t>
        </is>
      </c>
      <c r="H2794" s="36" t="inlineStr">
        <is>
          <t>2026-10-25</t>
        </is>
      </c>
      <c r="I2794" s="36" t="n"/>
      <c r="J2794" s="39" t="inlineStr">
        <is>
          <t>https://query1.finance.yahoo.com/v8/finance/chart/3092.T?period1=1567987200&amp;period2=1568419200&amp;interval=1d</t>
        </is>
      </c>
      <c r="K2794" s="37" t="inlineStr">
        <is>
          <t>notes,event_ticker_basis</t>
        </is>
      </c>
    </row>
    <row r="2795" ht="45" customHeight="1">
      <c r="A2795" s="36" t="inlineStr">
        <is>
          <t>N050</t>
        </is>
      </c>
      <c r="B2795" s="37" t="inlineStr">
        <is>
          <t>ZOZO, Inc. (TSE:3092)</t>
        </is>
      </c>
      <c r="C2795" s="36" t="inlineStr">
        <is>
          <t>발표</t>
        </is>
      </c>
      <c r="D2795" s="36" t="inlineStr">
        <is>
          <t>2019-09-12</t>
        </is>
      </c>
      <c r="E2795" s="37" t="inlineStr">
        <is>
          <t>기타</t>
        </is>
      </c>
      <c r="F2795" s="37" t="inlineStr">
        <is>
          <t>Federal Reserve H.10 Historical Rates for the Japanese Yen: 11-SEP-19 107.7300, 12-SEP-19 107.9700, 13-NOV-19 108.8300 円/USD</t>
        </is>
      </c>
      <c r="G2795" s="37" t="inlineStr">
        <is>
          <t>기타</t>
        </is>
      </c>
      <c r="H2795" s="36" t="inlineStr">
        <is>
          <t>2026-10-19</t>
        </is>
      </c>
      <c r="I2795" s="36" t="n"/>
      <c r="J2795" s="39" t="inlineStr">
        <is>
          <t>https://www.federalreserve.gov/releases/h10/hist/dat00_ja.htm</t>
        </is>
      </c>
      <c r="K2795" s="37" t="inlineStr">
        <is>
          <t>value_chk_usdmm</t>
        </is>
      </c>
    </row>
    <row r="2796" ht="45" customHeight="1">
      <c r="A2796" s="36" t="inlineStr">
        <is>
          <t>N050</t>
        </is>
      </c>
      <c r="B2796" s="37" t="inlineStr">
        <is>
          <t>ZOZO, Inc. (TSE:3092)</t>
        </is>
      </c>
      <c r="C2796" s="36" t="inlineStr">
        <is>
          <t>인수 후</t>
        </is>
      </c>
      <c r="D2796" s="36" t="inlineStr">
        <is>
          <t>2019-11-13</t>
        </is>
      </c>
      <c r="E2796" s="37" t="inlineStr">
        <is>
          <t>완료</t>
        </is>
      </c>
      <c r="F2796" s="37"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7" t="inlineStr">
        <is>
          <t>TDnet</t>
        </is>
      </c>
      <c r="H2796" s="36" t="inlineStr">
        <is>
          <t>2019-11-14</t>
        </is>
      </c>
      <c r="I2796" s="36" t="inlineStr">
        <is>
          <t>140120191114426578</t>
        </is>
      </c>
      <c r="J2796" s="39" t="inlineStr">
        <is>
          <t>https://www2.jpx.co.jp/disc/30920/140120191114426578.pdf</t>
        </is>
      </c>
      <c r="K2796" s="37" t="inlineStr">
        <is>
          <t>status_chk,subtype_chk,value_chk_local,chk_note,target_rev_pre,target_op_pre,acquirer_entity,apex_total_assets,event_ticker_basis</t>
        </is>
      </c>
    </row>
    <row r="2797" ht="45" customHeight="1">
      <c r="A2797" s="36" t="inlineStr">
        <is>
          <t>N050</t>
        </is>
      </c>
      <c r="B2797" s="37" t="inlineStr">
        <is>
          <t>ZOZO, Inc. (TSE:3092)</t>
        </is>
      </c>
      <c r="C2797" s="36" t="inlineStr">
        <is>
          <t>인수 후</t>
        </is>
      </c>
      <c r="D2797" s="36" t="inlineStr">
        <is>
          <t>2019-11-13</t>
        </is>
      </c>
      <c r="E2797" s="37" t="inlineStr">
        <is>
          <t>완료</t>
        </is>
      </c>
      <c r="F2797" s="37"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7" t="inlineStr">
        <is>
          <t>TDnet</t>
        </is>
      </c>
      <c r="H2797" s="36" t="inlineStr">
        <is>
          <t>2020-02-05</t>
        </is>
      </c>
      <c r="I2797" s="36" t="inlineStr">
        <is>
          <t>140120200204457320</t>
        </is>
      </c>
      <c r="J2797" s="39" t="inlineStr">
        <is>
          <t>https://www2.jpx.co.jp/disc/46890/140120200204457320.pdf</t>
        </is>
      </c>
      <c r="K2797" s="37" t="inlineStr">
        <is>
          <t>purpose_quote,post_events_summary</t>
        </is>
      </c>
    </row>
    <row r="2798" ht="45" customHeight="1">
      <c r="A2798" s="36" t="inlineStr">
        <is>
          <t>N050</t>
        </is>
      </c>
      <c r="B2798" s="37" t="inlineStr">
        <is>
          <t>ZOZO, Inc. (TSE:3092)</t>
        </is>
      </c>
      <c r="C2798" s="36" t="inlineStr">
        <is>
          <t>인수 후</t>
        </is>
      </c>
      <c r="D2798" s="36" t="inlineStr">
        <is>
          <t>2019-12-17</t>
        </is>
      </c>
      <c r="E2798" s="37" t="inlineStr">
        <is>
          <t>통합</t>
        </is>
      </c>
      <c r="F2798" s="37" t="inlineStr">
        <is>
          <t>ヤフー㈱·ZOZO 공동 보도자료 'PayPayモール、12月17日よりZOZOTOWNが出店': ZOZOTOWN PayPayモール店 개설, 약 1,100숍 참가</t>
        </is>
      </c>
      <c r="G2798" s="37" t="inlineStr">
        <is>
          <t>회사 보도자료</t>
        </is>
      </c>
      <c r="H2798" s="36" t="inlineStr">
        <is>
          <t>2019-12-18</t>
        </is>
      </c>
      <c r="I2798" s="36" t="inlineStr">
        <is>
          <t>ja20191218_A</t>
        </is>
      </c>
      <c r="J2798" s="39" t="inlineStr">
        <is>
          <t>https://www.lycorp.co.jp/news/archive/Y/ja/ja20191218_A.pdf</t>
        </is>
      </c>
      <c r="K2798" s="37" t="inlineStr">
        <is>
          <t>post_events_summary</t>
        </is>
      </c>
    </row>
    <row r="2799" ht="45" customHeight="1">
      <c r="A2799" s="36" t="inlineStr">
        <is>
          <t>N050</t>
        </is>
      </c>
      <c r="B2799" s="37" t="inlineStr">
        <is>
          <t>ZOZO, Inc. (TSE:3092)</t>
        </is>
      </c>
      <c r="C2799" s="36" t="inlineStr">
        <is>
          <t>인수 후</t>
        </is>
      </c>
      <c r="D2799" s="36" t="inlineStr">
        <is>
          <t>2020-03-31</t>
        </is>
      </c>
      <c r="E2799" s="37" t="inlineStr">
        <is>
          <t>어닝콜</t>
        </is>
      </c>
      <c r="F2799" s="37"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7" t="inlineStr">
        <is>
          <t>IR 자료</t>
        </is>
      </c>
      <c r="H2799" s="36" t="inlineStr">
        <is>
          <t>2020-04-30</t>
        </is>
      </c>
      <c r="I2799" s="36" t="inlineStr">
        <is>
          <t>auto_20200427400873</t>
        </is>
      </c>
      <c r="J2799" s="39" t="inlineStr">
        <is>
          <t>https://www.lycorp.co.jp/en/ir/news/auto_20200427400873/pdfFile.pdf</t>
        </is>
      </c>
      <c r="K2799" s="37" t="inlineStr">
        <is>
          <t>earnings_call_note,post_events_summary,acquirer_core,perf_basis</t>
        </is>
      </c>
    </row>
    <row r="2800" ht="45" customHeight="1">
      <c r="A2800" s="36" t="inlineStr">
        <is>
          <t>N050</t>
        </is>
      </c>
      <c r="B2800" s="37" t="inlineStr">
        <is>
          <t>ZOZO, Inc. (TSE:3092)</t>
        </is>
      </c>
      <c r="C2800" s="36" t="inlineStr">
        <is>
          <t>인수 후</t>
        </is>
      </c>
      <c r="D2800" s="36" t="inlineStr">
        <is>
          <t>2020-03-31</t>
        </is>
      </c>
      <c r="E2800" s="37" t="inlineStr">
        <is>
          <t>실적</t>
        </is>
      </c>
      <c r="F2800" s="37" t="inlineStr">
        <is>
          <t>ZOZO 2020年3月期 決算短信(連結): 売上高 125,517百万円(+6.0%), 営業利益 27,888百万円(+8.7%)</t>
        </is>
      </c>
      <c r="G2800" s="37" t="inlineStr">
        <is>
          <t>TDnet</t>
        </is>
      </c>
      <c r="H2800" s="36" t="inlineStr">
        <is>
          <t>2020-04-28</t>
        </is>
      </c>
      <c r="I2800" s="36" t="inlineStr">
        <is>
          <t>past_157</t>
        </is>
      </c>
      <c r="J2800" s="39" t="inlineStr">
        <is>
          <t>https://corp.zozo.com/ir-info/files/pdf/past_157.pdf</t>
        </is>
      </c>
      <c r="K2800" s="37" t="inlineStr">
        <is>
          <t>target_rev_post,target_op_post</t>
        </is>
      </c>
    </row>
    <row r="2801" ht="45" customHeight="1">
      <c r="A2801" s="36" t="inlineStr">
        <is>
          <t>N050</t>
        </is>
      </c>
      <c r="B2801" s="37" t="inlineStr">
        <is>
          <t>ZOZO, Inc. (TSE:3092)</t>
        </is>
      </c>
      <c r="C2801" s="36" t="inlineStr">
        <is>
          <t>인수 후</t>
        </is>
      </c>
      <c r="D2801" s="36" t="inlineStr">
        <is>
          <t>2021-03-31</t>
        </is>
      </c>
      <c r="E2801" s="37" t="inlineStr">
        <is>
          <t>실적</t>
        </is>
      </c>
      <c r="F2801" s="37" t="inlineStr">
        <is>
          <t>ZOZO 2021年3月期 決算短信(連結): 売上高 147,402百万円(+17.4%), 営業利益 44,144百万円(+58.3%)</t>
        </is>
      </c>
      <c r="G2801" s="37" t="inlineStr">
        <is>
          <t>TDnet</t>
        </is>
      </c>
      <c r="H2801" s="36" t="inlineStr">
        <is>
          <t>2021-04-27</t>
        </is>
      </c>
      <c r="I2801" s="36" t="inlineStr">
        <is>
          <t>past_174</t>
        </is>
      </c>
      <c r="J2801" s="39" t="inlineStr">
        <is>
          <t>https://corp.zozo.com/ir-info/files/pdf/past_174.pdf</t>
        </is>
      </c>
      <c r="K2801" s="37" t="inlineStr">
        <is>
          <t>target_rev_post,target_op_post</t>
        </is>
      </c>
    </row>
    <row r="2802" ht="45" customHeight="1">
      <c r="A2802" s="36" t="inlineStr">
        <is>
          <t>N050</t>
        </is>
      </c>
      <c r="B2802" s="37" t="inlineStr">
        <is>
          <t>ZOZO, Inc. (TSE:3092)</t>
        </is>
      </c>
      <c r="C2802" s="36" t="inlineStr">
        <is>
          <t>인수 후</t>
        </is>
      </c>
      <c r="D2802" s="36" t="inlineStr">
        <is>
          <t>2021-04-27</t>
        </is>
      </c>
      <c r="E2802" s="37" t="inlineStr">
        <is>
          <t>어닝콜</t>
        </is>
      </c>
      <c r="F2802" s="37"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7" t="inlineStr">
        <is>
          <t>어닝콜</t>
        </is>
      </c>
      <c r="H2802" s="36" t="inlineStr">
        <is>
          <t>2021-04-27</t>
        </is>
      </c>
      <c r="I2802" s="36" t="inlineStr">
        <is>
          <t>past_171</t>
        </is>
      </c>
      <c r="J2802" s="39" t="inlineStr">
        <is>
          <t>https://corp.zozo.com/ir-info/files/pdf/past_171.pdf</t>
        </is>
      </c>
      <c r="K2802" s="37" t="inlineStr">
        <is>
          <t>earnings_call_note</t>
        </is>
      </c>
    </row>
    <row r="2803" ht="45" customHeight="1">
      <c r="A2803" s="36" t="inlineStr">
        <is>
          <t>N050</t>
        </is>
      </c>
      <c r="B2803" s="37" t="inlineStr">
        <is>
          <t>ZOZO, Inc. (TSE:3092)</t>
        </is>
      </c>
      <c r="C2803" s="36" t="inlineStr">
        <is>
          <t>인수 후</t>
        </is>
      </c>
      <c r="D2803" s="36" t="inlineStr">
        <is>
          <t>2021-03-16</t>
        </is>
      </c>
      <c r="E2803" s="37" t="inlineStr">
        <is>
          <t>기타</t>
        </is>
      </c>
      <c r="F2803" s="37"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7" t="inlineStr">
        <is>
          <t>TDnet</t>
        </is>
      </c>
      <c r="H2803" s="36" t="inlineStr">
        <is>
          <t>2021-03-01</t>
        </is>
      </c>
      <c r="I2803" s="36" t="inlineStr">
        <is>
          <t>disclosure_jp_155</t>
        </is>
      </c>
      <c r="J2803" s="39" t="inlineStr">
        <is>
          <t>https://corp.zozo.com/ir-info/files/pdf/disclosure_jp_155.pdf</t>
        </is>
      </c>
      <c r="K2803" s="37" t="inlineStr">
        <is>
          <t>post_events_summary</t>
        </is>
      </c>
    </row>
    <row r="2804" ht="45" customHeight="1">
      <c r="A2804" s="36" t="inlineStr">
        <is>
          <t>N050</t>
        </is>
      </c>
      <c r="B2804" s="37" t="inlineStr">
        <is>
          <t>ZOZO, Inc. (TSE:3092)</t>
        </is>
      </c>
      <c r="C2804" s="36" t="inlineStr">
        <is>
          <t>인수 후</t>
        </is>
      </c>
      <c r="D2804" s="36" t="inlineStr">
        <is>
          <t>2026-03-31</t>
        </is>
      </c>
      <c r="E2804" s="37" t="inlineStr">
        <is>
          <t>실적</t>
        </is>
      </c>
      <c r="F2804" s="37"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7" t="inlineStr">
        <is>
          <t>TDnet</t>
        </is>
      </c>
      <c r="H2804" s="36" t="inlineStr">
        <is>
          <t>2026-04-30</t>
        </is>
      </c>
      <c r="I2804" s="36" t="inlineStr">
        <is>
          <t>5514eed1b71105c131434bde152dc1cb1b838f0a</t>
        </is>
      </c>
      <c r="J2804" s="39" t="inlineStr">
        <is>
          <t>https://corp.zozo.com/ir-info/files/pdf/5514eed1b71105c131434bde152dc1cb1b838f0a.pdf</t>
        </is>
      </c>
      <c r="K2804" s="37" t="inlineStr">
        <is>
          <t>target_rev_post,target_op_post,earnings_call_note,post_events_summary</t>
        </is>
      </c>
    </row>
    <row r="2805" ht="45" customHeight="1">
      <c r="A2805" s="36" t="inlineStr">
        <is>
          <t>N050</t>
        </is>
      </c>
      <c r="B2805" s="37" t="inlineStr">
        <is>
          <t>ZOZO, Inc. (TSE:3092)</t>
        </is>
      </c>
      <c r="C2805" s="36" t="inlineStr">
        <is>
          <t>인수 후</t>
        </is>
      </c>
      <c r="D2805" s="36" t="inlineStr">
        <is>
          <t>2025-04-18</t>
        </is>
      </c>
      <c r="E2805" s="37" t="inlineStr">
        <is>
          <t>추가취득</t>
        </is>
      </c>
      <c r="F2805" s="37"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7" t="inlineStr">
        <is>
          <t>EDINET</t>
        </is>
      </c>
      <c r="H2805" s="36" t="inlineStr">
        <is>
          <t>2026-06-08</t>
        </is>
      </c>
      <c r="I2805" s="36" t="inlineStr">
        <is>
          <t>19002bb7b28f1d462fcaba54a723e0b48eb395eb</t>
        </is>
      </c>
      <c r="J2805" s="39" t="inlineStr">
        <is>
          <t>https://corp.zozo.com/ir-info/files/pdf/19002bb7b28f1d462fcaba54a723e0b48eb395eb.pdf</t>
        </is>
      </c>
      <c r="K2805" s="37" t="inlineStr">
        <is>
          <t>post_events_summary,impairment</t>
        </is>
      </c>
    </row>
    <row r="2806" ht="45" customHeight="1">
      <c r="A2806" s="36" t="inlineStr">
        <is>
          <t>N050</t>
        </is>
      </c>
      <c r="B2806" s="37" t="inlineStr">
        <is>
          <t>ZOZO, Inc. (TSE:3092)</t>
        </is>
      </c>
      <c r="C2806" s="36" t="inlineStr">
        <is>
          <t>인수 후</t>
        </is>
      </c>
      <c r="D2806" s="36" t="inlineStr">
        <is>
          <t>2026-03-31</t>
        </is>
      </c>
      <c r="E2806" s="37" t="inlineStr">
        <is>
          <t>기타</t>
        </is>
      </c>
      <c r="F2806" s="37"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7" t="inlineStr">
        <is>
          <t>EDINET</t>
        </is>
      </c>
      <c r="H2806" s="36" t="inlineStr">
        <is>
          <t>2026-06-18</t>
        </is>
      </c>
      <c r="I2806" s="36" t="inlineStr">
        <is>
          <t>S100YBXD</t>
        </is>
      </c>
      <c r="J2806" s="39" t="inlineStr">
        <is>
          <t>https://disclosure2dl.edinet-fsa.go.jp/searchdocument/pdf/S100YBXD.pdf</t>
        </is>
      </c>
      <c r="K2806" s="37" t="inlineStr">
        <is>
          <t>impairment,post_events_summary,perf_basis</t>
        </is>
      </c>
    </row>
    <row r="2807" ht="45" customHeight="1">
      <c r="A2807" s="36" t="inlineStr">
        <is>
          <t>N050</t>
        </is>
      </c>
      <c r="B2807" s="37" t="inlineStr">
        <is>
          <t>ZOZO, Inc. (TSE:3092)</t>
        </is>
      </c>
      <c r="C2807" s="36" t="inlineStr">
        <is>
          <t>인수 후</t>
        </is>
      </c>
      <c r="D2807" s="36" t="inlineStr">
        <is>
          <t>2026-03-31</t>
        </is>
      </c>
      <c r="E2807" s="37" t="inlineStr">
        <is>
          <t>기타</t>
        </is>
      </c>
      <c r="F2807" s="37"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7" t="inlineStr">
        <is>
          <t>TDnet</t>
        </is>
      </c>
      <c r="H2807" s="36" t="inlineStr">
        <is>
          <t>2026-06-29</t>
        </is>
      </c>
      <c r="I2807" s="36" t="inlineStr">
        <is>
          <t>66b93c0c90c5d0530943c582d5bac26d6f0b0195</t>
        </is>
      </c>
      <c r="J2807" s="39" t="inlineStr">
        <is>
          <t>https://corp.zozo.com/ir-info/files/pdf/66b93c0c90c5d0530943c582d5bac26d6f0b0195.pdf</t>
        </is>
      </c>
      <c r="K2807" s="37" t="inlineStr">
        <is>
          <t>post_events_summary</t>
        </is>
      </c>
    </row>
    <row r="2808" ht="45" customHeight="1">
      <c r="A2808" s="36" t="inlineStr">
        <is>
          <t>N050</t>
        </is>
      </c>
      <c r="B2808" s="37" t="inlineStr">
        <is>
          <t>ZOZO, Inc. (TSE:3092)</t>
        </is>
      </c>
      <c r="C2808" s="36" t="inlineStr">
        <is>
          <t>인수 후</t>
        </is>
      </c>
      <c r="D2808" s="36" t="inlineStr">
        <is>
          <t>2021-02-26</t>
        </is>
      </c>
      <c r="E2808" s="37" t="inlineStr">
        <is>
          <t>소유주변경</t>
        </is>
      </c>
      <c r="F2808" s="37" t="inlineStr">
        <is>
          <t>ZOZO 적시공시: LINE㈱(NAVER 75%·소프트뱅크 12.5%·NAVER J.Hub 12.5%)의 ZHD 주식 공개매수 결제(2021-02-26)로 LINE㈱가 ZOZO의 새 (간접)모회사가 되고, ZHD–LINE 분할준비회사 주식교환 효력발생 예정일은 2021-03-01</t>
        </is>
      </c>
      <c r="G2808" s="37" t="inlineStr">
        <is>
          <t>TDnet</t>
        </is>
      </c>
      <c r="H2808" s="36" t="inlineStr">
        <is>
          <t>2021-02-19</t>
        </is>
      </c>
      <c r="I2808" s="36" t="inlineStr">
        <is>
          <t>disclosure_jp_154</t>
        </is>
      </c>
      <c r="J2808" s="39" t="inlineStr">
        <is>
          <t>https://corp.zozo.com/ir-info/files/pdf/disclosure_jp_154.pdf</t>
        </is>
      </c>
      <c r="K2808" s="37" t="inlineStr">
        <is>
          <t>pre_incorp_chk</t>
        </is>
      </c>
    </row>
    <row r="2809" ht="45" customHeight="1">
      <c r="A2809" s="36" t="inlineStr">
        <is>
          <t>N050</t>
        </is>
      </c>
      <c r="B2809" s="37" t="inlineStr">
        <is>
          <t>ZOZO, Inc. (TSE:3092)</t>
        </is>
      </c>
      <c r="C2809" s="36" t="inlineStr">
        <is>
          <t>인수 후</t>
        </is>
      </c>
      <c r="D2809" s="36" t="inlineStr">
        <is>
          <t>2021-03-01</t>
        </is>
      </c>
      <c r="E2809" s="37" t="inlineStr">
        <is>
          <t>통합</t>
        </is>
      </c>
      <c r="F2809" s="37" t="inlineStr">
        <is>
          <t>Z Holdings·LINE 공동 보도자료: "today announce the completion of the business integration between the two companies" — ZHD와 LINE 승계회사 간 주식교환 효력발생으로 경영통합 완료</t>
        </is>
      </c>
      <c r="G2809" s="37" t="inlineStr">
        <is>
          <t>회사 보도자료</t>
        </is>
      </c>
      <c r="H2809" s="36" t="inlineStr">
        <is>
          <t>2021-03-01</t>
        </is>
      </c>
      <c r="I2809" s="36" t="inlineStr">
        <is>
          <t>en20210301_B</t>
        </is>
      </c>
      <c r="J2809" s="39" t="inlineStr">
        <is>
          <t>https://www.lycorp.co.jp/news/archive/Z/en/en20210301_B.pdf</t>
        </is>
      </c>
      <c r="K2809" s="37" t="inlineStr">
        <is>
          <t>pre_incorp_chk,post_events_summary</t>
        </is>
      </c>
    </row>
    <row r="2810" ht="45" customHeight="1">
      <c r="A2810" s="36" t="inlineStr">
        <is>
          <t>N050</t>
        </is>
      </c>
      <c r="B2810" s="37" t="inlineStr">
        <is>
          <t>ZOZO, Inc. (TSE:3092)</t>
        </is>
      </c>
      <c r="C2810" s="36" t="inlineStr">
        <is>
          <t>인수 후</t>
        </is>
      </c>
      <c r="D2810" s="36" t="inlineStr">
        <is>
          <t>2021-03</t>
        </is>
      </c>
      <c r="E2810" s="37" t="inlineStr">
        <is>
          <t>통합</t>
        </is>
      </c>
      <c r="F2810" s="37"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7" t="inlineStr">
        <is>
          <t>EDINET</t>
        </is>
      </c>
      <c r="H2810" s="36" t="inlineStr">
        <is>
          <t>2026-06-18</t>
        </is>
      </c>
      <c r="I2810" s="36" t="inlineStr">
        <is>
          <t>S100YBXD</t>
        </is>
      </c>
      <c r="J2810" s="39" t="inlineStr">
        <is>
          <t>https://disclosure2dl.edinet-fsa.go.jp/searchdocument/pdf/S100YBXD.pdf</t>
        </is>
      </c>
      <c r="K2810" s="37" t="inlineStr">
        <is>
          <t>pre_incorp_chk,post_events_summary</t>
        </is>
      </c>
    </row>
    <row r="2811" ht="45" customHeight="1">
      <c r="A2811" s="36" t="inlineStr">
        <is>
          <t>N050</t>
        </is>
      </c>
      <c r="B2811" s="37" t="inlineStr">
        <is>
          <t>ZOZO, Inc. (TSE:3092)</t>
        </is>
      </c>
      <c r="C2811" s="36" t="inlineStr">
        <is>
          <t>인수 후</t>
        </is>
      </c>
      <c r="D2811" s="36" t="inlineStr">
        <is>
          <t>2021-12-31</t>
        </is>
      </c>
      <c r="E2811" s="37" t="inlineStr">
        <is>
          <t>기타</t>
        </is>
      </c>
      <c r="F2811" s="37"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7" t="inlineStr">
        <is>
          <t>DART 사업보고서</t>
        </is>
      </c>
      <c r="H2811" s="36" t="inlineStr">
        <is>
          <t>2022-03-04</t>
        </is>
      </c>
      <c r="I2811" s="36" t="inlineStr">
        <is>
          <t>20220304000687</t>
        </is>
      </c>
      <c r="J2811" s="39" t="inlineStr">
        <is>
          <t>https://dart.fss.or.kr/dsaf001/main.do?rcpNo=20220304000687</t>
        </is>
      </c>
      <c r="K2811" s="37" t="inlineStr">
        <is>
          <t>pre_incorp_chk,notes</t>
        </is>
      </c>
    </row>
    <row r="2812" ht="45" customHeight="1">
      <c r="A2812" s="36" t="inlineStr">
        <is>
          <t>N051</t>
        </is>
      </c>
      <c r="B2812" s="37" t="inlineStr">
        <is>
          <t>Dynatech Inc.</t>
        </is>
      </c>
      <c r="C2812" s="36" t="inlineStr">
        <is>
          <t>발표</t>
        </is>
      </c>
      <c r="D2812" s="36" t="inlineStr">
        <is>
          <t>2019-09-25</t>
        </is>
      </c>
      <c r="E2812" s="37" t="inlineStr">
        <is>
          <t>발표</t>
        </is>
      </c>
      <c r="F2812" s="37"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7" t="inlineStr">
        <is>
          <t>TDnet</t>
        </is>
      </c>
      <c r="H2812" s="36" t="inlineStr">
        <is>
          <t>2019-09-25</t>
        </is>
      </c>
      <c r="I2812" s="36" t="inlineStr">
        <is>
          <t>1753017</t>
        </is>
      </c>
      <c r="J2812" s="39" t="inlineStr">
        <is>
          <t>https://ssl4.eir-parts.net/doc/2491/tdnet/1753017/00.pdf</t>
        </is>
      </c>
      <c r="K2812" s="37" t="inlineStr">
        <is>
          <t>announce_date_chk,purpose_quote,value_chk_local,chk_note,subtype_chk,core_basis,apex_total_assets,target_rev_pre,target_op_pre,pre_events_summary,first_filing_date,acquirer_entity</t>
        </is>
      </c>
    </row>
    <row r="2813" ht="45" customHeight="1">
      <c r="A2813" s="36" t="inlineStr">
        <is>
          <t>N051</t>
        </is>
      </c>
      <c r="B2813" s="37" t="inlineStr">
        <is>
          <t>Dynatech Inc.</t>
        </is>
      </c>
      <c r="C2813" s="36" t="inlineStr">
        <is>
          <t>발표</t>
        </is>
      </c>
      <c r="D2813" s="36" t="inlineStr">
        <is>
          <t>2019-09-25</t>
        </is>
      </c>
      <c r="E2813" s="37" t="inlineStr">
        <is>
          <t>발표</t>
        </is>
      </c>
      <c r="F2813" s="37"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7" t="inlineStr">
        <is>
          <t>IR 자료</t>
        </is>
      </c>
      <c r="H2813" s="36" t="inlineStr">
        <is>
          <t>2019-09-25</t>
        </is>
      </c>
      <c r="I2813" s="36" t="inlineStr">
        <is>
          <t>54551</t>
        </is>
      </c>
      <c r="J2813" s="39" t="inlineStr">
        <is>
          <t>https://ssl4.eir-parts.net/doc/2491/announcement3/54551/00.pdf</t>
        </is>
      </c>
      <c r="K2813" s="37" t="inlineStr">
        <is>
          <t>post_events_summary,pre_events_summary</t>
        </is>
      </c>
    </row>
    <row r="2814" ht="45" customHeight="1">
      <c r="A2814" s="36" t="inlineStr">
        <is>
          <t>N051</t>
        </is>
      </c>
      <c r="B2814" s="37" t="inlineStr">
        <is>
          <t>Dynatech Inc.</t>
        </is>
      </c>
      <c r="C2814" s="36" t="inlineStr">
        <is>
          <t>인수 전</t>
        </is>
      </c>
      <c r="D2814" s="36" t="inlineStr">
        <is>
          <t>2018-12-31</t>
        </is>
      </c>
      <c r="E2814" s="37" t="inlineStr">
        <is>
          <t>실적</t>
        </is>
      </c>
      <c r="F2814" s="37"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7" t="inlineStr">
        <is>
          <t>EDINET</t>
        </is>
      </c>
      <c r="H2814" s="36" t="inlineStr">
        <is>
          <t>2019-03</t>
        </is>
      </c>
      <c r="I2814" s="36" t="inlineStr">
        <is>
          <t>S100FHOQ</t>
        </is>
      </c>
      <c r="J2814" s="39" t="inlineStr">
        <is>
          <t>https://ssl4.eir-parts.net/doc/2491/yuho_pdf/S100FHOQ/00.pdf</t>
        </is>
      </c>
      <c r="K2814" s="37" t="inlineStr">
        <is>
          <t>acq_total_assets,deal_to_assets_pct,deal_to_equity_pct,acquirer_core,acq_mktcap,size_basis</t>
        </is>
      </c>
    </row>
    <row r="2815" ht="45" customHeight="1">
      <c r="A2815" s="36" t="inlineStr">
        <is>
          <t>N051</t>
        </is>
      </c>
      <c r="B2815" s="37" t="inlineStr">
        <is>
          <t>Dynatech Inc.</t>
        </is>
      </c>
      <c r="C2815" s="36" t="inlineStr">
        <is>
          <t>인수 후</t>
        </is>
      </c>
      <c r="D2815" s="36" t="inlineStr">
        <is>
          <t>2019-12-31</t>
        </is>
      </c>
      <c r="E2815" s="37" t="inlineStr">
        <is>
          <t>완료</t>
        </is>
      </c>
      <c r="F2815" s="37"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7" t="inlineStr">
        <is>
          <t>EDINET</t>
        </is>
      </c>
      <c r="H2815" s="36" t="inlineStr">
        <is>
          <t>2020-03</t>
        </is>
      </c>
      <c r="I2815" s="36" t="inlineStr">
        <is>
          <t>S100IAK9</t>
        </is>
      </c>
      <c r="J2815" s="39" t="inlineStr">
        <is>
          <t>https://ssl4.eir-parts.net/doc/2491/yuho_pdf/S100IAK9/00.pdf</t>
        </is>
      </c>
      <c r="K2815" s="37" t="inlineStr">
        <is>
          <t>value_chk_local,status_chk,post_events_summary,purpose_quote</t>
        </is>
      </c>
    </row>
    <row r="2816" ht="45" customHeight="1">
      <c r="A2816" s="36" t="inlineStr">
        <is>
          <t>N051</t>
        </is>
      </c>
      <c r="B2816" s="37" t="inlineStr">
        <is>
          <t>Dynatech Inc.</t>
        </is>
      </c>
      <c r="C2816" s="36" t="inlineStr">
        <is>
          <t>인수 후</t>
        </is>
      </c>
      <c r="D2816" s="36" t="inlineStr">
        <is>
          <t>2020-12-31</t>
        </is>
      </c>
      <c r="E2816" s="37" t="inlineStr">
        <is>
          <t>통합</t>
        </is>
      </c>
      <c r="F2816" s="37"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7" t="inlineStr">
        <is>
          <t>EDINET</t>
        </is>
      </c>
      <c r="H2816" s="36" t="inlineStr">
        <is>
          <t>2021-03</t>
        </is>
      </c>
      <c r="I2816" s="36" t="inlineStr">
        <is>
          <t>S100L0RL</t>
        </is>
      </c>
      <c r="J2816" s="39" t="inlineStr">
        <is>
          <t>https://ssl4.eir-parts.net/doc/2491/yuho_pdf/S100L0RL/00.pdf</t>
        </is>
      </c>
      <c r="K2816" s="37" t="inlineStr">
        <is>
          <t>post_events_summary,notes</t>
        </is>
      </c>
    </row>
    <row r="2817" ht="45" customHeight="1">
      <c r="A2817" s="36" t="inlineStr">
        <is>
          <t>N051</t>
        </is>
      </c>
      <c r="B2817" s="37" t="inlineStr">
        <is>
          <t>Dynatech Inc.</t>
        </is>
      </c>
      <c r="C2817" s="36" t="inlineStr">
        <is>
          <t>인수 후</t>
        </is>
      </c>
      <c r="D2817" s="36" t="inlineStr">
        <is>
          <t>2021-12-31</t>
        </is>
      </c>
      <c r="E2817" s="37" t="inlineStr">
        <is>
          <t>손상차손</t>
        </is>
      </c>
      <c r="F2817" s="37"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7" t="inlineStr">
        <is>
          <t>EDINET</t>
        </is>
      </c>
      <c r="H2817" s="36" t="inlineStr">
        <is>
          <t>2022-03</t>
        </is>
      </c>
      <c r="I2817" s="36" t="inlineStr">
        <is>
          <t>S100NPZ0</t>
        </is>
      </c>
      <c r="J2817" s="39" t="inlineStr">
        <is>
          <t>https://ssl4.eir-parts.net/doc/2491/yuho_pdf/S100NPZ0/00.pdf</t>
        </is>
      </c>
      <c r="K2817" s="37" t="inlineStr">
        <is>
          <t>impairment,post_events_summary</t>
        </is>
      </c>
    </row>
    <row r="2818" ht="45" customHeight="1">
      <c r="A2818" s="36" t="inlineStr">
        <is>
          <t>N051</t>
        </is>
      </c>
      <c r="B2818" s="37" t="inlineStr">
        <is>
          <t>Dynatech Inc.</t>
        </is>
      </c>
      <c r="C2818" s="36" t="inlineStr">
        <is>
          <t>인수 후</t>
        </is>
      </c>
      <c r="D2818" s="36" t="inlineStr">
        <is>
          <t>2024-12-31</t>
        </is>
      </c>
      <c r="E2818" s="37" t="inlineStr">
        <is>
          <t>실적</t>
        </is>
      </c>
      <c r="F2818" s="37"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7" t="inlineStr">
        <is>
          <t>EDINET</t>
        </is>
      </c>
      <c r="H2818" s="36" t="inlineStr">
        <is>
          <t>2025-03</t>
        </is>
      </c>
      <c r="I2818" s="36" t="inlineStr">
        <is>
          <t>S100VG04</t>
        </is>
      </c>
      <c r="J2818" s="39" t="inlineStr">
        <is>
          <t>https://ssl4.eir-parts.net/doc/2491/yuho_pdf/S100VG04/00.pdf</t>
        </is>
      </c>
      <c r="K2818" s="37" t="inlineStr">
        <is>
          <t>impairment,target_rev_post,target_op_post,post_events_summary,perf_basis</t>
        </is>
      </c>
    </row>
    <row r="2819" ht="45" customHeight="1">
      <c r="A2819" s="36" t="inlineStr">
        <is>
          <t>N051</t>
        </is>
      </c>
      <c r="B2819" s="37" t="inlineStr">
        <is>
          <t>Dynatech Inc.</t>
        </is>
      </c>
      <c r="C2819" s="36" t="inlineStr">
        <is>
          <t>인수 후</t>
        </is>
      </c>
      <c r="D2819" s="36" t="inlineStr">
        <is>
          <t>2023-12-31</t>
        </is>
      </c>
      <c r="E2819" s="37" t="inlineStr">
        <is>
          <t>손상차손</t>
        </is>
      </c>
      <c r="F2819" s="37" t="inlineStr">
        <is>
          <t>バリューコマース 有価証券報告書 第28期(2023/12): "連結子会社であるダイナテック株式会社に係る資産等の減損損失144百万円を計上"</t>
        </is>
      </c>
      <c r="G2819" s="37" t="inlineStr">
        <is>
          <t>EDINET</t>
        </is>
      </c>
      <c r="H2819" s="36" t="inlineStr">
        <is>
          <t>2024-03</t>
        </is>
      </c>
      <c r="I2819" s="36" t="inlineStr">
        <is>
          <t>S100T3JV</t>
        </is>
      </c>
      <c r="J2819" s="39" t="inlineStr">
        <is>
          <t>https://ssl4.eir-parts.net/doc/2491/yuho_pdf/S100T3JV/00.pdf</t>
        </is>
      </c>
      <c r="K2819" s="37" t="inlineStr">
        <is>
          <t>impairment</t>
        </is>
      </c>
    </row>
    <row r="2820" ht="45" customHeight="1">
      <c r="A2820" s="36" t="inlineStr">
        <is>
          <t>N051</t>
        </is>
      </c>
      <c r="B2820" s="37" t="inlineStr">
        <is>
          <t>Dynatech Inc.</t>
        </is>
      </c>
      <c r="C2820" s="36" t="inlineStr">
        <is>
          <t>인수 후</t>
        </is>
      </c>
      <c r="D2820" s="36" t="inlineStr">
        <is>
          <t>2024-11-25</t>
        </is>
      </c>
      <c r="E2820" s="37" t="inlineStr">
        <is>
          <t>합병</t>
        </is>
      </c>
      <c r="F2820" s="37"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7" t="inlineStr">
        <is>
          <t>TDnet</t>
        </is>
      </c>
      <c r="H2820" s="36" t="inlineStr">
        <is>
          <t>2024-11-25</t>
        </is>
      </c>
      <c r="I2820" s="36" t="inlineStr">
        <is>
          <t>2533555</t>
        </is>
      </c>
      <c r="J2820" s="39" t="inlineStr">
        <is>
          <t>https://ssl4.eir-parts.net/doc/2491/tdnet/2533555/00.pdf</t>
        </is>
      </c>
      <c r="K2820" s="37" t="inlineStr">
        <is>
          <t>post_events_summary</t>
        </is>
      </c>
    </row>
    <row r="2821" ht="45" customHeight="1">
      <c r="A2821" s="36" t="inlineStr">
        <is>
          <t>N051</t>
        </is>
      </c>
      <c r="B2821" s="37" t="inlineStr">
        <is>
          <t>Dynatech Inc.</t>
        </is>
      </c>
      <c r="C2821" s="36" t="inlineStr">
        <is>
          <t>인수 후</t>
        </is>
      </c>
      <c r="D2821" s="36" t="inlineStr">
        <is>
          <t>2025-01-31</t>
        </is>
      </c>
      <c r="E2821" s="37" t="inlineStr">
        <is>
          <t>합병</t>
        </is>
      </c>
      <c r="F2821" s="37"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7" t="inlineStr">
        <is>
          <t>TDnet</t>
        </is>
      </c>
      <c r="H2821" s="36" t="inlineStr">
        <is>
          <t>2025-01-31</t>
        </is>
      </c>
      <c r="I2821" s="36" t="inlineStr">
        <is>
          <t>2554902</t>
        </is>
      </c>
      <c r="J2821" s="39" t="inlineStr">
        <is>
          <t>https://ssl4.eir-parts.net/doc/2491/tdnet/2554902/00.pdf</t>
        </is>
      </c>
      <c r="K2821" s="37" t="inlineStr">
        <is>
          <t>target_rev_post,target_op_post,post_events_summary,earnings_call_note</t>
        </is>
      </c>
    </row>
    <row r="2822" ht="45" customHeight="1">
      <c r="A2822" s="36" t="inlineStr">
        <is>
          <t>N051</t>
        </is>
      </c>
      <c r="B2822" s="37" t="inlineStr">
        <is>
          <t>Dynatech Inc.</t>
        </is>
      </c>
      <c r="C2822" s="36" t="inlineStr">
        <is>
          <t>인수 후</t>
        </is>
      </c>
      <c r="D2822" s="36" t="inlineStr">
        <is>
          <t>2025-02-19</t>
        </is>
      </c>
      <c r="E2822" s="37" t="inlineStr">
        <is>
          <t>기타</t>
        </is>
      </c>
      <c r="F2822" s="37" t="inlineStr">
        <is>
          <t>バリューコマース TDnet (訂正) 흡수합병 공시 일부 정정: 売掛金 회계처리 오류로 존속회사(バリューコマース 연결) 総資産 19,636→19,592百万円만 정정, ダイナテック 수치는 불변</t>
        </is>
      </c>
      <c r="G2822" s="37" t="inlineStr">
        <is>
          <t>TDnet</t>
        </is>
      </c>
      <c r="H2822" s="36" t="inlineStr">
        <is>
          <t>2025-02-19</t>
        </is>
      </c>
      <c r="I2822" s="36" t="inlineStr">
        <is>
          <t>2571195</t>
        </is>
      </c>
      <c r="J2822" s="39" t="inlineStr">
        <is>
          <t>https://ssl4.eir-parts.net/doc/2491/tdnet/2571195/00.pdf</t>
        </is>
      </c>
      <c r="K2822" s="37" t="inlineStr">
        <is>
          <t>perf_basis</t>
        </is>
      </c>
    </row>
    <row r="2823" ht="45" customHeight="1">
      <c r="A2823" s="36" t="inlineStr">
        <is>
          <t>N051</t>
        </is>
      </c>
      <c r="B2823" s="37" t="inlineStr">
        <is>
          <t>Dynatech Inc.</t>
        </is>
      </c>
      <c r="C2823" s="36" t="inlineStr">
        <is>
          <t>인수 후</t>
        </is>
      </c>
      <c r="D2823" s="36" t="inlineStr">
        <is>
          <t>2025-12-31</t>
        </is>
      </c>
      <c r="E2823" s="37" t="inlineStr">
        <is>
          <t>실적</t>
        </is>
      </c>
      <c r="F2823" s="37"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7" t="inlineStr">
        <is>
          <t>EDINET</t>
        </is>
      </c>
      <c r="H2823" s="36" t="inlineStr">
        <is>
          <t>2026-03</t>
        </is>
      </c>
      <c r="I2823" s="36" t="inlineStr">
        <is>
          <t>S100XU5J</t>
        </is>
      </c>
      <c r="J2823" s="39" t="inlineStr">
        <is>
          <t>https://ssl4.eir-parts.net/doc/2491/yuho_pdf/S100XU5J/00.pdf</t>
        </is>
      </c>
      <c r="K2823" s="37" t="inlineStr">
        <is>
          <t>target_rev_post,target_op_post,impairment,post_events_summary</t>
        </is>
      </c>
    </row>
    <row r="2824" ht="45" customHeight="1">
      <c r="A2824" s="36" t="inlineStr">
        <is>
          <t>N051</t>
        </is>
      </c>
      <c r="B2824" s="37" t="inlineStr">
        <is>
          <t>Dynatech Inc.</t>
        </is>
      </c>
      <c r="C2824" s="36" t="inlineStr">
        <is>
          <t>인수 후</t>
        </is>
      </c>
      <c r="D2824" s="36" t="inlineStr">
        <is>
          <t>2020-01-29</t>
        </is>
      </c>
      <c r="E2824" s="37" t="inlineStr">
        <is>
          <t>어닝콜</t>
        </is>
      </c>
      <c r="F2824" s="37"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7" t="inlineStr">
        <is>
          <t>IR 자료</t>
        </is>
      </c>
      <c r="H2824" s="36" t="inlineStr">
        <is>
          <t>2020-01-29</t>
        </is>
      </c>
      <c r="I2824" s="36" t="inlineStr">
        <is>
          <t>75739</t>
        </is>
      </c>
      <c r="J2824" s="39" t="inlineStr">
        <is>
          <t>https://ssl4.eir-parts.net/doc/2491/ir_material_for_fiscal_ym1/75739/00.pdf</t>
        </is>
      </c>
      <c r="K2824" s="37" t="inlineStr">
        <is>
          <t>earnings_call_note</t>
        </is>
      </c>
    </row>
    <row r="2825" ht="45" customHeight="1">
      <c r="A2825" s="36" t="inlineStr">
        <is>
          <t>N051</t>
        </is>
      </c>
      <c r="B2825" s="37" t="inlineStr">
        <is>
          <t>Dynatech Inc.</t>
        </is>
      </c>
      <c r="C2825" s="36" t="inlineStr">
        <is>
          <t>인수 후</t>
        </is>
      </c>
      <c r="D2825" s="36" t="inlineStr">
        <is>
          <t>2021-01-27</t>
        </is>
      </c>
      <c r="E2825" s="37" t="inlineStr">
        <is>
          <t>어닝콜</t>
        </is>
      </c>
      <c r="F2825" s="37"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7" t="inlineStr">
        <is>
          <t>IR 자료</t>
        </is>
      </c>
      <c r="H2825" s="36" t="inlineStr">
        <is>
          <t>2021-01-27</t>
        </is>
      </c>
      <c r="I2825" s="36" t="inlineStr">
        <is>
          <t>94313</t>
        </is>
      </c>
      <c r="J2825" s="39" t="inlineStr">
        <is>
          <t>https://ssl4.eir-parts.net/doc/2491/ir_material_for_fiscal_ym1/94313/00.pdf</t>
        </is>
      </c>
      <c r="K2825" s="37" t="inlineStr">
        <is>
          <t>earnings_call_note</t>
        </is>
      </c>
    </row>
    <row r="2826" ht="45" customHeight="1">
      <c r="A2826" s="36" t="inlineStr">
        <is>
          <t>N051</t>
        </is>
      </c>
      <c r="B2826" s="37" t="inlineStr">
        <is>
          <t>Dynatech Inc.</t>
        </is>
      </c>
      <c r="C2826" s="36" t="inlineStr">
        <is>
          <t>인수 후</t>
        </is>
      </c>
      <c r="D2826" s="36" t="inlineStr">
        <is>
          <t>2021-04-26</t>
        </is>
      </c>
      <c r="E2826" s="37" t="inlineStr">
        <is>
          <t>어닝콜</t>
        </is>
      </c>
      <c r="F2826" s="37"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7" t="inlineStr">
        <is>
          <t>IR 자료</t>
        </is>
      </c>
      <c r="H2826" s="36" t="inlineStr">
        <is>
          <t>2021-04-26</t>
        </is>
      </c>
      <c r="I2826" s="36" t="inlineStr">
        <is>
          <t>98989</t>
        </is>
      </c>
      <c r="J2826" s="39" t="inlineStr">
        <is>
          <t>https://ssl4.eir-parts.net/doc/2491/ir_material_for_fiscal_ym1/98989/00.pdf</t>
        </is>
      </c>
      <c r="K2826" s="37" t="inlineStr">
        <is>
          <t>earnings_call_note,impairment</t>
        </is>
      </c>
    </row>
    <row r="2827" ht="45" customHeight="1">
      <c r="A2827" s="36" t="inlineStr">
        <is>
          <t>N051</t>
        </is>
      </c>
      <c r="B2827" s="37" t="inlineStr">
        <is>
          <t>Dynatech Inc.</t>
        </is>
      </c>
      <c r="C2827" s="36" t="inlineStr">
        <is>
          <t>발표</t>
        </is>
      </c>
      <c r="D2827" s="36" t="inlineStr">
        <is>
          <t>2019-09-26</t>
        </is>
      </c>
      <c r="E2827" s="37" t="inlineStr">
        <is>
          <t>발표</t>
        </is>
      </c>
      <c r="F2827" s="37"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7" t="inlineStr">
        <is>
          <t>언론 보도</t>
        </is>
      </c>
      <c r="H2827" s="36" t="inlineStr">
        <is>
          <t>2019-09-26</t>
        </is>
      </c>
      <c r="I2827" s="36" t="n"/>
      <c r="J2827" s="39" t="inlineStr">
        <is>
          <t>https://www.travelvoice.jp/20190926-138365</t>
        </is>
      </c>
      <c r="K2827" s="37" t="inlineStr">
        <is>
          <t>first_filing_date</t>
        </is>
      </c>
    </row>
    <row r="2828" ht="45" customHeight="1">
      <c r="A2828" s="36" t="inlineStr">
        <is>
          <t>N051</t>
        </is>
      </c>
      <c r="B2828" s="37" t="inlineStr">
        <is>
          <t>Dynatech Inc.</t>
        </is>
      </c>
      <c r="C2828" s="36" t="inlineStr">
        <is>
          <t>발표</t>
        </is>
      </c>
      <c r="D2828" s="36" t="inlineStr">
        <is>
          <t>2019-09-24</t>
        </is>
      </c>
      <c r="E2828" s="37" t="inlineStr">
        <is>
          <t>기타</t>
        </is>
      </c>
      <c r="F2828" s="37" t="inlineStr">
        <is>
          <t>Yahoo Finance 2491.T 일별 종가: 2019-09-24 1,764円, 2019-09-25 1,755円(2013-09-26 이후 분할 없음)</t>
        </is>
      </c>
      <c r="G2828" s="37" t="inlineStr">
        <is>
          <t>기타</t>
        </is>
      </c>
      <c r="H2828" s="36" t="inlineStr">
        <is>
          <t>2026-10-25 조회</t>
        </is>
      </c>
      <c r="I2828" s="36" t="n"/>
      <c r="J2828" s="39" t="inlineStr">
        <is>
          <t>https://query1.finance.yahoo.com/v8/finance/chart/2491.T?period1=946684800&amp;period2=1793000000&amp;interval=1d&amp;events=split</t>
        </is>
      </c>
      <c r="K2828" s="37" t="inlineStr">
        <is>
          <t>acq_mktcap,size_basis</t>
        </is>
      </c>
    </row>
    <row r="2829" ht="45" customHeight="1">
      <c r="A2829" s="36" t="inlineStr">
        <is>
          <t>N051</t>
        </is>
      </c>
      <c r="B2829" s="37" t="inlineStr">
        <is>
          <t>Dynatech Inc.</t>
        </is>
      </c>
      <c r="C2829" s="36" t="inlineStr">
        <is>
          <t>발표</t>
        </is>
      </c>
      <c r="D2829" s="36" t="inlineStr">
        <is>
          <t>2019-09-25</t>
        </is>
      </c>
      <c r="E2829" s="37" t="inlineStr">
        <is>
          <t>기타</t>
        </is>
      </c>
      <c r="F2829" s="37" t="inlineStr">
        <is>
          <t>Federal Reserve H.10 Historical Rates for the Japanese Yen: 25-SEP-19 107.7800 円/USD</t>
        </is>
      </c>
      <c r="G2829" s="37" t="inlineStr">
        <is>
          <t>기타</t>
        </is>
      </c>
      <c r="H2829" s="36" t="inlineStr">
        <is>
          <t>2026-10-25 조회</t>
        </is>
      </c>
      <c r="I2829" s="36" t="n"/>
      <c r="J2829" s="39" t="inlineStr">
        <is>
          <t>https://www.federalreserve.gov/releases/h10/hist/dat00_ja.htm</t>
        </is>
      </c>
      <c r="K2829" s="37" t="inlineStr">
        <is>
          <t>value_chk_usdmm</t>
        </is>
      </c>
    </row>
    <row r="2830" ht="45" customHeight="1">
      <c r="A2830" s="36" t="inlineStr">
        <is>
          <t>N051</t>
        </is>
      </c>
      <c r="B2830" s="37" t="inlineStr">
        <is>
          <t>Dynatech Inc.</t>
        </is>
      </c>
      <c r="C2830" s="36" t="inlineStr">
        <is>
          <t>인수 후</t>
        </is>
      </c>
      <c r="D2830" s="36" t="inlineStr">
        <is>
          <t>2021-03</t>
        </is>
      </c>
      <c r="E2830" s="37" t="inlineStr">
        <is>
          <t>통합</t>
        </is>
      </c>
      <c r="F2830" s="37"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7" t="inlineStr">
        <is>
          <t>EDINET</t>
        </is>
      </c>
      <c r="H2830" s="36" t="inlineStr">
        <is>
          <t>2026-06</t>
        </is>
      </c>
      <c r="I2830" s="36" t="inlineStr">
        <is>
          <t>S100YBXD</t>
        </is>
      </c>
      <c r="J2830" s="39" t="inlineStr">
        <is>
          <t>https://disclosure2dl.edinet-fsa.go.jp/searchdocument/pdf/S100YBXD.pdf</t>
        </is>
      </c>
      <c r="K2830" s="37" t="inlineStr">
        <is>
          <t>pre_incorp_chk,post_events_summary</t>
        </is>
      </c>
    </row>
    <row r="2831" ht="45" customHeight="1">
      <c r="A2831" s="36" t="inlineStr">
        <is>
          <t>N051</t>
        </is>
      </c>
      <c r="B2831" s="37" t="inlineStr">
        <is>
          <t>Dynatech Inc.</t>
        </is>
      </c>
      <c r="C2831" s="36" t="inlineStr">
        <is>
          <t>인수 후</t>
        </is>
      </c>
      <c r="D2831" s="36" t="inlineStr">
        <is>
          <t>2021-03-01</t>
        </is>
      </c>
      <c r="E2831" s="37" t="inlineStr">
        <is>
          <t>통합</t>
        </is>
      </c>
      <c r="F2831" s="37" t="inlineStr">
        <is>
          <t>Z Holdings·LINE 공동 보도자료 'Completion of the Business Integration Between Z Holdings and LINE': "today announce the completion of the business integration between the two companies" (모회사 SoftBank Corp.·NAVER가 일련의 거래 수행)</t>
        </is>
      </c>
      <c r="G2831" s="37" t="inlineStr">
        <is>
          <t>회사 보도자료</t>
        </is>
      </c>
      <c r="H2831" s="36" t="inlineStr">
        <is>
          <t>2021-03-01</t>
        </is>
      </c>
      <c r="I2831" s="36" t="inlineStr">
        <is>
          <t>en20210301_B</t>
        </is>
      </c>
      <c r="J2831" s="39" t="inlineStr">
        <is>
          <t>https://www.lycorp.co.jp/news/archive/Z/en/en20210301_B.pdf</t>
        </is>
      </c>
      <c r="K2831" s="37" t="inlineStr">
        <is>
          <t>pre_incorp_chk,post_events_summary</t>
        </is>
      </c>
    </row>
    <row r="2832" ht="45" customHeight="1">
      <c r="A2832" s="36" t="inlineStr">
        <is>
          <t>N051</t>
        </is>
      </c>
      <c r="B2832" s="37" t="inlineStr">
        <is>
          <t>Dynatech Inc.</t>
        </is>
      </c>
      <c r="C2832" s="36" t="inlineStr">
        <is>
          <t>인수 후</t>
        </is>
      </c>
      <c r="D2832" s="36" t="inlineStr">
        <is>
          <t>2021-12-31</t>
        </is>
      </c>
      <c r="E2832" s="37" t="inlineStr">
        <is>
          <t>기타</t>
        </is>
      </c>
      <c r="F2832" s="37"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7" t="inlineStr">
        <is>
          <t>DART 사업보고서</t>
        </is>
      </c>
      <c r="H2832" s="36" t="inlineStr">
        <is>
          <t>2022-03-04</t>
        </is>
      </c>
      <c r="I2832" s="36" t="inlineStr">
        <is>
          <t>20220304000687</t>
        </is>
      </c>
      <c r="J2832" s="39" t="inlineStr">
        <is>
          <t>https://dart.fss.or.kr/dsaf001/main.do?rcpNo=20220304000687</t>
        </is>
      </c>
      <c r="K2832" s="37" t="inlineStr">
        <is>
          <t>pre_incorp_chk</t>
        </is>
      </c>
    </row>
    <row r="2833" ht="45" customHeight="1">
      <c r="A2833" s="36" t="inlineStr">
        <is>
          <t>N052</t>
        </is>
      </c>
      <c r="B2833" s="37" t="inlineStr">
        <is>
          <t>Zero Games Co. Ltd</t>
        </is>
      </c>
      <c r="C2833" s="36" t="inlineStr">
        <is>
          <t>발표</t>
        </is>
      </c>
      <c r="D2833" s="36" t="inlineStr">
        <is>
          <t>2020-04-03</t>
        </is>
      </c>
      <c r="E2833" s="37" t="inlineStr">
        <is>
          <t>발표</t>
        </is>
      </c>
      <c r="F2833" s="37"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7" t="inlineStr">
        <is>
          <t>DART 기타공시</t>
        </is>
      </c>
      <c r="H2833" s="36" t="inlineStr">
        <is>
          <t>2020-04-03</t>
        </is>
      </c>
      <c r="I2833" s="36" t="inlineStr">
        <is>
          <t>20200403000500</t>
        </is>
      </c>
      <c r="J2833" s="39" t="inlineStr">
        <is>
          <t>https://dart.fss.or.kr/dsaf001/main.do?rcpNo=20200403000500</t>
        </is>
      </c>
      <c r="K2833" s="37" t="inlineStr">
        <is>
          <t>value_chk_local,announce_date_chk,purpose_quote,deal_to_equity_pct,target_rev_pre,target_op_pre,first_filing_date,chk_note,pre_events_summary</t>
        </is>
      </c>
    </row>
    <row r="2834" ht="45" customHeight="1">
      <c r="A2834" s="36" t="inlineStr">
        <is>
          <t>N052</t>
        </is>
      </c>
      <c r="B2834" s="37" t="inlineStr">
        <is>
          <t>Zero Games Co. Ltd</t>
        </is>
      </c>
      <c r="C2834" s="36" t="inlineStr">
        <is>
          <t>발표</t>
        </is>
      </c>
      <c r="D2834" s="36" t="inlineStr">
        <is>
          <t>2020-04-29</t>
        </is>
      </c>
      <c r="E2834" s="37" t="inlineStr">
        <is>
          <t>완료</t>
        </is>
      </c>
      <c r="F2834" s="37"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7" t="inlineStr">
        <is>
          <t>DART 기타공시</t>
        </is>
      </c>
      <c r="H2834" s="36" t="inlineStr">
        <is>
          <t>2020-05-04</t>
        </is>
      </c>
      <c r="I2834" s="36" t="inlineStr">
        <is>
          <t>20200504000260</t>
        </is>
      </c>
      <c r="J2834" s="39" t="inlineStr">
        <is>
          <t>https://dart.fss.or.kr/dsaf001/main.do?rcpNo=20200504000260</t>
        </is>
      </c>
      <c r="K2834" s="37" t="inlineStr">
        <is>
          <t>status_chk,value_chk_local,chk_note,post_events_summary</t>
        </is>
      </c>
    </row>
    <row r="2835" ht="45" customHeight="1">
      <c r="A2835" s="36" t="inlineStr">
        <is>
          <t>N052</t>
        </is>
      </c>
      <c r="B2835" s="37" t="inlineStr">
        <is>
          <t>Zero Games Co. Ltd</t>
        </is>
      </c>
      <c r="C2835" s="36" t="inlineStr">
        <is>
          <t>인수 후</t>
        </is>
      </c>
      <c r="D2835" s="36" t="inlineStr">
        <is>
          <t>2020-05-04</t>
        </is>
      </c>
      <c r="E2835" s="37" t="inlineStr">
        <is>
          <t>기타</t>
        </is>
      </c>
      <c r="F2835" s="37" t="inlineStr">
        <is>
          <t>라인게임즈 '유상증자 결정': 보통주 10,000주, 발행가액 1,200,000원, 운영자금 12,000,000,000원, 제3자배정 대상자 박장수(기타), 납입일 2020.05.04, 이사회 2020.04.28.</t>
        </is>
      </c>
      <c r="G2835" s="37" t="inlineStr">
        <is>
          <t>DART 기타공시</t>
        </is>
      </c>
      <c r="H2835" s="36" t="inlineStr">
        <is>
          <t>2020-05-04</t>
        </is>
      </c>
      <c r="I2835" s="36" t="inlineStr">
        <is>
          <t>20200504000264</t>
        </is>
      </c>
      <c r="J2835" s="39" t="inlineStr">
        <is>
          <t>https://dart.fss.or.kr/dsaf001/main.do?rcpNo=20200504000264</t>
        </is>
      </c>
      <c r="K2835" s="37" t="inlineStr">
        <is>
          <t>value_chk_local,chk_note,post_events_summary</t>
        </is>
      </c>
    </row>
    <row r="2836" ht="45" customHeight="1">
      <c r="A2836" s="36" t="inlineStr">
        <is>
          <t>N052</t>
        </is>
      </c>
      <c r="B2836" s="37" t="inlineStr">
        <is>
          <t>Zero Games Co. Ltd</t>
        </is>
      </c>
      <c r="C2836" s="36" t="inlineStr">
        <is>
          <t>인수 후</t>
        </is>
      </c>
      <c r="D2836" s="36" t="inlineStr">
        <is>
          <t>2020-05-05</t>
        </is>
      </c>
      <c r="E2836" s="37" t="inlineStr">
        <is>
          <t>기타</t>
        </is>
      </c>
      <c r="F2836" s="37" t="inlineStr">
        <is>
          <t>라인게임즈 '최대주주 등의 주식보유 변동': LINE Corporation(해외 계열회사) 219,232주 41.73%→40.95%, 자기주식 82,300주 15.37%; 전체 525,348→535,348주(기타 +10,000주).</t>
        </is>
      </c>
      <c r="G2836" s="37" t="inlineStr">
        <is>
          <t>DART 기타공시</t>
        </is>
      </c>
      <c r="H2836" s="36" t="inlineStr">
        <is>
          <t>2020-05-08</t>
        </is>
      </c>
      <c r="I2836" s="36" t="inlineStr">
        <is>
          <t>20200508000532</t>
        </is>
      </c>
      <c r="J2836" s="39" t="inlineStr">
        <is>
          <t>https://dart.fss.or.kr/dsaf001/main.do?rcpNo=20200508000532</t>
        </is>
      </c>
      <c r="K2836" s="37" t="inlineStr">
        <is>
          <t>acquirer_entity,notes,pre_incorp_chk</t>
        </is>
      </c>
    </row>
    <row r="2837" ht="45" customHeight="1">
      <c r="A2837" s="36" t="inlineStr">
        <is>
          <t>N052</t>
        </is>
      </c>
      <c r="B2837" s="37" t="inlineStr">
        <is>
          <t>Zero Games Co. Ltd</t>
        </is>
      </c>
      <c r="C2837" s="36" t="inlineStr">
        <is>
          <t>인수 후</t>
        </is>
      </c>
      <c r="D2837" s="36" t="inlineStr">
        <is>
          <t>2020-04-28</t>
        </is>
      </c>
      <c r="E2837" s="37" t="inlineStr">
        <is>
          <t>완료</t>
        </is>
      </c>
      <c r="F2837" s="37"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7" t="inlineStr">
        <is>
          <t>DART 감사보고서</t>
        </is>
      </c>
      <c r="H2837" s="36" t="inlineStr">
        <is>
          <t>2021-04-14</t>
        </is>
      </c>
      <c r="I2837" s="36" t="inlineStr">
        <is>
          <t>20210414001815</t>
        </is>
      </c>
      <c r="J2837" s="39" t="inlineStr">
        <is>
          <t>https://dart.fss.or.kr/dsaf001/main.do?rcpNo=20210414001815</t>
        </is>
      </c>
      <c r="K2837" s="37" t="inlineStr">
        <is>
          <t>status_chk,post_events_summary,target_rev_post,target_op_post,notes,acquirer_entity</t>
        </is>
      </c>
    </row>
    <row r="2838" ht="45" customHeight="1">
      <c r="A2838" s="36" t="inlineStr">
        <is>
          <t>N052</t>
        </is>
      </c>
      <c r="B2838" s="37" t="inlineStr">
        <is>
          <t>Zero Games Co. Ltd</t>
        </is>
      </c>
      <c r="C2838" s="36" t="inlineStr">
        <is>
          <t>인수 후</t>
        </is>
      </c>
      <c r="D2838" s="36" t="inlineStr">
        <is>
          <t>2021-12-31</t>
        </is>
      </c>
      <c r="E2838" s="37" t="inlineStr">
        <is>
          <t>손상차손</t>
        </is>
      </c>
      <c r="F2838" s="37"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7" t="inlineStr">
        <is>
          <t>DART 감사보고서</t>
        </is>
      </c>
      <c r="H2838" s="36" t="inlineStr">
        <is>
          <t>2022-04-12</t>
        </is>
      </c>
      <c r="I2838" s="36" t="inlineStr">
        <is>
          <t>20220412002158</t>
        </is>
      </c>
      <c r="J2838" s="39" t="inlineStr">
        <is>
          <t>https://dart.fss.or.kr/dsaf001/main.do?rcpNo=20220412002158</t>
        </is>
      </c>
      <c r="K2838" s="37" t="inlineStr">
        <is>
          <t>impairment,target_rev_post,target_op_post,perf_basis,notes,post_events_summary</t>
        </is>
      </c>
    </row>
    <row r="2839" ht="45" customHeight="1">
      <c r="A2839" s="36" t="inlineStr">
        <is>
          <t>N052</t>
        </is>
      </c>
      <c r="B2839" s="37" t="inlineStr">
        <is>
          <t>Zero Games Co. Ltd</t>
        </is>
      </c>
      <c r="C2839" s="36" t="inlineStr">
        <is>
          <t>인수 후</t>
        </is>
      </c>
      <c r="D2839" s="36" t="inlineStr">
        <is>
          <t>2021-12-31</t>
        </is>
      </c>
      <c r="E2839" s="37" t="inlineStr">
        <is>
          <t>손상차손</t>
        </is>
      </c>
      <c r="F2839" s="37"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7" t="inlineStr">
        <is>
          <t>DART 감사보고서</t>
        </is>
      </c>
      <c r="H2839" s="36" t="inlineStr">
        <is>
          <t>2022-04-12</t>
        </is>
      </c>
      <c r="I2839" s="36" t="inlineStr">
        <is>
          <t>20220412002153</t>
        </is>
      </c>
      <c r="J2839" s="39" t="inlineStr">
        <is>
          <t>https://dart.fss.or.kr/dsaf001/main.do?rcpNo=20220412002153</t>
        </is>
      </c>
      <c r="K2839" s="37" t="inlineStr">
        <is>
          <t>impairment,post_events_summary</t>
        </is>
      </c>
    </row>
    <row r="2840" ht="45" customHeight="1">
      <c r="A2840" s="36" t="inlineStr">
        <is>
          <t>N052</t>
        </is>
      </c>
      <c r="B2840" s="37" t="inlineStr">
        <is>
          <t>Zero Games Co. Ltd</t>
        </is>
      </c>
      <c r="C2840" s="36" t="inlineStr">
        <is>
          <t>인수 후</t>
        </is>
      </c>
      <c r="D2840" s="36" t="inlineStr">
        <is>
          <t>2020-12-31</t>
        </is>
      </c>
      <c r="E2840" s="37" t="inlineStr">
        <is>
          <t>기타</t>
        </is>
      </c>
      <c r="F2840" s="37" t="inlineStr">
        <is>
          <t>라인게임즈 2020 (별도)감사보고서 종속기업투자: 주식회사 제로게임즈 '소프트웨어 개발 자문 및 공급업' 100.00% 장부금액 32,000,000천원(전기말 없음).</t>
        </is>
      </c>
      <c r="G2840" s="37" t="inlineStr">
        <is>
          <t>DART 감사보고서</t>
        </is>
      </c>
      <c r="H2840" s="36" t="inlineStr">
        <is>
          <t>2021-04-14</t>
        </is>
      </c>
      <c r="I2840" s="36" t="inlineStr">
        <is>
          <t>20210414001813</t>
        </is>
      </c>
      <c r="J2840" s="39" t="inlineStr">
        <is>
          <t>https://dart.fss.or.kr/dsaf001/main.do?rcpNo=20210414001813</t>
        </is>
      </c>
      <c r="K2840" s="37" t="inlineStr">
        <is>
          <t>impairment</t>
        </is>
      </c>
    </row>
    <row r="2841" ht="45" customHeight="1">
      <c r="A2841" s="36" t="inlineStr">
        <is>
          <t>N052</t>
        </is>
      </c>
      <c r="B2841" s="37" t="inlineStr">
        <is>
          <t>Zero Games Co. Ltd</t>
        </is>
      </c>
      <c r="C2841" s="36" t="inlineStr">
        <is>
          <t>인수 전</t>
        </is>
      </c>
      <c r="D2841" s="36" t="inlineStr">
        <is>
          <t>2019-12-31</t>
        </is>
      </c>
      <c r="E2841" s="37" t="inlineStr">
        <is>
          <t>실적</t>
        </is>
      </c>
      <c r="F2841" s="37" t="inlineStr">
        <is>
          <t>라인게임즈 2019 (별도)감사보고서 재무상태표: 자산총계 211,677,852,009원(전기 255,740,655,459원), 자본총계 187,442,477,804원(전기 246,009,766,227원).</t>
        </is>
      </c>
      <c r="G2841" s="37" t="inlineStr">
        <is>
          <t>DART 감사보고서</t>
        </is>
      </c>
      <c r="H2841" s="36" t="inlineStr">
        <is>
          <t>2020-04-09</t>
        </is>
      </c>
      <c r="I2841" s="36" t="inlineStr">
        <is>
          <t>20200409002194</t>
        </is>
      </c>
      <c r="J2841" s="39" t="inlineStr">
        <is>
          <t>https://dart.fss.or.kr/dsaf001/main.do?rcpNo=20200409002194</t>
        </is>
      </c>
      <c r="K2841" s="37" t="inlineStr">
        <is>
          <t>acq_total_assets,deal_to_assets_pct,size_basis</t>
        </is>
      </c>
    </row>
    <row r="2842" ht="45" customHeight="1">
      <c r="A2842" s="36" t="inlineStr">
        <is>
          <t>N052</t>
        </is>
      </c>
      <c r="B2842" s="37" t="inlineStr">
        <is>
          <t>Zero Games Co. Ltd</t>
        </is>
      </c>
      <c r="C2842" s="36" t="inlineStr">
        <is>
          <t>인수 전</t>
        </is>
      </c>
      <c r="D2842" s="36" t="inlineStr">
        <is>
          <t>2019-12-31</t>
        </is>
      </c>
      <c r="E2842" s="37" t="inlineStr">
        <is>
          <t>실적</t>
        </is>
      </c>
      <c r="F2842" s="37"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7" t="inlineStr">
        <is>
          <t>DART 감사보고서</t>
        </is>
      </c>
      <c r="H2842" s="36" t="inlineStr">
        <is>
          <t>2020-04-09</t>
        </is>
      </c>
      <c r="I2842" s="36" t="inlineStr">
        <is>
          <t>20200409002196</t>
        </is>
      </c>
      <c r="J2842" s="39" t="inlineStr">
        <is>
          <t>https://dart.fss.or.kr/dsaf001/main.do?rcpNo=20200409002196</t>
        </is>
      </c>
      <c r="K2842" s="37" t="inlineStr">
        <is>
          <t>acquirer_core,acq_total_assets,pre_events_summary</t>
        </is>
      </c>
    </row>
    <row r="2843" ht="45" customHeight="1">
      <c r="A2843" s="36" t="inlineStr">
        <is>
          <t>N052</t>
        </is>
      </c>
      <c r="B2843" s="37" t="inlineStr">
        <is>
          <t>Zero Games Co. Ltd</t>
        </is>
      </c>
      <c r="C2843" s="36" t="inlineStr">
        <is>
          <t>인수 후</t>
        </is>
      </c>
      <c r="D2843" s="36" t="inlineStr">
        <is>
          <t>2020-06-30</t>
        </is>
      </c>
      <c r="E2843" s="37" t="inlineStr">
        <is>
          <t>합병</t>
        </is>
      </c>
      <c r="F2843" s="37"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7" t="inlineStr">
        <is>
          <t>DART 기타공시</t>
        </is>
      </c>
      <c r="H2843" s="36" t="inlineStr">
        <is>
          <t>2020-05-29</t>
        </is>
      </c>
      <c r="I2843" s="36" t="inlineStr">
        <is>
          <t>20200529000512</t>
        </is>
      </c>
      <c r="J2843" s="39" t="inlineStr">
        <is>
          <t>https://dart.fss.or.kr/dsaf001/main.do?rcpNo=20200529000512</t>
        </is>
      </c>
      <c r="K2843" s="37" t="inlineStr">
        <is>
          <t>post_events_summary,notes</t>
        </is>
      </c>
    </row>
    <row r="2844" ht="45" customHeight="1">
      <c r="A2844" s="36" t="inlineStr">
        <is>
          <t>N052</t>
        </is>
      </c>
      <c r="B2844" s="37" t="inlineStr">
        <is>
          <t>Zero Games Co. Ltd</t>
        </is>
      </c>
      <c r="C2844" s="36" t="inlineStr">
        <is>
          <t>인수 후</t>
        </is>
      </c>
      <c r="D2844" s="36" t="inlineStr">
        <is>
          <t>2021-04-16</t>
        </is>
      </c>
      <c r="E2844" s="37" t="inlineStr">
        <is>
          <t>기타</t>
        </is>
      </c>
      <c r="F2844" s="37" t="inlineStr">
        <is>
          <t>제로게임즈 '비유동자산 처분결정': 건물 사용권(서울 관악구 호암로 597 서림빌딩 전체) 1,123,834,199원, '계약 해지에 따른 처분', 최근 사업연도말 자산총액 8,638,792,862원.</t>
        </is>
      </c>
      <c r="G2844" s="37" t="inlineStr">
        <is>
          <t>DART 기타공시</t>
        </is>
      </c>
      <c r="H2844" s="36" t="inlineStr">
        <is>
          <t>2021-04-23</t>
        </is>
      </c>
      <c r="I2844" s="36" t="inlineStr">
        <is>
          <t>20210423000560</t>
        </is>
      </c>
      <c r="J2844" s="39" t="inlineStr">
        <is>
          <t>https://dart.fss.or.kr/dsaf001/main.do?rcpNo=20210423000560</t>
        </is>
      </c>
      <c r="K2844" s="37" t="inlineStr">
        <is>
          <t>post_events_summary</t>
        </is>
      </c>
    </row>
    <row r="2845" ht="45" customHeight="1">
      <c r="A2845" s="36" t="inlineStr">
        <is>
          <t>N052</t>
        </is>
      </c>
      <c r="B2845" s="37" t="inlineStr">
        <is>
          <t>Zero Games Co. Ltd</t>
        </is>
      </c>
      <c r="C2845" s="36" t="inlineStr">
        <is>
          <t>인수 후</t>
        </is>
      </c>
      <c r="D2845" s="36" t="inlineStr">
        <is>
          <t>2021-07-01</t>
        </is>
      </c>
      <c r="E2845" s="37" t="inlineStr">
        <is>
          <t>통합</t>
        </is>
      </c>
      <c r="F2845" s="37" t="inlineStr">
        <is>
          <t>제로게임즈 '비유동자산 취득결정': 건물 사용권(서울 강남구 테헤란로 218, 8층) 882,873,281원, 거래상대방 라인게임즈㈜(계열회사), 목적 '사무공간 확보', 임대차 2021.07.01~2026.06.30.</t>
        </is>
      </c>
      <c r="G2845" s="37" t="inlineStr">
        <is>
          <t>DART 기타공시</t>
        </is>
      </c>
      <c r="H2845" s="36" t="inlineStr">
        <is>
          <t>2021-07-07</t>
        </is>
      </c>
      <c r="I2845" s="36" t="inlineStr">
        <is>
          <t>20210707000480</t>
        </is>
      </c>
      <c r="J2845" s="39" t="inlineStr">
        <is>
          <t>https://dart.fss.or.kr/dsaf001/main.do?rcpNo=20210707000480</t>
        </is>
      </c>
      <c r="K2845" s="37" t="inlineStr">
        <is>
          <t>post_events_summary</t>
        </is>
      </c>
    </row>
    <row r="2846" ht="45" customHeight="1">
      <c r="A2846" s="36" t="inlineStr">
        <is>
          <t>N052</t>
        </is>
      </c>
      <c r="B2846" s="37" t="inlineStr">
        <is>
          <t>Zero Games Co. Ltd</t>
        </is>
      </c>
      <c r="C2846" s="36" t="inlineStr">
        <is>
          <t>인수 후</t>
        </is>
      </c>
      <c r="D2846" s="36" t="inlineStr">
        <is>
          <t>2022-12-31</t>
        </is>
      </c>
      <c r="E2846" s="37" t="inlineStr">
        <is>
          <t>실적</t>
        </is>
      </c>
      <c r="F2846" s="37" t="inlineStr">
        <is>
          <t>라인게임즈 2022 연결감사보고서: 제로게임즈 2022 자산 1,786,941·부채 846,073·자본 940,868·영업수익 35,204·당기순손익 (2,887,565)천원.</t>
        </is>
      </c>
      <c r="G2846" s="37" t="inlineStr">
        <is>
          <t>DART 감사보고서</t>
        </is>
      </c>
      <c r="H2846" s="36" t="inlineStr">
        <is>
          <t>2023-04-12</t>
        </is>
      </c>
      <c r="I2846" s="36" t="inlineStr">
        <is>
          <t>20230412002751</t>
        </is>
      </c>
      <c r="J2846" s="39" t="inlineStr">
        <is>
          <t>https://dart.fss.or.kr/dsaf001/main.do?rcpNo=20230412002751</t>
        </is>
      </c>
      <c r="K2846" s="37" t="inlineStr">
        <is>
          <t>target_rev_post,target_op_post</t>
        </is>
      </c>
    </row>
    <row r="2847" ht="45" customHeight="1">
      <c r="A2847" s="36" t="inlineStr">
        <is>
          <t>N052</t>
        </is>
      </c>
      <c r="B2847" s="37" t="inlineStr">
        <is>
          <t>Zero Games Co. Ltd</t>
        </is>
      </c>
      <c r="C2847" s="36" t="inlineStr">
        <is>
          <t>인수 후</t>
        </is>
      </c>
      <c r="D2847" s="36" t="inlineStr">
        <is>
          <t>2023-12-31</t>
        </is>
      </c>
      <c r="E2847" s="37" t="inlineStr">
        <is>
          <t>실적</t>
        </is>
      </c>
      <c r="F2847" s="37" t="inlineStr">
        <is>
          <t>라인게임즈 2023 연결감사보고서: 제로게임즈 2023 자산 58,094·부채 (32)·자본 58,125·영업수익 -·당기순손익 (882,742)천원.</t>
        </is>
      </c>
      <c r="G2847" s="37" t="inlineStr">
        <is>
          <t>DART 감사보고서</t>
        </is>
      </c>
      <c r="H2847" s="36" t="inlineStr">
        <is>
          <t>2024-04-12</t>
        </is>
      </c>
      <c r="I2847" s="36" t="inlineStr">
        <is>
          <t>20240412003306</t>
        </is>
      </c>
      <c r="J2847" s="39" t="inlineStr">
        <is>
          <t>https://dart.fss.or.kr/dsaf001/main.do?rcpNo=20240412003306</t>
        </is>
      </c>
      <c r="K2847" s="37" t="inlineStr">
        <is>
          <t>target_rev_post,target_op_post</t>
        </is>
      </c>
    </row>
    <row r="2848" ht="45" customHeight="1">
      <c r="A2848" s="36" t="inlineStr">
        <is>
          <t>N052</t>
        </is>
      </c>
      <c r="B2848" s="37" t="inlineStr">
        <is>
          <t>Zero Games Co. Ltd</t>
        </is>
      </c>
      <c r="C2848" s="36" t="inlineStr">
        <is>
          <t>인수 후</t>
        </is>
      </c>
      <c r="D2848" s="36" t="inlineStr">
        <is>
          <t>2024-08-02</t>
        </is>
      </c>
      <c r="E2848" s="37" t="inlineStr">
        <is>
          <t>합병</t>
        </is>
      </c>
      <c r="F2848" s="37"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7" t="inlineStr">
        <is>
          <t>DART 기타공시</t>
        </is>
      </c>
      <c r="H2848" s="36" t="inlineStr">
        <is>
          <t>2024-07-05</t>
        </is>
      </c>
      <c r="I2848" s="36" t="inlineStr">
        <is>
          <t>20240705000130</t>
        </is>
      </c>
      <c r="J2848" s="39" t="inlineStr">
        <is>
          <t>https://dart.fss.or.kr/dsaf001/main.do?rcpNo=20240705000130</t>
        </is>
      </c>
      <c r="K2848" s="37" t="inlineStr">
        <is>
          <t>post_events_summary,target_rev_post</t>
        </is>
      </c>
    </row>
    <row r="2849" ht="45" customHeight="1">
      <c r="A2849" s="36" t="inlineStr">
        <is>
          <t>N052</t>
        </is>
      </c>
      <c r="B2849" s="37" t="inlineStr">
        <is>
          <t>Zero Games Co. Ltd</t>
        </is>
      </c>
      <c r="C2849" s="36" t="inlineStr">
        <is>
          <t>인수 후</t>
        </is>
      </c>
      <c r="D2849" s="36" t="inlineStr">
        <is>
          <t>2024-12-31</t>
        </is>
      </c>
      <c r="E2849" s="37" t="inlineStr">
        <is>
          <t>합병</t>
        </is>
      </c>
      <c r="F2849" s="37" t="inlineStr">
        <is>
          <t>라인게임즈 2024 연결감사보고서 연결대상범위 변동: '흡수합병으로 인한 연결 제외 | 주식회사 제로게임즈'; 주주 Z Intermediate Global Corporation(구 LINE Corporation) 219,232주 35.66%.</t>
        </is>
      </c>
      <c r="G2849" s="37" t="inlineStr">
        <is>
          <t>DART 감사보고서</t>
        </is>
      </c>
      <c r="H2849" s="36" t="inlineStr">
        <is>
          <t>2025-04-18</t>
        </is>
      </c>
      <c r="I2849" s="36" t="inlineStr">
        <is>
          <t>20250418000120</t>
        </is>
      </c>
      <c r="J2849" s="39" t="inlineStr">
        <is>
          <t>https://dart.fss.or.kr/dsaf001/main.do?rcpNo=20250418000120</t>
        </is>
      </c>
      <c r="K2849" s="37" t="inlineStr">
        <is>
          <t>post_events_summary</t>
        </is>
      </c>
    </row>
    <row r="2850" ht="45" customHeight="1">
      <c r="A2850" s="36" t="inlineStr">
        <is>
          <t>N052</t>
        </is>
      </c>
      <c r="B2850" s="37" t="inlineStr">
        <is>
          <t>Zero Games Co. Ltd</t>
        </is>
      </c>
      <c r="C2850" s="36" t="inlineStr">
        <is>
          <t>발표</t>
        </is>
      </c>
      <c r="D2850" s="36" t="inlineStr">
        <is>
          <t>2020-04-03</t>
        </is>
      </c>
      <c r="E2850" s="37" t="inlineStr">
        <is>
          <t>발표</t>
        </is>
      </c>
      <c r="F2850" s="37"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7" t="inlineStr">
        <is>
          <t>언론 보도</t>
        </is>
      </c>
      <c r="H2850" s="36" t="inlineStr">
        <is>
          <t>2020-04-03</t>
        </is>
      </c>
      <c r="I2850" s="36" t="n"/>
      <c r="J2850" s="39" t="inlineStr">
        <is>
          <t>https://www.ddaily.co.kr/page/view/2020040315542401652</t>
        </is>
      </c>
      <c r="K2850" s="37" t="inlineStr">
        <is>
          <t>purpose_quote,pre_events_summary,post_events_summary,earnings_call_note,core_basis,notes</t>
        </is>
      </c>
    </row>
    <row r="2851" ht="45" customHeight="1">
      <c r="A2851" s="36" t="inlineStr">
        <is>
          <t>N052</t>
        </is>
      </c>
      <c r="B2851" s="37" t="inlineStr">
        <is>
          <t>Zero Games Co. Ltd</t>
        </is>
      </c>
      <c r="C2851" s="36" t="inlineStr">
        <is>
          <t>발표</t>
        </is>
      </c>
      <c r="D2851" s="36" t="inlineStr">
        <is>
          <t>2020-04-03</t>
        </is>
      </c>
      <c r="E2851" s="37" t="inlineStr">
        <is>
          <t>발표</t>
        </is>
      </c>
      <c r="F2851" s="37" t="inlineStr">
        <is>
          <t>아이뉴스24: 라인게임즈, '카오스 모바일' 제로게임즈 지분 100% 320억원에 인수, '구글플레이 최고 매출 순위 7위를 기록'.</t>
        </is>
      </c>
      <c r="G2851" s="37" t="inlineStr">
        <is>
          <t>언론 보도</t>
        </is>
      </c>
      <c r="H2851" s="36" t="inlineStr">
        <is>
          <t>2020-04-03</t>
        </is>
      </c>
      <c r="I2851" s="36" t="n"/>
      <c r="J2851" s="39" t="inlineStr">
        <is>
          <t>https://www.inews24.com/view/1255355</t>
        </is>
      </c>
      <c r="K2851" s="37" t="inlineStr">
        <is>
          <t>pre_events_summary,first_filing_date</t>
        </is>
      </c>
    </row>
    <row r="2852" ht="45" customHeight="1">
      <c r="A2852" s="36" t="inlineStr">
        <is>
          <t>N052</t>
        </is>
      </c>
      <c r="B2852" s="37" t="inlineStr">
        <is>
          <t>Zero Games Co. Ltd</t>
        </is>
      </c>
      <c r="C2852" s="36" t="inlineStr">
        <is>
          <t>인수 후</t>
        </is>
      </c>
      <c r="D2852" s="36" t="inlineStr">
        <is>
          <t>2023-04-01</t>
        </is>
      </c>
      <c r="E2852" s="37" t="inlineStr">
        <is>
          <t>사업철수</t>
        </is>
      </c>
      <c r="F2852" s="37"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7" t="inlineStr">
        <is>
          <t>언론 보도</t>
        </is>
      </c>
      <c r="H2852" s="36" t="inlineStr">
        <is>
          <t>2023-04-01</t>
        </is>
      </c>
      <c r="I2852" s="36" t="n"/>
      <c r="J2852" s="39" t="inlineStr">
        <is>
          <t>https://inews24.com/v/1581104</t>
        </is>
      </c>
      <c r="K2852" s="37" t="inlineStr">
        <is>
          <t>post_events_summary,earnings_call_note,notes</t>
        </is>
      </c>
    </row>
    <row r="2853" ht="45" customHeight="1">
      <c r="A2853" s="36" t="inlineStr">
        <is>
          <t>N052</t>
        </is>
      </c>
      <c r="B2853" s="37" t="inlineStr">
        <is>
          <t>Zero Games Co. Ltd</t>
        </is>
      </c>
      <c r="C2853" s="36" t="inlineStr">
        <is>
          <t>인수 전</t>
        </is>
      </c>
      <c r="D2853" s="36" t="inlineStr">
        <is>
          <t>2018-11-26</t>
        </is>
      </c>
      <c r="E2853" s="37" t="inlineStr">
        <is>
          <t>소유주변경</t>
        </is>
      </c>
      <c r="F2853" s="37"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7" t="inlineStr">
        <is>
          <t>SEC</t>
        </is>
      </c>
      <c r="H2853" s="36" t="inlineStr">
        <is>
          <t>2019-03-29</t>
        </is>
      </c>
      <c r="I2853" s="36" t="inlineStr">
        <is>
          <t>0001193125-19-091931</t>
        </is>
      </c>
      <c r="J2853" s="39" t="inlineStr">
        <is>
          <t>https://www.sec.gov/Archives/edgar/data/1611820/000119312519091931/d669530d20f.htm</t>
        </is>
      </c>
      <c r="K2853" s="37" t="inlineStr">
        <is>
          <t>pre_incorp_chk,pre_events_summary</t>
        </is>
      </c>
    </row>
    <row r="2854" ht="45" customHeight="1">
      <c r="A2854" s="36" t="inlineStr">
        <is>
          <t>N052</t>
        </is>
      </c>
      <c r="B2854" s="37" t="inlineStr">
        <is>
          <t>Zero Games Co. Ltd</t>
        </is>
      </c>
      <c r="C2854" s="36" t="inlineStr">
        <is>
          <t>인수 전</t>
        </is>
      </c>
      <c r="D2854" s="36" t="inlineStr">
        <is>
          <t>2019-12-31</t>
        </is>
      </c>
      <c r="E2854" s="37" t="inlineStr">
        <is>
          <t>기타</t>
        </is>
      </c>
      <c r="F2854" s="37" t="inlineStr">
        <is>
          <t>LINE 20-F 2019: 관계기업 LINE Games Corporation 49.5%, 장부금액 ¥14,523백만(2018 ¥18,438백만); LINE 연결 총자산 ¥541,352백만(2019-12-31).</t>
        </is>
      </c>
      <c r="G2854" s="37" t="inlineStr">
        <is>
          <t>SEC</t>
        </is>
      </c>
      <c r="H2854" s="36" t="inlineStr">
        <is>
          <t>2020-03-27</t>
        </is>
      </c>
      <c r="I2854" s="36" t="inlineStr">
        <is>
          <t>0001193125-20-087676</t>
        </is>
      </c>
      <c r="J2854" s="39" t="inlineStr">
        <is>
          <t>https://www.sec.gov/Archives/edgar/data/1611820/000119312520087676/d773604d20f.htm</t>
        </is>
      </c>
      <c r="K2854" s="37" t="inlineStr">
        <is>
          <t>apex_total_assets,pre_incorp_chk</t>
        </is>
      </c>
    </row>
    <row r="2855" ht="45" customHeight="1">
      <c r="A2855" s="36" t="inlineStr">
        <is>
          <t>N052</t>
        </is>
      </c>
      <c r="B2855" s="37" t="inlineStr">
        <is>
          <t>Zero Games Co. Ltd</t>
        </is>
      </c>
      <c r="C2855" s="36" t="inlineStr">
        <is>
          <t>인수 후</t>
        </is>
      </c>
      <c r="D2855" s="36" t="inlineStr">
        <is>
          <t>2020-12-31</t>
        </is>
      </c>
      <c r="E2855" s="37" t="inlineStr">
        <is>
          <t>손상차손</t>
        </is>
      </c>
      <c r="F2855" s="37"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7" t="inlineStr">
        <is>
          <t>DART 사업보고서</t>
        </is>
      </c>
      <c r="H2855" s="36" t="inlineStr">
        <is>
          <t>2021-03-16</t>
        </is>
      </c>
      <c r="I2855" s="36" t="inlineStr">
        <is>
          <t>20210316001214</t>
        </is>
      </c>
      <c r="J2855" s="39" t="inlineStr">
        <is>
          <t>https://dart.fss.or.kr/dsaf001/main.do?rcpNo=20210316001214</t>
        </is>
      </c>
      <c r="K2855" s="37" t="inlineStr">
        <is>
          <t>pre_incorp_chk,apex_total_assets,deal_to_assets_pct,impairment,notes</t>
        </is>
      </c>
    </row>
    <row r="2856" ht="45" customHeight="1">
      <c r="A2856" s="36" t="inlineStr">
        <is>
          <t>N052</t>
        </is>
      </c>
      <c r="B2856" s="37" t="inlineStr">
        <is>
          <t>Zero Games Co. Ltd</t>
        </is>
      </c>
      <c r="C2856" s="36" t="inlineStr">
        <is>
          <t>발표</t>
        </is>
      </c>
      <c r="D2856" s="36" t="inlineStr">
        <is>
          <t>2020-03-31</t>
        </is>
      </c>
      <c r="E2856" s="37" t="inlineStr">
        <is>
          <t>기타</t>
        </is>
      </c>
      <c r="F2856" s="37" t="inlineStr">
        <is>
          <t>NAVER 분기보고서(2020.03) '주식의 총수': '2020년 3월 31일 기준 발행주식 총수는 164,263,395주', 이익소각 550,000주.</t>
        </is>
      </c>
      <c r="G2856" s="37" t="inlineStr">
        <is>
          <t>DART 기타공시</t>
        </is>
      </c>
      <c r="H2856" s="36" t="inlineStr">
        <is>
          <t>2020-05-15</t>
        </is>
      </c>
      <c r="I2856" s="36" t="inlineStr">
        <is>
          <t>20200515002472</t>
        </is>
      </c>
      <c r="J2856" s="39" t="inlineStr">
        <is>
          <t>https://dart.fss.or.kr/dsaf001/main.do?rcpNo=20200515002472</t>
        </is>
      </c>
      <c r="K2856" s="37" t="inlineStr">
        <is>
          <t>acq_mktcap</t>
        </is>
      </c>
    </row>
    <row r="2857" ht="45" customHeight="1">
      <c r="A2857" s="36" t="inlineStr">
        <is>
          <t>N052</t>
        </is>
      </c>
      <c r="B2857" s="37" t="inlineStr">
        <is>
          <t>Zero Games Co. Ltd</t>
        </is>
      </c>
      <c r="C2857" s="36" t="inlineStr">
        <is>
          <t>발표</t>
        </is>
      </c>
      <c r="D2857" s="36" t="inlineStr">
        <is>
          <t>2020-03-30</t>
        </is>
      </c>
      <c r="E2857" s="37" t="inlineStr">
        <is>
          <t>기타</t>
        </is>
      </c>
      <c r="F2857" s="37" t="inlineStr">
        <is>
          <t>Yahoo Finance 일별 시세: 035420.KS 2020-03-30 종가 162,500원; KRW=X 2020-03-31 종가 1,222.70.</t>
        </is>
      </c>
      <c r="G2857" s="37" t="inlineStr">
        <is>
          <t>기타</t>
        </is>
      </c>
      <c r="H2857" s="36" t="inlineStr">
        <is>
          <t>2026-10-26</t>
        </is>
      </c>
      <c r="I2857" s="36" t="n"/>
      <c r="J2857" s="39" t="inlineStr">
        <is>
          <t>https://query1.finance.yahoo.com/v8/finance/chart/035420.KS?period1=1585180800&amp;period2=1585958400&amp;interval=1d</t>
        </is>
      </c>
      <c r="K2857" s="37" t="inlineStr">
        <is>
          <t>acq_mktcap,value_chk_usdmm,size_basis</t>
        </is>
      </c>
    </row>
    <row r="2858" ht="45" customHeight="1">
      <c r="A2858" s="36" t="inlineStr">
        <is>
          <t>N053</t>
        </is>
      </c>
      <c r="B2858" s="37" t="inlineStr">
        <is>
          <t>YLAB Corporation (KOSDAQ:A432430)</t>
        </is>
      </c>
      <c r="C2858" s="36" t="inlineStr">
        <is>
          <t>발표</t>
        </is>
      </c>
      <c r="D2858" s="36" t="inlineStr">
        <is>
          <t>2020-05-13</t>
        </is>
      </c>
      <c r="E2858" s="37" t="inlineStr">
        <is>
          <t>완료</t>
        </is>
      </c>
      <c r="F2858" s="37"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7" t="inlineStr">
        <is>
          <t>DART 기타공시</t>
        </is>
      </c>
      <c r="H2858" s="36" t="inlineStr">
        <is>
          <t>2023-06-09</t>
        </is>
      </c>
      <c r="I2858" s="36" t="inlineStr">
        <is>
          <t>20230609000543</t>
        </is>
      </c>
      <c r="J2858" s="39" t="inlineStr">
        <is>
          <t>https://dart.fss.or.kr/dsaf001/main.do?rcpNo=20230609000543</t>
        </is>
      </c>
      <c r="K2858" s="37" t="inlineStr">
        <is>
          <t>value_chk_local,status_chk,purpose_quote,post_events_summary</t>
        </is>
      </c>
    </row>
    <row r="2859" ht="45" customHeight="1">
      <c r="A2859" s="36" t="inlineStr">
        <is>
          <t>N053</t>
        </is>
      </c>
      <c r="B2859" s="37" t="inlineStr">
        <is>
          <t>YLAB Corporation (KOSDAQ:A432430)</t>
        </is>
      </c>
      <c r="C2859" s="36" t="inlineStr">
        <is>
          <t>발표</t>
        </is>
      </c>
      <c r="D2859" s="36" t="inlineStr">
        <is>
          <t>2020-05-12</t>
        </is>
      </c>
      <c r="E2859" s="37" t="inlineStr">
        <is>
          <t>완료</t>
        </is>
      </c>
      <c r="F2859" s="37" t="inlineStr">
        <is>
          <t>전환상환우선주 발행조건: 1주당 4,030원, 발행일 2020년 05월 12일, 전환비율 '우선주 1주당 보통주 1주'</t>
        </is>
      </c>
      <c r="G2859" s="37" t="inlineStr">
        <is>
          <t>DART 감사보고서</t>
        </is>
      </c>
      <c r="H2859" s="36" t="inlineStr">
        <is>
          <t>2022-04-11</t>
        </is>
      </c>
      <c r="I2859" s="36" t="inlineStr">
        <is>
          <t>20220411003276</t>
        </is>
      </c>
      <c r="J2859" s="39" t="inlineStr">
        <is>
          <t>https://dart.fss.or.kr/dsaf001/main.do?rcpNo=20220411003276</t>
        </is>
      </c>
      <c r="K2859" s="37" t="inlineStr">
        <is>
          <t>status_chk,chk_note</t>
        </is>
      </c>
    </row>
    <row r="2860" ht="45" customHeight="1">
      <c r="A2860" s="36" t="inlineStr">
        <is>
          <t>N053</t>
        </is>
      </c>
      <c r="B2860" s="37" t="inlineStr">
        <is>
          <t>YLAB Corporation (KOSDAQ:A432430)</t>
        </is>
      </c>
      <c r="C2860" s="36" t="inlineStr">
        <is>
          <t>발표</t>
        </is>
      </c>
      <c r="D2860" s="36" t="inlineStr">
        <is>
          <t>2020-04</t>
        </is>
      </c>
      <c r="E2860" s="37" t="inlineStr">
        <is>
          <t>지분취득</t>
        </is>
      </c>
      <c r="F2860" s="37" t="inlineStr">
        <is>
          <t>'네이버웹툰은 지난해 4월 와이랩 지분 12.6%(142만8221주)를 53억512만원에 취득했고, 같은 해 6월에는 ... 와이랩 재팬의 지분 100%를 확보했다.' 2020년 매출 약 45억원</t>
        </is>
      </c>
      <c r="G2860" s="37" t="inlineStr">
        <is>
          <t>언론 보도</t>
        </is>
      </c>
      <c r="H2860" s="36" t="inlineStr">
        <is>
          <t>2021-07-23</t>
        </is>
      </c>
      <c r="I2860" s="36" t="n"/>
      <c r="J2860" s="39" t="inlineStr">
        <is>
          <t>https://dealsite.co.kr/articles/76524</t>
        </is>
      </c>
      <c r="K2860" s="37" t="inlineStr">
        <is>
          <t>value_chk_local,chk_note,announce_date_chk</t>
        </is>
      </c>
    </row>
    <row r="2861" ht="45" customHeight="1">
      <c r="A2861" s="36" t="inlineStr">
        <is>
          <t>N053</t>
        </is>
      </c>
      <c r="B2861" s="37" t="inlineStr">
        <is>
          <t>YLAB Corporation (KOSDAQ:A432430)</t>
        </is>
      </c>
      <c r="C2861" s="36" t="inlineStr">
        <is>
          <t>인수 후</t>
        </is>
      </c>
      <c r="D2861" s="36" t="inlineStr">
        <is>
          <t>2020-06</t>
        </is>
      </c>
      <c r="E2861" s="37" t="inlineStr">
        <is>
          <t>추가취득</t>
        </is>
      </c>
      <c r="F2861" s="37" t="inlineStr">
        <is>
          <t>'앞서 네이버웹툰는 지난 5월 와이랩 지분 12.6%를 약 53억원에 취득했다.' 6월 와이랩 재팬 지분 25.21%→100%, 이전대가 약 32억원, 목적 '라인망가의 오리지널 라인업 역량을 강화'</t>
        </is>
      </c>
      <c r="G2861" s="37" t="inlineStr">
        <is>
          <t>언론 보도</t>
        </is>
      </c>
      <c r="H2861" s="36" t="inlineStr">
        <is>
          <t>2020-08-19</t>
        </is>
      </c>
      <c r="I2861" s="36" t="n"/>
      <c r="J2861" s="39" t="inlineStr">
        <is>
          <t>https://www.inews24.com/view/1291966</t>
        </is>
      </c>
      <c r="K2861" s="37" t="inlineStr">
        <is>
          <t>value_chk_local,first_filing_date,notes</t>
        </is>
      </c>
    </row>
    <row r="2862" ht="45" customHeight="1">
      <c r="A2862" s="36" t="inlineStr">
        <is>
          <t>N053</t>
        </is>
      </c>
      <c r="B2862" s="37" t="inlineStr">
        <is>
          <t>YLAB Corporation (KOSDAQ:A432430)</t>
        </is>
      </c>
      <c r="C2862" s="36" t="inlineStr">
        <is>
          <t>인수 전</t>
        </is>
      </c>
      <c r="D2862" s="36" t="inlineStr">
        <is>
          <t>2019-12-31</t>
        </is>
      </c>
      <c r="E2862" s="37" t="inlineStr">
        <is>
          <t>기타</t>
        </is>
      </c>
      <c r="F2862" s="37" t="inlineStr">
        <is>
          <t>연결대상 종속회사 현황(단위 백만원): 네이버웹툰 | 2017-05-01 | 웹툰 컨텐츠 서비스 | 최근사업연도말 자산총액 290,286 | 의결권의 과반수를 소유. NAVER 연결 자산총계 12,299,527백만원</t>
        </is>
      </c>
      <c r="G2862" s="37" t="inlineStr">
        <is>
          <t>DART 사업보고서</t>
        </is>
      </c>
      <c r="H2862" s="36" t="inlineStr">
        <is>
          <t>2020-03-30</t>
        </is>
      </c>
      <c r="I2862" s="36" t="inlineStr">
        <is>
          <t>20200330004603</t>
        </is>
      </c>
      <c r="J2862" s="39" t="inlineStr">
        <is>
          <t>https://dart.fss.or.kr/dsaf001/main.do?rcpNo=20200330004603</t>
        </is>
      </c>
      <c r="K2862" s="37" t="inlineStr">
        <is>
          <t>pre_incorp_chk,acq_total_assets,acquirer_core,apex_total_assets</t>
        </is>
      </c>
    </row>
    <row r="2863" ht="45" customHeight="1">
      <c r="A2863" s="36" t="inlineStr">
        <is>
          <t>N053</t>
        </is>
      </c>
      <c r="B2863" s="37" t="inlineStr">
        <is>
          <t>YLAB Corporation (KOSDAQ:A432430)</t>
        </is>
      </c>
      <c r="C2863" s="36" t="inlineStr">
        <is>
          <t>인수 전</t>
        </is>
      </c>
      <c r="D2863" s="36" t="inlineStr">
        <is>
          <t>2010-11</t>
        </is>
      </c>
      <c r="E2863" s="37" t="inlineStr">
        <is>
          <t>설립</t>
        </is>
      </c>
      <c r="F2863" s="37"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7" t="inlineStr">
        <is>
          <t>DART 기타공시</t>
        </is>
      </c>
      <c r="H2863" s="36" t="inlineStr">
        <is>
          <t>2023-06-09</t>
        </is>
      </c>
      <c r="I2863" s="36" t="inlineStr">
        <is>
          <t>20230609000543</t>
        </is>
      </c>
      <c r="J2863" s="39" t="inlineStr">
        <is>
          <t>https://dart.fss.or.kr/dsaf001/main.do?rcpNo=20230609000543</t>
        </is>
      </c>
      <c r="K2863" s="37" t="inlineStr">
        <is>
          <t>pre_events_summary,post_events_summary</t>
        </is>
      </c>
    </row>
    <row r="2864" ht="45" customHeight="1">
      <c r="A2864" s="36" t="inlineStr">
        <is>
          <t>N053</t>
        </is>
      </c>
      <c r="B2864" s="37" t="inlineStr">
        <is>
          <t>YLAB Corporation (KOSDAQ:A432430)</t>
        </is>
      </c>
      <c r="C2864" s="36" t="inlineStr">
        <is>
          <t>인수 후</t>
        </is>
      </c>
      <c r="D2864" s="36" t="inlineStr">
        <is>
          <t>2022-12-31</t>
        </is>
      </c>
      <c r="E2864" s="37" t="inlineStr">
        <is>
          <t>실적</t>
        </is>
      </c>
      <c r="F2864" s="37" t="inlineStr">
        <is>
          <t>손익현황(K-IFRS 연결, 백만원): 매출 2020 5,371 / 2021 21,656 / 2022 29,781; 영업이익 (3,380) / (1,074) / (435); 매출액성장률 2020 -25.0%. 2020년은 '감사받지 않은 K-IFRS 재무제표를 기재'</t>
        </is>
      </c>
      <c r="G2864" s="37" t="inlineStr">
        <is>
          <t>DART 기타공시</t>
        </is>
      </c>
      <c r="H2864" s="36" t="inlineStr">
        <is>
          <t>2023-06-09</t>
        </is>
      </c>
      <c r="I2864" s="36" t="inlineStr">
        <is>
          <t>20230609000543</t>
        </is>
      </c>
      <c r="J2864" s="39" t="inlineStr">
        <is>
          <t>https://dart.fss.or.kr/dsaf001/main.do?rcpNo=20230609000543</t>
        </is>
      </c>
      <c r="K2864" s="37" t="inlineStr">
        <is>
          <t>target_rev_post,target_op_post,target_rev_pre,perf_basis</t>
        </is>
      </c>
    </row>
    <row r="2865" ht="45" customHeight="1">
      <c r="A2865" s="36" t="inlineStr">
        <is>
          <t>N053</t>
        </is>
      </c>
      <c r="B2865" s="37" t="inlineStr">
        <is>
          <t>YLAB Corporation (KOSDAQ:A432430)</t>
        </is>
      </c>
      <c r="C2865" s="36" t="inlineStr">
        <is>
          <t>인수 후</t>
        </is>
      </c>
      <c r="D2865" s="36" t="inlineStr">
        <is>
          <t>2025-12-31</t>
        </is>
      </c>
      <c r="E2865" s="37" t="inlineStr">
        <is>
          <t>실적</t>
        </is>
      </c>
      <c r="F2865" s="37"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7" t="inlineStr">
        <is>
          <t>DART 사업보고서</t>
        </is>
      </c>
      <c r="H2865" s="36" t="inlineStr">
        <is>
          <t>2026-03-23</t>
        </is>
      </c>
      <c r="I2865" s="36" t="inlineStr">
        <is>
          <t>20260323000281</t>
        </is>
      </c>
      <c r="J2865" s="39" t="inlineStr">
        <is>
          <t>https://dart.fss.or.kr/dsaf001/main.do?rcpNo=20260323000281</t>
        </is>
      </c>
      <c r="K2865" s="37" t="inlineStr">
        <is>
          <t>target_rev_post,target_op_post,core_basis,post_events_summary</t>
        </is>
      </c>
    </row>
    <row r="2866" ht="45" customHeight="1">
      <c r="A2866" s="36" t="inlineStr">
        <is>
          <t>N053</t>
        </is>
      </c>
      <c r="B2866" s="37" t="inlineStr">
        <is>
          <t>YLAB Corporation (KOSDAQ:A432430)</t>
        </is>
      </c>
      <c r="C2866" s="36" t="inlineStr">
        <is>
          <t>인수 후</t>
        </is>
      </c>
      <c r="D2866" s="36" t="inlineStr">
        <is>
          <t>2023-07-25</t>
        </is>
      </c>
      <c r="E2866" s="37" t="inlineStr">
        <is>
          <t>상장</t>
        </is>
      </c>
      <c r="F2866" s="37" t="inlineStr">
        <is>
          <t>네이버웹툰 대량보유상황보고(약식): 보고사유 '신규 상장', 보유목적 '단순투자'. 증권신고서상 상장 후 네이버웹툰 유한회사 1,531,221주(9.67%), 매도금지 '상장일로부터 6개월'</t>
        </is>
      </c>
      <c r="G2866" s="37" t="inlineStr">
        <is>
          <t>DART 기타공시</t>
        </is>
      </c>
      <c r="H2866" s="36" t="inlineStr">
        <is>
          <t>2023-07-25</t>
        </is>
      </c>
      <c r="I2866" s="36" t="inlineStr">
        <is>
          <t>20230725000203</t>
        </is>
      </c>
      <c r="J2866" s="39" t="inlineStr">
        <is>
          <t>https://dart.fss.or.kr/dsaf001/main.do?rcpNo=20230725000203</t>
        </is>
      </c>
      <c r="K2866" s="37" t="inlineStr">
        <is>
          <t>post_events_summary</t>
        </is>
      </c>
    </row>
    <row r="2867" ht="45" customHeight="1">
      <c r="A2867" s="36" t="inlineStr">
        <is>
          <t>N053</t>
        </is>
      </c>
      <c r="B2867" s="37" t="inlineStr">
        <is>
          <t>YLAB Corporation (KOSDAQ:A432430)</t>
        </is>
      </c>
      <c r="C2867" s="36" t="inlineStr">
        <is>
          <t>인수 후</t>
        </is>
      </c>
      <c r="D2867" s="36" t="inlineStr">
        <is>
          <t>2023-07-06</t>
        </is>
      </c>
      <c r="E2867" s="37" t="inlineStr">
        <is>
          <t>상장</t>
        </is>
      </c>
      <c r="F2867" s="37" t="inlineStr">
        <is>
          <t>발행조건 확정: 모집 보통주 3,000,000주, 모집가액 9,000원, 모집총액 27,000,000,000원</t>
        </is>
      </c>
      <c r="G2867" s="37" t="inlineStr">
        <is>
          <t>DART 기타공시</t>
        </is>
      </c>
      <c r="H2867" s="36" t="inlineStr">
        <is>
          <t>2023-07-06</t>
        </is>
      </c>
      <c r="I2867" s="36" t="inlineStr">
        <is>
          <t>20230706000314</t>
        </is>
      </c>
      <c r="J2867" s="39" t="inlineStr">
        <is>
          <t>https://dart.fss.or.kr/dsaf001/main.do?rcpNo=20230706000314</t>
        </is>
      </c>
      <c r="K2867" s="37" t="inlineStr">
        <is>
          <t>post_events_summary</t>
        </is>
      </c>
    </row>
    <row r="2868" ht="45" customHeight="1">
      <c r="A2868" s="36" t="inlineStr">
        <is>
          <t>N053</t>
        </is>
      </c>
      <c r="B2868" s="37" t="inlineStr">
        <is>
          <t>YLAB Corporation (KOSDAQ:A432430)</t>
        </is>
      </c>
      <c r="C2868" s="36" t="inlineStr">
        <is>
          <t>인수 후</t>
        </is>
      </c>
      <c r="D2868" s="36" t="inlineStr">
        <is>
          <t>2020-12-31</t>
        </is>
      </c>
      <c r="E2868" s="37" t="inlineStr">
        <is>
          <t>기타</t>
        </is>
      </c>
      <c r="F2868" s="37"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7" t="inlineStr">
        <is>
          <t>DART 감사보고서</t>
        </is>
      </c>
      <c r="H2868" s="36" t="inlineStr">
        <is>
          <t>2021-03-29</t>
        </is>
      </c>
      <c r="I2868" s="36" t="inlineStr">
        <is>
          <t>20210329000917</t>
        </is>
      </c>
      <c r="J2868" s="39" t="inlineStr">
        <is>
          <t>https://dart.fss.or.kr/dsaf001/main.do?rcpNo=20210329000917</t>
        </is>
      </c>
      <c r="K2868" s="37" t="inlineStr">
        <is>
          <t>impairment,post_events_summary</t>
        </is>
      </c>
    </row>
    <row r="2869" ht="45" customHeight="1">
      <c r="A2869" s="36" t="inlineStr">
        <is>
          <t>N053</t>
        </is>
      </c>
      <c r="B2869" s="37" t="inlineStr">
        <is>
          <t>YLAB Corporation (KOSDAQ:A432430)</t>
        </is>
      </c>
      <c r="C2869" s="36" t="inlineStr">
        <is>
          <t>인수 후</t>
        </is>
      </c>
      <c r="D2869" s="36" t="inlineStr">
        <is>
          <t>2026-03-31</t>
        </is>
      </c>
      <c r="E2869" s="37" t="inlineStr">
        <is>
          <t>경영진변경</t>
        </is>
      </c>
      <c r="F2869" s="37" t="inlineStr">
        <is>
          <t>대표이사 변경: 심준경 → 강철구, 사유 '기존 대표이사 임기만료에 따른 신규 대표이사 선임'</t>
        </is>
      </c>
      <c r="G2869" s="37" t="inlineStr">
        <is>
          <t>DART 기타공시</t>
        </is>
      </c>
      <c r="H2869" s="36" t="inlineStr">
        <is>
          <t>2026-03-31</t>
        </is>
      </c>
      <c r="I2869" s="36" t="inlineStr">
        <is>
          <t>20260331903992</t>
        </is>
      </c>
      <c r="J2869" s="39" t="inlineStr">
        <is>
          <t>https://dart.fss.or.kr/dsaf001/main.do?rcpNo=20260331903992</t>
        </is>
      </c>
      <c r="K2869" s="37" t="inlineStr">
        <is>
          <t>post_events_summary</t>
        </is>
      </c>
    </row>
    <row r="2870" ht="45" customHeight="1">
      <c r="A2870" s="36" t="inlineStr">
        <is>
          <t>N053</t>
        </is>
      </c>
      <c r="B2870" s="37" t="inlineStr">
        <is>
          <t>YLAB Corporation (KOSDAQ:A432430)</t>
        </is>
      </c>
      <c r="C2870" s="36" t="inlineStr">
        <is>
          <t>발표</t>
        </is>
      </c>
      <c r="D2870" s="36" t="inlineStr">
        <is>
          <t>2020-04-27</t>
        </is>
      </c>
      <c r="E2870" s="37" t="inlineStr">
        <is>
          <t>기타</t>
        </is>
      </c>
      <c r="F2870" s="37" t="inlineStr">
        <is>
          <t>NAVER(035420.KS) 일별 종가: 2020-04-27 197,500원, 2020-04-28 198,000원</t>
        </is>
      </c>
      <c r="G2870" s="37" t="inlineStr">
        <is>
          <t>기타</t>
        </is>
      </c>
      <c r="H2870" s="36" t="inlineStr">
        <is>
          <t>2026-10-26</t>
        </is>
      </c>
      <c r="I2870" s="36" t="n"/>
      <c r="J2870" s="39" t="inlineStr">
        <is>
          <t>https://query1.finance.yahoo.com/v8/finance/chart/035420.KS?period1=1587340800&amp;period2=1588291200&amp;interval=1d</t>
        </is>
      </c>
      <c r="K2870" s="37" t="inlineStr">
        <is>
          <t>acq_mktcap</t>
        </is>
      </c>
    </row>
    <row r="2871" ht="45" customHeight="1">
      <c r="A2871" s="36" t="inlineStr">
        <is>
          <t>N053</t>
        </is>
      </c>
      <c r="B2871" s="37" t="inlineStr">
        <is>
          <t>YLAB Corporation (KOSDAQ:A432430)</t>
        </is>
      </c>
      <c r="C2871" s="36" t="inlineStr">
        <is>
          <t>인수 후</t>
        </is>
      </c>
      <c r="D2871" s="36" t="inlineStr">
        <is>
          <t>2026-10-23</t>
        </is>
      </c>
      <c r="E2871" s="37" t="inlineStr">
        <is>
          <t>기타</t>
        </is>
      </c>
      <c r="F2871" s="37" t="inlineStr">
        <is>
          <t>와이랩(432430.KQ) 종가 2026-10-23 1,800원</t>
        </is>
      </c>
      <c r="G2871" s="37" t="inlineStr">
        <is>
          <t>기타</t>
        </is>
      </c>
      <c r="H2871" s="36" t="inlineStr">
        <is>
          <t>2026-10-26</t>
        </is>
      </c>
      <c r="I2871" s="36" t="n"/>
      <c r="J2871" s="39" t="inlineStr">
        <is>
          <t>https://query1.finance.yahoo.com/v8/finance/chart/432430.KQ?range=5d&amp;interval=1d</t>
        </is>
      </c>
      <c r="K2871" s="37" t="inlineStr">
        <is>
          <t>post_events_summary</t>
        </is>
      </c>
    </row>
    <row r="2872" ht="45" customHeight="1">
      <c r="A2872" s="36" t="inlineStr">
        <is>
          <t>N054</t>
        </is>
      </c>
      <c r="B2872" s="37" t="inlineStr">
        <is>
          <t>GrayLab</t>
        </is>
      </c>
      <c r="C2872" s="36" t="inlineStr">
        <is>
          <t>인수 전</t>
        </is>
      </c>
      <c r="D2872" s="36" t="inlineStr">
        <is>
          <t>2018-12</t>
        </is>
      </c>
      <c r="E2872" s="37" t="inlineStr">
        <is>
          <t>지분취득</t>
        </is>
      </c>
      <c r="F2872" s="37"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7" t="inlineStr">
        <is>
          <t>DART 감사보고서</t>
        </is>
      </c>
      <c r="H2872" s="36" t="inlineStr">
        <is>
          <t>2019-03-29</t>
        </is>
      </c>
      <c r="I2872" s="36" t="inlineStr">
        <is>
          <t>20190329002102</t>
        </is>
      </c>
      <c r="J2872" s="39" t="inlineStr">
        <is>
          <t>https://dart.fss.or.kr/dsaf001/main.do?rcpNo=20190329002102</t>
        </is>
      </c>
      <c r="K2872" s="37" t="inlineStr">
        <is>
          <t>pre_events_summary,chk_note,subtype_chk</t>
        </is>
      </c>
    </row>
    <row r="2873" ht="45" customHeight="1">
      <c r="A2873" s="36" t="inlineStr">
        <is>
          <t>N054</t>
        </is>
      </c>
      <c r="B2873" s="37" t="inlineStr">
        <is>
          <t>GrayLab</t>
        </is>
      </c>
      <c r="C2873" s="36" t="inlineStr">
        <is>
          <t>인수 전</t>
        </is>
      </c>
      <c r="D2873" s="36" t="inlineStr">
        <is>
          <t>2018-12-12</t>
        </is>
      </c>
      <c r="E2873" s="37" t="inlineStr">
        <is>
          <t>발표</t>
        </is>
      </c>
      <c r="F2873" s="37" t="inlineStr">
        <is>
          <t>LINE Plus가 GrayHash 인수 발표, 사명을 GrayLab으로 변경. "LINE の各種サービス向けのセキュリティソリューションを開発・最適化する任を負う"</t>
        </is>
      </c>
      <c r="G2873" s="37" t="inlineStr">
        <is>
          <t>언론 보도</t>
        </is>
      </c>
      <c r="H2873" s="36" t="inlineStr">
        <is>
          <t>2018-12-17</t>
        </is>
      </c>
      <c r="I2873" s="36" t="n"/>
      <c r="J2873" s="39" t="inlineStr">
        <is>
          <t>https://thebridge.jp/2018/12/line-acquires-korea-based-cyber-security-company-grayhash-20181212</t>
        </is>
      </c>
      <c r="K2873" s="37" t="inlineStr">
        <is>
          <t>pre_events_summary,purpose_quote</t>
        </is>
      </c>
    </row>
    <row r="2874" ht="45" customHeight="1">
      <c r="A2874" s="36" t="inlineStr">
        <is>
          <t>N054</t>
        </is>
      </c>
      <c r="B2874" s="37" t="inlineStr">
        <is>
          <t>GrayLab</t>
        </is>
      </c>
      <c r="C2874" s="36" t="inlineStr">
        <is>
          <t>인수 전</t>
        </is>
      </c>
      <c r="D2874" s="36" t="inlineStr">
        <is>
          <t>2019-05-31</t>
        </is>
      </c>
      <c r="E2874" s="37" t="inlineStr">
        <is>
          <t>실적</t>
        </is>
      </c>
      <c r="F2874" s="37" t="inlineStr">
        <is>
          <t>그레이해쉬 설립 2014-06-09, 계열편입일 2019-02-01, 업종 소프트웨어 자문·교육 서비스. FY2018 매출 1,336백만원, 영업이익 29백만원</t>
        </is>
      </c>
      <c r="G2874" s="37" t="inlineStr">
        <is>
          <t>DART 기타공시</t>
        </is>
      </c>
      <c r="H2874" s="36" t="inlineStr">
        <is>
          <t>2019-05-31</t>
        </is>
      </c>
      <c r="I2874" s="36" t="inlineStr">
        <is>
          <t>20190531000962</t>
        </is>
      </c>
      <c r="J2874" s="39" t="inlineStr">
        <is>
          <t>https://dart.fss.or.kr/dsaf001/main.do?rcpNo=20190531000962</t>
        </is>
      </c>
      <c r="K2874" s="37" t="inlineStr">
        <is>
          <t>pre_events_summary,target_rev_pre,target_op_pre</t>
        </is>
      </c>
    </row>
    <row r="2875" ht="45" customHeight="1">
      <c r="A2875" s="36" t="inlineStr">
        <is>
          <t>N054</t>
        </is>
      </c>
      <c r="B2875" s="37" t="inlineStr">
        <is>
          <t>GrayLab</t>
        </is>
      </c>
      <c r="C2875" s="36" t="inlineStr">
        <is>
          <t>인수 전</t>
        </is>
      </c>
      <c r="D2875" s="36" t="inlineStr">
        <is>
          <t>2019-06-14</t>
        </is>
      </c>
      <c r="E2875" s="37" t="inlineStr">
        <is>
          <t>추가취득</t>
        </is>
      </c>
      <c r="F2875" s="37" t="inlineStr">
        <is>
          <t>라인플러스 2,491주(18.49%) 취득, 1,016,328,000원, 주당 408,000원, 40.02%→58.51%</t>
        </is>
      </c>
      <c r="G2875" s="37" t="inlineStr">
        <is>
          <t>DART 기타공시</t>
        </is>
      </c>
      <c r="H2875" s="36" t="inlineStr">
        <is>
          <t>2019-06-17</t>
        </is>
      </c>
      <c r="I2875" s="36" t="inlineStr">
        <is>
          <t>20190617000185</t>
        </is>
      </c>
      <c r="J2875" s="39" t="inlineStr">
        <is>
          <t>https://dart.fss.or.kr/dsaf001/main.do?rcpNo=20190617000185</t>
        </is>
      </c>
      <c r="K2875" s="37" t="inlineStr">
        <is>
          <t>pre_events_summary</t>
        </is>
      </c>
    </row>
    <row r="2876" ht="45" customHeight="1">
      <c r="A2876" s="36" t="inlineStr">
        <is>
          <t>N054</t>
        </is>
      </c>
      <c r="B2876" s="37" t="inlineStr">
        <is>
          <t>GrayLab</t>
        </is>
      </c>
      <c r="C2876" s="36" t="inlineStr">
        <is>
          <t>인수 전</t>
        </is>
      </c>
      <c r="D2876" s="36" t="inlineStr">
        <is>
          <t>2020-06-01</t>
        </is>
      </c>
      <c r="E2876" s="37" t="inlineStr">
        <is>
          <t>실적</t>
        </is>
      </c>
      <c r="F2876" s="37" t="inlineStr">
        <is>
          <t>FY2019 매출 339백만원, 영업이익 -81백만원, 당기순이익 -79백만원</t>
        </is>
      </c>
      <c r="G2876" s="37" t="inlineStr">
        <is>
          <t>DART 기타공시</t>
        </is>
      </c>
      <c r="H2876" s="36" t="inlineStr">
        <is>
          <t>2020-06-01</t>
        </is>
      </c>
      <c r="I2876" s="36" t="inlineStr">
        <is>
          <t>20200601000357</t>
        </is>
      </c>
      <c r="J2876" s="39" t="inlineStr">
        <is>
          <t>https://dart.fss.or.kr/dsaf001/main.do?rcpNo=20200601000357</t>
        </is>
      </c>
      <c r="K2876" s="37" t="inlineStr">
        <is>
          <t>target_rev_pre,target_op_pre</t>
        </is>
      </c>
    </row>
    <row r="2877" ht="45" customHeight="1">
      <c r="A2877" s="36" t="inlineStr">
        <is>
          <t>N054</t>
        </is>
      </c>
      <c r="B2877" s="37" t="inlineStr">
        <is>
          <t>GrayLab</t>
        </is>
      </c>
      <c r="C2877" s="36" t="inlineStr">
        <is>
          <t>발표</t>
        </is>
      </c>
      <c r="D2877" s="36" t="inlineStr">
        <is>
          <t>2020-06-12</t>
        </is>
      </c>
      <c r="E2877" s="37" t="inlineStr">
        <is>
          <t>완료</t>
        </is>
      </c>
      <c r="F2877" s="37" t="inlineStr">
        <is>
          <t>변동일 2020-06-12, 라인플러스 2,490주(18.48%) 취득, 금액 1,015,920,000원, 단가 408,000원, 58.51%→76.99%; 이승진 611주 매도</t>
        </is>
      </c>
      <c r="G2877" s="37" t="inlineStr">
        <is>
          <t>DART 기타공시</t>
        </is>
      </c>
      <c r="H2877" s="36" t="inlineStr">
        <is>
          <t>2020-06-15</t>
        </is>
      </c>
      <c r="I2877" s="36" t="inlineStr">
        <is>
          <t>20200615000068</t>
        </is>
      </c>
      <c r="J2877" s="39" t="inlineStr">
        <is>
          <t>https://dart.fss.or.kr/dsaf001/main.do?rcpNo=20200615000068</t>
        </is>
      </c>
      <c r="K2877" s="37" t="inlineStr">
        <is>
          <t>value_chk_local,status_chk,announce_date_chk,first_filing_date</t>
        </is>
      </c>
    </row>
    <row r="2878" ht="45" customHeight="1">
      <c r="A2878" s="36" t="inlineStr">
        <is>
          <t>N054</t>
        </is>
      </c>
      <c r="B2878" s="37" t="inlineStr">
        <is>
          <t>GrayLab</t>
        </is>
      </c>
      <c r="C2878" s="36" t="inlineStr">
        <is>
          <t>인수 전</t>
        </is>
      </c>
      <c r="D2878" s="36" t="inlineStr">
        <is>
          <t>2019-12-31</t>
        </is>
      </c>
      <c r="E2878" s="37" t="inlineStr">
        <is>
          <t>손상차손</t>
        </is>
      </c>
      <c r="F2878" s="37" t="inlineStr">
        <is>
          <t>라인플러스 별도 자산총계 685,247,310,529원, 자본총계 476,935,248,061원. 그레이해쉬 18.51% 추가 취득, 잔여 41.49% 2년 내 취득 의무; 그레이해쉬 손상차손 1,662백만원</t>
        </is>
      </c>
      <c r="G2878" s="37" t="inlineStr">
        <is>
          <t>DART 감사보고서</t>
        </is>
      </c>
      <c r="H2878" s="36" t="inlineStr">
        <is>
          <t>2020-04-08</t>
        </is>
      </c>
      <c r="I2878" s="36" t="inlineStr">
        <is>
          <t>20200408002232</t>
        </is>
      </c>
      <c r="J2878" s="39" t="inlineStr">
        <is>
          <t>https://dart.fss.or.kr/dsaf001/main.do?rcpNo=20200408002232</t>
        </is>
      </c>
      <c r="K2878" s="37" t="inlineStr">
        <is>
          <t>acq_total_assets,deal_to_assets_pct,deal_to_equity_pct,impairment,pre_events_summary</t>
        </is>
      </c>
    </row>
    <row r="2879" ht="45" customHeight="1">
      <c r="A2879" s="36" t="inlineStr">
        <is>
          <t>N054</t>
        </is>
      </c>
      <c r="B2879" s="37" t="inlineStr">
        <is>
          <t>GrayLab</t>
        </is>
      </c>
      <c r="C2879" s="36" t="inlineStr">
        <is>
          <t>인수 후</t>
        </is>
      </c>
      <c r="D2879" s="36" t="inlineStr">
        <is>
          <t>2020-12-31</t>
        </is>
      </c>
      <c r="E2879" s="37" t="inlineStr">
        <is>
          <t>손상차손</t>
        </is>
      </c>
      <c r="F2879" s="37" t="inlineStr">
        <is>
          <t>"회사는 당기 중 (주)그레이해쉬 지분 18.48%를 추가 취득", 잔여 23.01% 1년 내 취득 의무; 그레이해쉬 손상차손 3,850백만원</t>
        </is>
      </c>
      <c r="G2879" s="37" t="inlineStr">
        <is>
          <t>DART 감사보고서</t>
        </is>
      </c>
      <c r="H2879" s="36" t="inlineStr">
        <is>
          <t>2021-04-08</t>
        </is>
      </c>
      <c r="I2879" s="36" t="inlineStr">
        <is>
          <t>20210408000520</t>
        </is>
      </c>
      <c r="J2879" s="39" t="inlineStr">
        <is>
          <t>https://dart.fss.or.kr/dsaf001/main.do?rcpNo=20210408000520</t>
        </is>
      </c>
      <c r="K2879" s="37" t="inlineStr">
        <is>
          <t>impairment,post_events_summary</t>
        </is>
      </c>
    </row>
    <row r="2880" ht="45" customHeight="1">
      <c r="A2880" s="36" t="inlineStr">
        <is>
          <t>N054</t>
        </is>
      </c>
      <c r="B2880" s="37" t="inlineStr">
        <is>
          <t>GrayLab</t>
        </is>
      </c>
      <c r="C2880" s="36" t="inlineStr">
        <is>
          <t>발표</t>
        </is>
      </c>
      <c r="D2880" s="36" t="inlineStr">
        <is>
          <t>2019-12-31</t>
        </is>
      </c>
      <c r="E2880" s="37" t="inlineStr">
        <is>
          <t>기타</t>
        </is>
      </c>
      <c r="F2880" s="37" t="inlineStr">
        <is>
          <t>NAVER 연결 자산총계 12,299,527백만원(2019), 발행주식 총수 164,263,395주</t>
        </is>
      </c>
      <c r="G2880" s="37" t="inlineStr">
        <is>
          <t>DART 사업보고서</t>
        </is>
      </c>
      <c r="H2880" s="36" t="inlineStr">
        <is>
          <t>2021-03-16</t>
        </is>
      </c>
      <c r="I2880" s="36" t="inlineStr">
        <is>
          <t>20210316001214</t>
        </is>
      </c>
      <c r="J2880" s="39" t="inlineStr">
        <is>
          <t>https://dart.fss.or.kr/dsaf001/main.do?rcpNo=20210316001214</t>
        </is>
      </c>
      <c r="K2880" s="37" t="inlineStr">
        <is>
          <t>apex_total_assets,acq_mktcap</t>
        </is>
      </c>
    </row>
    <row r="2881" ht="45" customHeight="1">
      <c r="A2881" s="36" t="inlineStr">
        <is>
          <t>N054</t>
        </is>
      </c>
      <c r="B2881" s="37" t="inlineStr">
        <is>
          <t>GrayLab</t>
        </is>
      </c>
      <c r="C2881" s="36" t="inlineStr">
        <is>
          <t>발표</t>
        </is>
      </c>
      <c r="D2881" s="36" t="inlineStr">
        <is>
          <t>2020-06-12</t>
        </is>
      </c>
      <c r="E2881" s="37" t="inlineStr">
        <is>
          <t>기타</t>
        </is>
      </c>
      <c r="F2881" s="37" t="inlineStr">
        <is>
          <t>NAVER(035420.KS) 2020-06-12 종가 242,000원</t>
        </is>
      </c>
      <c r="G2881" s="37" t="inlineStr">
        <is>
          <t>기타</t>
        </is>
      </c>
      <c r="H2881" s="36" t="inlineStr">
        <is>
          <t>2026-10-31</t>
        </is>
      </c>
      <c r="I2881" s="36" t="n"/>
      <c r="J2881" s="39" t="inlineStr">
        <is>
          <t>https://query1.finance.yahoo.com/v8/finance/chart/035420.KS?period1=1591660800&amp;period2=1592006400&amp;interval=1d</t>
        </is>
      </c>
      <c r="K2881" s="37" t="inlineStr">
        <is>
          <t>acq_mktcap</t>
        </is>
      </c>
    </row>
    <row r="2882" ht="45" customHeight="1">
      <c r="A2882" s="36" t="inlineStr">
        <is>
          <t>N054</t>
        </is>
      </c>
      <c r="B2882" s="37" t="inlineStr">
        <is>
          <t>GrayLab</t>
        </is>
      </c>
      <c r="C2882" s="36" t="inlineStr">
        <is>
          <t>인수 후</t>
        </is>
      </c>
      <c r="D2882" s="36" t="inlineStr">
        <is>
          <t>2021-05-28</t>
        </is>
      </c>
      <c r="E2882" s="37" t="inlineStr">
        <is>
          <t>실적</t>
        </is>
      </c>
      <c r="F2882" s="37" t="inlineStr">
        <is>
          <t>FY2020 매출 76백만원, 영업이익 -13백만원, 당기순이익 3백만원; "2021년 3월 1일부로 일본 Softbank社의 연결 종속회사로 편입되면서 3월 결산법인"</t>
        </is>
      </c>
      <c r="G2882" s="37" t="inlineStr">
        <is>
          <t>DART 기타공시</t>
        </is>
      </c>
      <c r="H2882" s="36" t="inlineStr">
        <is>
          <t>2021-05-28</t>
        </is>
      </c>
      <c r="I2882" s="36" t="inlineStr">
        <is>
          <t>20210528000821</t>
        </is>
      </c>
      <c r="J2882" s="39" t="inlineStr">
        <is>
          <t>https://dart.fss.or.kr/dsaf001/main.do?rcpNo=20210528000821</t>
        </is>
      </c>
      <c r="K2882" s="37" t="inlineStr">
        <is>
          <t>target_rev_post,target_op_post,post_events_summary</t>
        </is>
      </c>
    </row>
    <row r="2883" ht="45" customHeight="1">
      <c r="A2883" s="36" t="inlineStr">
        <is>
          <t>N054</t>
        </is>
      </c>
      <c r="B2883" s="37" t="inlineStr">
        <is>
          <t>GrayLab</t>
        </is>
      </c>
      <c r="C2883" s="36" t="inlineStr">
        <is>
          <t>인수 후</t>
        </is>
      </c>
      <c r="D2883" s="36" t="inlineStr">
        <is>
          <t>2021-06-14</t>
        </is>
      </c>
      <c r="E2883" s="37" t="inlineStr">
        <is>
          <t>추가취득</t>
        </is>
      </c>
      <c r="F2883" s="37" t="inlineStr">
        <is>
          <t>라인플러스 2,490주(18.48%) 추가 취득, 1,015,920,000원, 76.99%→95.47%</t>
        </is>
      </c>
      <c r="G2883" s="37" t="inlineStr">
        <is>
          <t>DART 기타공시</t>
        </is>
      </c>
      <c r="H2883" s="36" t="inlineStr">
        <is>
          <t>2021-06-16</t>
        </is>
      </c>
      <c r="I2883" s="36" t="inlineStr">
        <is>
          <t>20210616000347</t>
        </is>
      </c>
      <c r="J2883" s="39" t="inlineStr">
        <is>
          <t>https://dart.fss.or.kr/dsaf001/main.do?rcpNo=20210616000347</t>
        </is>
      </c>
      <c r="K2883" s="37" t="inlineStr">
        <is>
          <t>post_events_summary</t>
        </is>
      </c>
    </row>
    <row r="2884" ht="45" customHeight="1">
      <c r="A2884" s="36" t="inlineStr">
        <is>
          <t>N054</t>
        </is>
      </c>
      <c r="B2884" s="37" t="inlineStr">
        <is>
          <t>GrayLab</t>
        </is>
      </c>
      <c r="C2884" s="36" t="inlineStr">
        <is>
          <t>인수 후</t>
        </is>
      </c>
      <c r="D2884" s="36" t="inlineStr">
        <is>
          <t>2022-01-19</t>
        </is>
      </c>
      <c r="E2884" s="37" t="inlineStr">
        <is>
          <t>추가취득</t>
        </is>
      </c>
      <c r="F2884" s="37" t="inlineStr">
        <is>
          <t>라인플러스가 이승진 보유 611주(4.53%)를 249,288천원에 취득해 100%</t>
        </is>
      </c>
      <c r="G2884" s="37" t="inlineStr">
        <is>
          <t>DART 기타공시</t>
        </is>
      </c>
      <c r="H2884" s="36" t="inlineStr">
        <is>
          <t>2022-01-25</t>
        </is>
      </c>
      <c r="I2884" s="36" t="inlineStr">
        <is>
          <t>20220125000541</t>
        </is>
      </c>
      <c r="J2884" s="39" t="inlineStr">
        <is>
          <t>https://dart.fss.or.kr/dsaf001/main.do?rcpNo=20220125000541</t>
        </is>
      </c>
      <c r="K2884" s="37" t="inlineStr">
        <is>
          <t>post_events_summary</t>
        </is>
      </c>
    </row>
    <row r="2885" ht="45" customHeight="1">
      <c r="A2885" s="36" t="inlineStr">
        <is>
          <t>N054</t>
        </is>
      </c>
      <c r="B2885" s="37" t="inlineStr">
        <is>
          <t>GrayLab</t>
        </is>
      </c>
      <c r="C2885" s="36" t="inlineStr">
        <is>
          <t>인수 후</t>
        </is>
      </c>
      <c r="D2885" s="36" t="inlineStr">
        <is>
          <t>2022-03-30</t>
        </is>
      </c>
      <c r="E2885" s="37" t="inlineStr">
        <is>
          <t>합병</t>
        </is>
      </c>
      <c r="F2885" s="37" t="inlineStr">
        <is>
          <t>라인플러스가 그레이해쉬 흡수합병, 목적 "합병을 통한 경영 효율성 제고", 합병기일 2022-03-30. 그레이해쉬 2021-03 별도: 자산 294백만원, 매출 0, 당기순이익 -21백만원</t>
        </is>
      </c>
      <c r="G2885" s="37" t="inlineStr">
        <is>
          <t>DART 기타공시</t>
        </is>
      </c>
      <c r="H2885" s="36" t="inlineStr">
        <is>
          <t>2022-03-04</t>
        </is>
      </c>
      <c r="I2885" s="36" t="inlineStr">
        <is>
          <t>20220304000551</t>
        </is>
      </c>
      <c r="J2885" s="39" t="inlineStr">
        <is>
          <t>https://dart.fss.or.kr/dsaf001/main.do?rcpNo=20220304000551</t>
        </is>
      </c>
      <c r="K2885" s="37" t="inlineStr">
        <is>
          <t>post_events_summary,target_rev_post,target_op_post</t>
        </is>
      </c>
    </row>
    <row r="2886" ht="45" customHeight="1">
      <c r="A2886" s="36" t="inlineStr">
        <is>
          <t>N054</t>
        </is>
      </c>
      <c r="B2886" s="37" t="inlineStr">
        <is>
          <t>GrayLab</t>
        </is>
      </c>
      <c r="C2886" s="36" t="inlineStr">
        <is>
          <t>인수 후</t>
        </is>
      </c>
      <c r="D2886" s="36" t="inlineStr">
        <is>
          <t>2022-03-30</t>
        </is>
      </c>
      <c r="E2886" s="37" t="inlineStr">
        <is>
          <t>합병</t>
        </is>
      </c>
      <c r="F2886" s="37" t="inlineStr">
        <is>
          <t>"2022년 3월 30일을 합병기일로 하여 완전 자회사인 주식회사 그레이해쉬를 흡수합병"; 인수 순자산 304,014천원을 기타자본으로 처리(동일지배 사업결합)</t>
        </is>
      </c>
      <c r="G2886" s="37" t="inlineStr">
        <is>
          <t>DART 감사보고서</t>
        </is>
      </c>
      <c r="H2886" s="36" t="inlineStr">
        <is>
          <t>2022-07-13</t>
        </is>
      </c>
      <c r="I2886" s="36" t="inlineStr">
        <is>
          <t>20220713000194</t>
        </is>
      </c>
      <c r="J2886" s="39" t="inlineStr">
        <is>
          <t>https://dart.fss.or.kr/dsaf001/main.do?rcpNo=20220713000194</t>
        </is>
      </c>
      <c r="K2886" s="37" t="inlineStr">
        <is>
          <t>post_events_summary</t>
        </is>
      </c>
    </row>
    <row r="2887" ht="45" customHeight="1">
      <c r="A2887" s="36" t="inlineStr">
        <is>
          <t>N054</t>
        </is>
      </c>
      <c r="B2887" s="37" t="inlineStr">
        <is>
          <t>GrayLab</t>
        </is>
      </c>
      <c r="C2887" s="36" t="inlineStr">
        <is>
          <t>인수 후</t>
        </is>
      </c>
      <c r="D2887" s="36" t="inlineStr">
        <is>
          <t>2021-03-01</t>
        </is>
      </c>
      <c r="E2887" s="37" t="inlineStr">
        <is>
          <t>기타</t>
        </is>
      </c>
      <c r="F2887" s="37" t="inlineStr">
        <is>
          <t>NAVER 2021 사업보고서: LINE 경영통합 완료일 2021년 3월 1일; 그레이해쉬(지분 76.99%)는 '소프트뱅크와의 경영통합에 따라 ... 연결대상에서 제외'된 종속기업 목록에 기재</t>
        </is>
      </c>
      <c r="G2887" s="37" t="inlineStr">
        <is>
          <t>DART 사업보고서</t>
        </is>
      </c>
      <c r="H2887" s="36" t="inlineStr">
        <is>
          <t>2022-03-04</t>
        </is>
      </c>
      <c r="I2887" s="36" t="inlineStr">
        <is>
          <t>20220304000687</t>
        </is>
      </c>
      <c r="J2887" s="39" t="inlineStr">
        <is>
          <t>https://dart.fss.or.kr/dsaf001/main.do?rcpNo=20220304000687</t>
        </is>
      </c>
      <c r="K2887" s="37" t="inlineStr">
        <is>
          <t>pre_incorp_chk,post_events_summary</t>
        </is>
      </c>
    </row>
    <row r="2888" ht="45" customHeight="1">
      <c r="A2888" s="36" t="inlineStr">
        <is>
          <t>N055</t>
        </is>
      </c>
      <c r="B2888" s="37" t="inlineStr">
        <is>
          <t>Line Friends Corporation</t>
        </is>
      </c>
      <c r="C2888" s="36" t="inlineStr">
        <is>
          <t>발표</t>
        </is>
      </c>
      <c r="D2888" s="36" t="inlineStr">
        <is>
          <t>2020-11-27</t>
        </is>
      </c>
      <c r="E2888" s="37" t="inlineStr">
        <is>
          <t>완료</t>
        </is>
      </c>
      <c r="F2888" s="37"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7" t="inlineStr">
        <is>
          <t>DART 기타공시</t>
        </is>
      </c>
      <c r="H2888" s="36" t="inlineStr">
        <is>
          <t>2020-12-02</t>
        </is>
      </c>
      <c r="I2888" s="36" t="inlineStr">
        <is>
          <t>20201202000341</t>
        </is>
      </c>
      <c r="J2888" s="39" t="inlineStr">
        <is>
          <t>https://dart.fss.or.kr/dsaf001/main.do?rcpNo=20201202000341</t>
        </is>
      </c>
      <c r="K2888" s="37" t="inlineStr">
        <is>
          <t>subtype_chk,status_chk,value_chk_local,value_chk_usdmm,chk_note,announce_date_chk,first_filing_date,purpose_quote</t>
        </is>
      </c>
    </row>
    <row r="2889" ht="45" customHeight="1">
      <c r="A2889" s="36" t="inlineStr">
        <is>
          <t>N055</t>
        </is>
      </c>
      <c r="B2889" s="37" t="inlineStr">
        <is>
          <t>Line Friends Corporation</t>
        </is>
      </c>
      <c r="C2889" s="36" t="inlineStr">
        <is>
          <t>인수 전</t>
        </is>
      </c>
      <c r="D2889" s="36" t="inlineStr">
        <is>
          <t>2019-11-30</t>
        </is>
      </c>
      <c r="E2889" s="37" t="inlineStr">
        <is>
          <t>기타</t>
        </is>
      </c>
      <c r="F2889" s="37"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7" t="inlineStr">
        <is>
          <t>SEC</t>
        </is>
      </c>
      <c r="H2889" s="36" t="inlineStr">
        <is>
          <t>2020-03-27</t>
        </is>
      </c>
      <c r="I2889" s="36" t="inlineStr">
        <is>
          <t>0001193125-20-087676</t>
        </is>
      </c>
      <c r="J2889" s="39" t="inlineStr">
        <is>
          <t>https://www.sec.gov/Archives/edgar/data/1611820/000119312520087676/d773604dex41.htm</t>
        </is>
      </c>
      <c r="K2889" s="37" t="inlineStr">
        <is>
          <t>chk_note,pre_events_summary,acquirer_core</t>
        </is>
      </c>
    </row>
    <row r="2890" ht="45" customHeight="1">
      <c r="A2890" s="36" t="inlineStr">
        <is>
          <t>N055</t>
        </is>
      </c>
      <c r="B2890" s="37" t="inlineStr">
        <is>
          <t>Line Friends Corporation</t>
        </is>
      </c>
      <c r="C2890" s="36" t="inlineStr">
        <is>
          <t>인수 전</t>
        </is>
      </c>
      <c r="D2890" s="36" t="inlineStr">
        <is>
          <t>2019-12-31</t>
        </is>
      </c>
      <c r="E2890" s="37" t="inlineStr">
        <is>
          <t>실적</t>
        </is>
      </c>
      <c r="F2890" s="37"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7" t="inlineStr">
        <is>
          <t>SEC</t>
        </is>
      </c>
      <c r="H2890" s="36" t="inlineStr">
        <is>
          <t>2020-03-27</t>
        </is>
      </c>
      <c r="I2890" s="36" t="inlineStr">
        <is>
          <t>0001193125-20-087676</t>
        </is>
      </c>
      <c r="J2890" s="39" t="inlineStr">
        <is>
          <t>https://www.sec.gov/Archives/edgar/data/1611820/000119312520087676/d773604d20f.htm</t>
        </is>
      </c>
      <c r="K2890" s="37" t="inlineStr">
        <is>
          <t>acquirer_core,acq_total_assets,earnings_call_note</t>
        </is>
      </c>
    </row>
    <row r="2891" ht="45" customHeight="1">
      <c r="A2891" s="36" t="inlineStr">
        <is>
          <t>N055</t>
        </is>
      </c>
      <c r="B2891" s="37" t="inlineStr">
        <is>
          <t>Line Friends Corporation</t>
        </is>
      </c>
      <c r="C2891" s="36" t="inlineStr">
        <is>
          <t>인수 전</t>
        </is>
      </c>
      <c r="D2891" s="36" t="inlineStr">
        <is>
          <t>2020-09-30</t>
        </is>
      </c>
      <c r="E2891" s="37" t="inlineStr">
        <is>
          <t>실적</t>
        </is>
      </c>
      <c r="F2891" s="37" t="inlineStr">
        <is>
          <t>LINE 6-K(2020년 3분기 결산): 총자산 ¥568,333백만, 자본총계 ¥161,371백만(2020-09-30); LINE Friends 1~9월 매출 ¥8,000백만(전년 ¥14,048백만).</t>
        </is>
      </c>
      <c r="G2891" s="37" t="inlineStr">
        <is>
          <t>SEC</t>
        </is>
      </c>
      <c r="H2891" s="36" t="inlineStr">
        <is>
          <t>2020-10-28</t>
        </is>
      </c>
      <c r="I2891" s="36" t="inlineStr">
        <is>
          <t>0001193125-20-279077</t>
        </is>
      </c>
      <c r="J2891" s="39" t="inlineStr">
        <is>
          <t>https://www.sec.gov/Archives/edgar/data/1611820/000119312520279077/d25149d6k.htm</t>
        </is>
      </c>
      <c r="K2891" s="37" t="inlineStr">
        <is>
          <t>acq_total_assets,deal_to_assets_pct,deal_to_equity_pct,size_basis,pre_events_summary,earnings_call_note</t>
        </is>
      </c>
    </row>
    <row r="2892" ht="45" customHeight="1">
      <c r="A2892" s="36" t="inlineStr">
        <is>
          <t>N055</t>
        </is>
      </c>
      <c r="B2892" s="37" t="inlineStr">
        <is>
          <t>Line Friends Corporation</t>
        </is>
      </c>
      <c r="C2892" s="36" t="inlineStr">
        <is>
          <t>발표</t>
        </is>
      </c>
      <c r="D2892" s="36" t="inlineStr">
        <is>
          <t>2020-11-26</t>
        </is>
      </c>
      <c r="E2892" s="37" t="inlineStr">
        <is>
          <t>기타</t>
        </is>
      </c>
      <c r="F2892" s="37" t="inlineStr">
        <is>
          <t>닛케이 회사정보 LINE(3938) Wayback 2020-11-26 스냅샷: 현재값 5,380엔(2020/11/26), 보통주식수 243,733,042주, 시가총액 1,311,283백만엔, '監理銘柄'.</t>
        </is>
      </c>
      <c r="G2892" s="37" t="inlineStr">
        <is>
          <t>기타</t>
        </is>
      </c>
      <c r="H2892" s="36" t="inlineStr">
        <is>
          <t>2020-11-26</t>
        </is>
      </c>
      <c r="I2892" s="36" t="n"/>
      <c r="J2892" s="39" t="inlineStr">
        <is>
          <t>http://web.archive.org/web/20201126221830/https://www.nikkei.com/nkd/company/?scode=3938</t>
        </is>
      </c>
      <c r="K2892" s="37" t="inlineStr">
        <is>
          <t>acq_mktcap,size_basis</t>
        </is>
      </c>
    </row>
    <row r="2893" ht="45" customHeight="1">
      <c r="A2893" s="36" t="inlineStr">
        <is>
          <t>N055</t>
        </is>
      </c>
      <c r="B2893" s="37" t="inlineStr">
        <is>
          <t>Line Friends Corporation</t>
        </is>
      </c>
      <c r="C2893" s="36" t="inlineStr">
        <is>
          <t>발표</t>
        </is>
      </c>
      <c r="D2893" s="36" t="inlineStr">
        <is>
          <t>2020-12-01</t>
        </is>
      </c>
      <c r="E2893" s="37" t="inlineStr">
        <is>
          <t>기타</t>
        </is>
      </c>
      <c r="F2893" s="37" t="inlineStr">
        <is>
          <t>Yahoo Finance 035420.KS 일별 시세: 2020-11-26 종가 285,500원, 2020-12-01 종가 285,500원.</t>
        </is>
      </c>
      <c r="G2893" s="37" t="inlineStr">
        <is>
          <t>기타</t>
        </is>
      </c>
      <c r="H2893" s="36" t="inlineStr">
        <is>
          <t>2026-10-25</t>
        </is>
      </c>
      <c r="I2893" s="36" t="n"/>
      <c r="J2893" s="39" t="inlineStr">
        <is>
          <t>https://query1.finance.yahoo.com/v8/finance/chart/035420.KS?period1=1605830400&amp;period2=1607040000&amp;interval=1d</t>
        </is>
      </c>
      <c r="K2893" s="37" t="inlineStr">
        <is>
          <t>acq_mktcap,size_basis</t>
        </is>
      </c>
    </row>
    <row r="2894" ht="45" customHeight="1">
      <c r="A2894" s="36" t="inlineStr">
        <is>
          <t>N055</t>
        </is>
      </c>
      <c r="B2894" s="37" t="inlineStr">
        <is>
          <t>Line Friends Corporation</t>
        </is>
      </c>
      <c r="C2894" s="36" t="inlineStr">
        <is>
          <t>인수 전</t>
        </is>
      </c>
      <c r="D2894" s="36" t="inlineStr">
        <is>
          <t>2019-12-31</t>
        </is>
      </c>
      <c r="E2894" s="37" t="inlineStr">
        <is>
          <t>실적</t>
        </is>
      </c>
      <c r="F2894" s="37" t="inlineStr">
        <is>
          <t>NAVER 2019 사업보고서 요약연결재무정보(백만원): 자산총계 12,299,527, 자본총계 6,503,926.</t>
        </is>
      </c>
      <c r="G2894" s="37" t="inlineStr">
        <is>
          <t>DART 사업보고서</t>
        </is>
      </c>
      <c r="H2894" s="36" t="inlineStr">
        <is>
          <t>2020-03-30</t>
        </is>
      </c>
      <c r="I2894" s="36" t="inlineStr">
        <is>
          <t>20200330004603</t>
        </is>
      </c>
      <c r="J2894" s="39" t="inlineStr">
        <is>
          <t>https://dart.fss.or.kr/dsaf001/main.do?rcpNo=20200330004603</t>
        </is>
      </c>
      <c r="K2894" s="37" t="inlineStr">
        <is>
          <t>acq_mktcap,apex_total_assets,deal_to_assets_pct,deal_to_equity_pct,size_basis</t>
        </is>
      </c>
    </row>
    <row r="2895" ht="45" customHeight="1">
      <c r="A2895" s="36" t="inlineStr">
        <is>
          <t>N055</t>
        </is>
      </c>
      <c r="B2895" s="37" t="inlineStr">
        <is>
          <t>Line Friends Corporation</t>
        </is>
      </c>
      <c r="C2895" s="36" t="inlineStr">
        <is>
          <t>인수 전</t>
        </is>
      </c>
      <c r="D2895" s="36" t="inlineStr">
        <is>
          <t>2020-09-30</t>
        </is>
      </c>
      <c r="E2895" s="37" t="inlineStr">
        <is>
          <t>기타</t>
        </is>
      </c>
      <c r="F2895" s="37" t="inlineStr">
        <is>
          <t>NAVER 2020 3분기보고서: '2020년 9월 30일 기준 발행주식 총수는 164,263,395주'.</t>
        </is>
      </c>
      <c r="G2895" s="37" t="inlineStr">
        <is>
          <t>DART 사업보고서</t>
        </is>
      </c>
      <c r="H2895" s="36" t="inlineStr">
        <is>
          <t>2020-11-13</t>
        </is>
      </c>
      <c r="I2895" s="36" t="inlineStr">
        <is>
          <t>20201113000918</t>
        </is>
      </c>
      <c r="J2895" s="39" t="inlineStr">
        <is>
          <t>https://dart.fss.or.kr/dsaf001/main.do?rcpNo=20201113000918</t>
        </is>
      </c>
      <c r="K2895" s="37" t="inlineStr">
        <is>
          <t>acq_mktcap</t>
        </is>
      </c>
    </row>
    <row r="2896" ht="45" customHeight="1">
      <c r="A2896" s="36" t="inlineStr">
        <is>
          <t>N055</t>
        </is>
      </c>
      <c r="B2896" s="37" t="inlineStr">
        <is>
          <t>Line Friends Corporation</t>
        </is>
      </c>
      <c r="C2896" s="36" t="inlineStr">
        <is>
          <t>인수 전</t>
        </is>
      </c>
      <c r="D2896" s="36" t="inlineStr">
        <is>
          <t>2020-07-29</t>
        </is>
      </c>
      <c r="E2896" s="37" t="inlineStr">
        <is>
          <t>지분취득</t>
        </is>
      </c>
      <c r="F2896" s="37" t="inlineStr">
        <is>
          <t>NAVER 특수관계인에대한출자: 거래상대방 라인프렌즈(주), 출자일자 2020년 4분기, 보통주 52,090주, 출자금액 85,000백만원, 출자목적 '기존사업 고도화 및 신규사업 확대', 이사회 2020.07.29.</t>
        </is>
      </c>
      <c r="G2896" s="37" t="inlineStr">
        <is>
          <t>DART 기타공시</t>
        </is>
      </c>
      <c r="H2896" s="36" t="inlineStr">
        <is>
          <t>2020-07-30</t>
        </is>
      </c>
      <c r="I2896" s="36" t="inlineStr">
        <is>
          <t>20200730000360</t>
        </is>
      </c>
      <c r="J2896" s="39" t="inlineStr">
        <is>
          <t>https://dart.fss.or.kr/dsaf001/main.do?rcpNo=20200730000360</t>
        </is>
      </c>
      <c r="K2896" s="37" t="inlineStr">
        <is>
          <t>purpose_quote,pre_events_summary,first_filing_date</t>
        </is>
      </c>
    </row>
    <row r="2897" ht="45" customHeight="1">
      <c r="A2897" s="36" t="inlineStr">
        <is>
          <t>N055</t>
        </is>
      </c>
      <c r="B2897" s="37" t="inlineStr">
        <is>
          <t>Line Friends Corporation</t>
        </is>
      </c>
      <c r="C2897" s="36" t="inlineStr">
        <is>
          <t>인수 전</t>
        </is>
      </c>
      <c r="D2897" s="36" t="inlineStr">
        <is>
          <t>2019-11-18</t>
        </is>
      </c>
      <c r="E2897" s="37" t="inlineStr">
        <is>
          <t>제휴</t>
        </is>
      </c>
      <c r="F2897" s="37"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7" t="inlineStr">
        <is>
          <t>DART 기타공시</t>
        </is>
      </c>
      <c r="H2897" s="36" t="inlineStr">
        <is>
          <t>2019-11-18</t>
        </is>
      </c>
      <c r="I2897" s="36" t="inlineStr">
        <is>
          <t>20191118800003</t>
        </is>
      </c>
      <c r="J2897" s="39" t="inlineStr">
        <is>
          <t>https://dart.fss.or.kr/dsaf001/main.do?rcpNo=20191118800003</t>
        </is>
      </c>
      <c r="K2897" s="37" t="inlineStr">
        <is>
          <t>pre_incorp_chk,pre_events_summary</t>
        </is>
      </c>
    </row>
    <row r="2898" ht="45" customHeight="1">
      <c r="A2898" s="36" t="inlineStr">
        <is>
          <t>N055</t>
        </is>
      </c>
      <c r="B2898" s="37" t="inlineStr">
        <is>
          <t>Line Friends Corporation</t>
        </is>
      </c>
      <c r="C2898" s="36" t="inlineStr">
        <is>
          <t>인수 전</t>
        </is>
      </c>
      <c r="D2898" s="36" t="inlineStr">
        <is>
          <t>2020-11-09</t>
        </is>
      </c>
      <c r="E2898" s="37" t="inlineStr">
        <is>
          <t>기타</t>
        </is>
      </c>
      <c r="F2898" s="37" t="inlineStr">
        <is>
          <t>NAVER 해외증권시장주권등상장폐지결정(종속회사 LINE): 보통주 243,715,542주, 동경·뉴욕 거래소, 폐지(예정)일 2020-12-29, 사유 '주식병합 결정'.</t>
        </is>
      </c>
      <c r="G2898" s="37" t="inlineStr">
        <is>
          <t>DART 기타공시</t>
        </is>
      </c>
      <c r="H2898" s="36" t="inlineStr">
        <is>
          <t>2020-11-09</t>
        </is>
      </c>
      <c r="I2898" s="36" t="inlineStr">
        <is>
          <t>20201109800500</t>
        </is>
      </c>
      <c r="J2898" s="39" t="inlineStr">
        <is>
          <t>https://dart.fss.or.kr/dsaf001/main.do?rcpNo=20201109800500</t>
        </is>
      </c>
      <c r="K2898" s="37" t="inlineStr">
        <is>
          <t>acquirer_entity,pre_events_summary</t>
        </is>
      </c>
    </row>
    <row r="2899" ht="45" customHeight="1">
      <c r="A2899" s="36" t="inlineStr">
        <is>
          <t>N055</t>
        </is>
      </c>
      <c r="B2899" s="37" t="inlineStr">
        <is>
          <t>Line Friends Corporation</t>
        </is>
      </c>
      <c r="C2899" s="36" t="inlineStr">
        <is>
          <t>인수 전</t>
        </is>
      </c>
      <c r="D2899" s="36" t="inlineStr">
        <is>
          <t>2020-12-23</t>
        </is>
      </c>
      <c r="E2899" s="37" t="inlineStr">
        <is>
          <t>기타</t>
        </is>
      </c>
      <c r="F2899" s="37"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7" t="inlineStr">
        <is>
          <t>SEC</t>
        </is>
      </c>
      <c r="H2899" s="36" t="inlineStr">
        <is>
          <t>2020-12-23</t>
        </is>
      </c>
      <c r="I2899" s="36" t="inlineStr">
        <is>
          <t>0001193125-20-325169</t>
        </is>
      </c>
      <c r="J2899" s="39" t="inlineStr">
        <is>
          <t>https://www.sec.gov/Archives/edgar/data/1611820/000119312520325169/d77095d6k.htm</t>
        </is>
      </c>
      <c r="K2899" s="37" t="inlineStr">
        <is>
          <t>pre_events_summary,notes</t>
        </is>
      </c>
    </row>
    <row r="2900" ht="45" customHeight="1">
      <c r="A2900" s="36" t="inlineStr">
        <is>
          <t>N055</t>
        </is>
      </c>
      <c r="B2900" s="37" t="inlineStr">
        <is>
          <t>Line Friends Corporation</t>
        </is>
      </c>
      <c r="C2900" s="36" t="inlineStr">
        <is>
          <t>인수 후</t>
        </is>
      </c>
      <c r="D2900" s="36" t="inlineStr">
        <is>
          <t>2020-12-28</t>
        </is>
      </c>
      <c r="E2900" s="37" t="inlineStr">
        <is>
          <t>통합</t>
        </is>
      </c>
      <c r="F2900" s="37" t="inlineStr">
        <is>
          <t>라인프렌즈 최대주주등의주식보유변동: LINE Split Preparation Corporation +85,000주, LINE CORPORATION -85,000주, 변동일 2020.12.28, 'JPY 6,740,048,286', 현물출자.</t>
        </is>
      </c>
      <c r="G2900" s="37" t="inlineStr">
        <is>
          <t>DART 기타공시</t>
        </is>
      </c>
      <c r="H2900" s="36" t="inlineStr">
        <is>
          <t>2020-12-30</t>
        </is>
      </c>
      <c r="I2900" s="36" t="inlineStr">
        <is>
          <t>20201230000285</t>
        </is>
      </c>
      <c r="J2900" s="39" t="inlineStr">
        <is>
          <t>https://dart.fss.or.kr/dsaf001/main.do?rcpNo=20201230000285</t>
        </is>
      </c>
      <c r="K2900" s="37" t="inlineStr">
        <is>
          <t>post_events_summary,notes</t>
        </is>
      </c>
    </row>
    <row r="2901" ht="45" customHeight="1">
      <c r="A2901" s="36" t="inlineStr">
        <is>
          <t>N055</t>
        </is>
      </c>
      <c r="B2901" s="37" t="inlineStr">
        <is>
          <t>Line Friends Corporation</t>
        </is>
      </c>
      <c r="C2901" s="36" t="inlineStr">
        <is>
          <t>인수 후</t>
        </is>
      </c>
      <c r="D2901" s="36" t="inlineStr">
        <is>
          <t>2020-12-29</t>
        </is>
      </c>
      <c r="E2901" s="37" t="inlineStr">
        <is>
          <t>통합</t>
        </is>
      </c>
      <c r="F2901" s="37"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7" t="inlineStr">
        <is>
          <t>DART 기타공시</t>
        </is>
      </c>
      <c r="H2901" s="36" t="inlineStr">
        <is>
          <t>2020-12-29</t>
        </is>
      </c>
      <c r="I2901" s="36" t="inlineStr">
        <is>
          <t>20201229000545</t>
        </is>
      </c>
      <c r="J2901" s="39" t="inlineStr">
        <is>
          <t>https://dart.fss.or.kr/dsaf001/main.do?rcpNo=20201229000545</t>
        </is>
      </c>
      <c r="K2901" s="37" t="inlineStr">
        <is>
          <t>post_events_summary,notes,purpose_quote</t>
        </is>
      </c>
    </row>
    <row r="2902" ht="45" customHeight="1">
      <c r="A2902" s="36" t="inlineStr">
        <is>
          <t>N055</t>
        </is>
      </c>
      <c r="B2902" s="37" t="inlineStr">
        <is>
          <t>Line Friends Corporation</t>
        </is>
      </c>
      <c r="C2902" s="36" t="inlineStr">
        <is>
          <t>인수 후</t>
        </is>
      </c>
      <c r="D2902" s="36" t="inlineStr">
        <is>
          <t>2020-12-29</t>
        </is>
      </c>
      <c r="E2902" s="37" t="inlineStr">
        <is>
          <t>기타</t>
        </is>
      </c>
      <c r="F2902" s="37" t="inlineStr">
        <is>
          <t>라인프렌즈 유상증자결정: 보통주 31,683주, 발행가 1,890,635원, 타법인증권취득자금 59,900,988,705원, 주주배정, 납입일 2020-12-29.</t>
        </is>
      </c>
      <c r="G2902" s="37" t="inlineStr">
        <is>
          <t>DART 기타공시</t>
        </is>
      </c>
      <c r="H2902" s="36" t="inlineStr">
        <is>
          <t>2020-12-29</t>
        </is>
      </c>
      <c r="I2902" s="36" t="inlineStr">
        <is>
          <t>20201229000533</t>
        </is>
      </c>
      <c r="J2902" s="39" t="inlineStr">
        <is>
          <t>https://dart.fss.or.kr/dsaf001/main.do?rcpNo=20201229000533</t>
        </is>
      </c>
      <c r="K2902" s="37" t="inlineStr">
        <is>
          <t>post_events_summary</t>
        </is>
      </c>
    </row>
    <row r="2903" ht="45" customHeight="1">
      <c r="A2903" s="36" t="inlineStr">
        <is>
          <t>N055</t>
        </is>
      </c>
      <c r="B2903" s="37" t="inlineStr">
        <is>
          <t>Line Friends Corporation</t>
        </is>
      </c>
      <c r="C2903" s="36" t="inlineStr">
        <is>
          <t>인수 후</t>
        </is>
      </c>
      <c r="D2903" s="36" t="inlineStr">
        <is>
          <t>2020-12-31</t>
        </is>
      </c>
      <c r="E2903" s="37" t="inlineStr">
        <is>
          <t>추가취득</t>
        </is>
      </c>
      <c r="F2903" s="37" t="inlineStr">
        <is>
          <t>라인프렌즈 최대주주등의주식보유변동: 네이버 주식회사 +50,007주(30.00%), 85,000,048,341원, 단가 1,699,763원; LINE Split Preparation 116,683주(70.00%).</t>
        </is>
      </c>
      <c r="G2903" s="37" t="inlineStr">
        <is>
          <t>DART 기타공시</t>
        </is>
      </c>
      <c r="H2903" s="36" t="inlineStr">
        <is>
          <t>2020-12-31</t>
        </is>
      </c>
      <c r="I2903" s="36" t="inlineStr">
        <is>
          <t>20201231000322</t>
        </is>
      </c>
      <c r="J2903" s="39" t="inlineStr">
        <is>
          <t>https://dart.fss.or.kr/dsaf001/main.do?rcpNo=20201231000322</t>
        </is>
      </c>
      <c r="K2903" s="37" t="inlineStr">
        <is>
          <t>post_events_summary,notes</t>
        </is>
      </c>
    </row>
    <row r="2904" ht="45" customHeight="1">
      <c r="A2904" s="36" t="inlineStr">
        <is>
          <t>N055</t>
        </is>
      </c>
      <c r="B2904" s="37" t="inlineStr">
        <is>
          <t>Line Friends Corporation</t>
        </is>
      </c>
      <c r="C2904" s="36" t="inlineStr">
        <is>
          <t>인수 후</t>
        </is>
      </c>
      <c r="D2904" s="36" t="inlineStr">
        <is>
          <t>2020-12-31</t>
        </is>
      </c>
      <c r="E2904" s="37" t="inlineStr">
        <is>
          <t>실적</t>
        </is>
      </c>
      <c r="F2904" s="37"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7" t="inlineStr">
        <is>
          <t>DART 감사보고서</t>
        </is>
      </c>
      <c r="H2904" s="36" t="inlineStr">
        <is>
          <t>2021-03-31</t>
        </is>
      </c>
      <c r="I2904" s="36" t="inlineStr">
        <is>
          <t>20210331002329</t>
        </is>
      </c>
      <c r="J2904" s="39" t="inlineStr">
        <is>
          <t>https://dart.fss.or.kr/dsaf001/main.do?rcpNo=20210331002329</t>
        </is>
      </c>
      <c r="K2904" s="37" t="inlineStr">
        <is>
          <t>chk_note,post_events_summary,target_rev_post,target_op_post,impairment</t>
        </is>
      </c>
    </row>
    <row r="2905" ht="45" customHeight="1">
      <c r="A2905" s="36" t="inlineStr">
        <is>
          <t>N055</t>
        </is>
      </c>
      <c r="B2905" s="37" t="inlineStr">
        <is>
          <t>Line Friends Corporation</t>
        </is>
      </c>
      <c r="C2905" s="36" t="inlineStr">
        <is>
          <t>인수 전</t>
        </is>
      </c>
      <c r="D2905" s="36" t="inlineStr">
        <is>
          <t>2019-12-31</t>
        </is>
      </c>
      <c r="E2905" s="37" t="inlineStr">
        <is>
          <t>실적</t>
        </is>
      </c>
      <c r="F2905" s="37" t="inlineStr">
        <is>
          <t>라인프렌즈 2019 감사보고서: 매출 130,305,799,634원(2018: 142,045,808,653원), 영업손실 -5,839,839,325원(2018: 9,051,633,904원).</t>
        </is>
      </c>
      <c r="G2905" s="37" t="inlineStr">
        <is>
          <t>DART 감사보고서</t>
        </is>
      </c>
      <c r="H2905" s="36" t="inlineStr">
        <is>
          <t>2020-04-07</t>
        </is>
      </c>
      <c r="I2905" s="36" t="inlineStr">
        <is>
          <t>20200407001627</t>
        </is>
      </c>
      <c r="J2905" s="39" t="inlineStr">
        <is>
          <t>https://dart.fss.or.kr/dsaf001/main.do?rcpNo=20200407001627</t>
        </is>
      </c>
      <c r="K2905" s="37" t="inlineStr">
        <is>
          <t>target_rev_pre,target_op_pre</t>
        </is>
      </c>
    </row>
    <row r="2906" ht="45" customHeight="1">
      <c r="A2906" s="36" t="inlineStr">
        <is>
          <t>N055</t>
        </is>
      </c>
      <c r="B2906" s="37" t="inlineStr">
        <is>
          <t>Line Friends Corporation</t>
        </is>
      </c>
      <c r="C2906" s="36" t="inlineStr">
        <is>
          <t>인수 후</t>
        </is>
      </c>
      <c r="D2906" s="36" t="inlineStr">
        <is>
          <t>2021-02-24</t>
        </is>
      </c>
      <c r="E2906" s="37" t="inlineStr">
        <is>
          <t>추가취득</t>
        </is>
      </c>
      <c r="F2906" s="37" t="inlineStr">
        <is>
          <t>라인프렌즈 비유동자산취득결정: LINE Friends Inc. 보통주 250,000주, 27,770,000,000원(USD 25,000,000), 목적 '해외사업 효율성 제고', 이사회 2021-02-24.</t>
        </is>
      </c>
      <c r="G2906" s="37" t="inlineStr">
        <is>
          <t>DART 기타공시</t>
        </is>
      </c>
      <c r="H2906" s="36" t="inlineStr">
        <is>
          <t>2021-02-25</t>
        </is>
      </c>
      <c r="I2906" s="36" t="inlineStr">
        <is>
          <t>20210225002725</t>
        </is>
      </c>
      <c r="J2906" s="39" t="inlineStr">
        <is>
          <t>https://dart.fss.or.kr/dsaf001/main.do?rcpNo=20210225002725</t>
        </is>
      </c>
      <c r="K2906" s="37" t="inlineStr">
        <is>
          <t>post_events_summary</t>
        </is>
      </c>
    </row>
    <row r="2907" ht="45" customHeight="1">
      <c r="A2907" s="36" t="inlineStr">
        <is>
          <t>N055</t>
        </is>
      </c>
      <c r="B2907" s="37" t="inlineStr">
        <is>
          <t>Line Friends Corporation</t>
        </is>
      </c>
      <c r="C2907" s="36" t="inlineStr">
        <is>
          <t>인수 후</t>
        </is>
      </c>
      <c r="D2907" s="36" t="inlineStr">
        <is>
          <t>2021-03-31</t>
        </is>
      </c>
      <c r="E2907" s="37" t="inlineStr">
        <is>
          <t>실적</t>
        </is>
      </c>
      <c r="F2907" s="37" t="inlineStr">
        <is>
          <t>라인프렌즈 2021.3 연결감사보고서(2021.1~3): 매출 27,162,766,622원, 영업손실 -8,925,137,725원; 전기(2020, 감사받지 않음) 매출 76,802,868,540원, 영업손실 -20,015,380,518원.</t>
        </is>
      </c>
      <c r="G2907" s="37" t="inlineStr">
        <is>
          <t>DART 감사보고서</t>
        </is>
      </c>
      <c r="H2907" s="36" t="inlineStr">
        <is>
          <t>2021-07-12</t>
        </is>
      </c>
      <c r="I2907" s="36" t="inlineStr">
        <is>
          <t>20210712000365</t>
        </is>
      </c>
      <c r="J2907" s="39" t="inlineStr">
        <is>
          <t>https://dart.fss.or.kr/dsaf001/main.do?rcpNo=20210712000365</t>
        </is>
      </c>
      <c r="K2907" s="37" t="inlineStr">
        <is>
          <t>target_rev_post,target_op_post,post_events_summary,perf_basis</t>
        </is>
      </c>
    </row>
    <row r="2908" ht="45" customHeight="1">
      <c r="A2908" s="36" t="inlineStr">
        <is>
          <t>N055</t>
        </is>
      </c>
      <c r="B2908" s="37" t="inlineStr">
        <is>
          <t>Line Friends Corporation</t>
        </is>
      </c>
      <c r="C2908" s="36" t="inlineStr">
        <is>
          <t>인수 후</t>
        </is>
      </c>
      <c r="D2908" s="36" t="inlineStr">
        <is>
          <t>2021-03-31</t>
        </is>
      </c>
      <c r="E2908" s="37" t="inlineStr">
        <is>
          <t>실적</t>
        </is>
      </c>
      <c r="F2908" s="37" t="inlineStr">
        <is>
          <t>라인프렌즈 2021.3 감사보고서(별도, 2021.1~3): 매출 12,183,132,428원, 영업손실 -9,438,421,841원.</t>
        </is>
      </c>
      <c r="G2908" s="37" t="inlineStr">
        <is>
          <t>DART 감사보고서</t>
        </is>
      </c>
      <c r="H2908" s="36" t="inlineStr">
        <is>
          <t>2021-07-12</t>
        </is>
      </c>
      <c r="I2908" s="36" t="inlineStr">
        <is>
          <t>20210712000364</t>
        </is>
      </c>
      <c r="J2908" s="39" t="inlineStr">
        <is>
          <t>https://dart.fss.or.kr/dsaf001/main.do?rcpNo=20210712000364</t>
        </is>
      </c>
      <c r="K2908" s="37" t="inlineStr">
        <is>
          <t>target_rev_post,target_op_post</t>
        </is>
      </c>
    </row>
    <row r="2909" ht="45" customHeight="1">
      <c r="A2909" s="36" t="inlineStr">
        <is>
          <t>N055</t>
        </is>
      </c>
      <c r="B2909" s="37" t="inlineStr">
        <is>
          <t>Line Friends Corporation</t>
        </is>
      </c>
      <c r="C2909" s="36" t="inlineStr">
        <is>
          <t>인수 후</t>
        </is>
      </c>
      <c r="D2909" s="36" t="inlineStr">
        <is>
          <t>2022-03-31</t>
        </is>
      </c>
      <c r="E2909" s="37" t="inlineStr">
        <is>
          <t>사명변경</t>
        </is>
      </c>
      <c r="F2909" s="37"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7" t="inlineStr">
        <is>
          <t>DART 감사보고서</t>
        </is>
      </c>
      <c r="H2909" s="36" t="inlineStr">
        <is>
          <t>2022-07-11</t>
        </is>
      </c>
      <c r="I2909" s="36" t="inlineStr">
        <is>
          <t>20220711000093</t>
        </is>
      </c>
      <c r="J2909" s="39" t="inlineStr">
        <is>
          <t>https://dart.fss.or.kr/dsaf001/main.do?rcpNo=20220711000093</t>
        </is>
      </c>
      <c r="K2909" s="37" t="inlineStr">
        <is>
          <t>target_rev_post,target_op_post,post_events_summary</t>
        </is>
      </c>
    </row>
    <row r="2910" ht="45" customHeight="1">
      <c r="A2910" s="36" t="inlineStr">
        <is>
          <t>N055</t>
        </is>
      </c>
      <c r="B2910" s="37" t="inlineStr">
        <is>
          <t>Line Friends Corporation</t>
        </is>
      </c>
      <c r="C2910" s="36" t="inlineStr">
        <is>
          <t>인수 후</t>
        </is>
      </c>
      <c r="D2910" s="36" t="inlineStr">
        <is>
          <t>2022-03-31</t>
        </is>
      </c>
      <c r="E2910" s="37" t="inlineStr">
        <is>
          <t>실적</t>
        </is>
      </c>
      <c r="F2910" s="37" t="inlineStr">
        <is>
          <t>아이피엑스 FY2022.3 감사보고서(별도): 매출 77,894,257,329원, 영업손실 -14,649,544,365원, 순손실 -45,743,504,686원.</t>
        </is>
      </c>
      <c r="G2910" s="37" t="inlineStr">
        <is>
          <t>DART 감사보고서</t>
        </is>
      </c>
      <c r="H2910" s="36" t="inlineStr">
        <is>
          <t>2022-07-11</t>
        </is>
      </c>
      <c r="I2910" s="36" t="inlineStr">
        <is>
          <t>20220711000092</t>
        </is>
      </c>
      <c r="J2910" s="39" t="inlineStr">
        <is>
          <t>https://dart.fss.or.kr/dsaf001/main.do?rcpNo=20220711000092</t>
        </is>
      </c>
      <c r="K2910" s="37" t="inlineStr">
        <is>
          <t>target_rev_post,target_op_post</t>
        </is>
      </c>
    </row>
    <row r="2911" ht="45" customHeight="1">
      <c r="A2911" s="36" t="inlineStr">
        <is>
          <t>N055</t>
        </is>
      </c>
      <c r="B2911" s="37" t="inlineStr">
        <is>
          <t>Line Friends Corporation</t>
        </is>
      </c>
      <c r="C2911" s="36" t="inlineStr">
        <is>
          <t>인수 후</t>
        </is>
      </c>
      <c r="D2911" s="36" t="inlineStr">
        <is>
          <t>2023-10-07</t>
        </is>
      </c>
      <c r="E2911" s="37" t="inlineStr">
        <is>
          <t>소유주변경</t>
        </is>
      </c>
      <c r="F2911" s="37" t="inlineStr">
        <is>
          <t>아이피엑스 최대주주등의주식보유변동: Kaisis Holdings L.P. 의결권 우선주 누적 56,988주(25.48%), LINE Corporation 52.16%, 네이버 22.36%.</t>
        </is>
      </c>
      <c r="G2911" s="37" t="inlineStr">
        <is>
          <t>DART 기타공시</t>
        </is>
      </c>
      <c r="H2911" s="36" t="inlineStr">
        <is>
          <t>2023-10-12</t>
        </is>
      </c>
      <c r="I2911" s="36" t="inlineStr">
        <is>
          <t>20231011000494</t>
        </is>
      </c>
      <c r="J2911" s="39" t="inlineStr">
        <is>
          <t>https://dart.fss.or.kr/dsaf001/main.do?rcpNo=20231011000494</t>
        </is>
      </c>
      <c r="K2911" s="37" t="inlineStr">
        <is>
          <t>post_events_summary</t>
        </is>
      </c>
    </row>
    <row r="2912" ht="45" customHeight="1">
      <c r="A2912" s="36" t="inlineStr">
        <is>
          <t>N055</t>
        </is>
      </c>
      <c r="B2912" s="37" t="inlineStr">
        <is>
          <t>Line Friends Corporation</t>
        </is>
      </c>
      <c r="C2912" s="36" t="inlineStr">
        <is>
          <t>인수 후</t>
        </is>
      </c>
      <c r="D2912" s="36" t="inlineStr">
        <is>
          <t>2024-03-12</t>
        </is>
      </c>
      <c r="E2912" s="37" t="inlineStr">
        <is>
          <t>추가취득</t>
        </is>
      </c>
      <c r="F2912" s="37" t="inlineStr">
        <is>
          <t>아이피엑스 비유동자산취득결정: LINE Friends Inc. 보통주 320,000주, 42,060,800,000원(USD 32,000,000), 목적 '해외사업 효율성 제고'.</t>
        </is>
      </c>
      <c r="G2912" s="37" t="inlineStr">
        <is>
          <t>DART 기타공시</t>
        </is>
      </c>
      <c r="H2912" s="36" t="inlineStr">
        <is>
          <t>2024-03-18</t>
        </is>
      </c>
      <c r="I2912" s="36" t="inlineStr">
        <is>
          <t>20240318000509</t>
        </is>
      </c>
      <c r="J2912" s="39" t="inlineStr">
        <is>
          <t>https://dart.fss.or.kr/dsaf001/main.do?rcpNo=20240318000509</t>
        </is>
      </c>
      <c r="K2912" s="37" t="inlineStr">
        <is>
          <t>post_events_summary</t>
        </is>
      </c>
    </row>
    <row r="2913" ht="45" customHeight="1">
      <c r="A2913" s="36" t="inlineStr">
        <is>
          <t>N055</t>
        </is>
      </c>
      <c r="B2913" s="37" t="inlineStr">
        <is>
          <t>Line Friends Corporation</t>
        </is>
      </c>
      <c r="C2913" s="36" t="inlineStr">
        <is>
          <t>인수 후</t>
        </is>
      </c>
      <c r="D2913" s="36" t="inlineStr">
        <is>
          <t>2024-10-01</t>
        </is>
      </c>
      <c r="E2913" s="37" t="inlineStr">
        <is>
          <t>기타</t>
        </is>
      </c>
      <c r="F2913" s="37" t="inlineStr">
        <is>
          <t>아이피엑스 회사분할결정: 리테일 및 물류 사업부문 물적분할, 분할신설 라인프렌즈스퀘어 주식회사, 분할기일 2024-10-01.</t>
        </is>
      </c>
      <c r="G2913" s="37" t="inlineStr">
        <is>
          <t>DART 기타공시</t>
        </is>
      </c>
      <c r="H2913" s="36" t="inlineStr">
        <is>
          <t>2024-08-28</t>
        </is>
      </c>
      <c r="I2913" s="36" t="inlineStr">
        <is>
          <t>20240828000767</t>
        </is>
      </c>
      <c r="J2913" s="39" t="inlineStr">
        <is>
          <t>https://dart.fss.or.kr/dsaf001/main.do?rcpNo=20240828000767</t>
        </is>
      </c>
      <c r="K2913" s="37" t="inlineStr">
        <is>
          <t>post_events_summary</t>
        </is>
      </c>
    </row>
    <row r="2914" ht="45" customHeight="1">
      <c r="A2914" s="36" t="inlineStr">
        <is>
          <t>N055</t>
        </is>
      </c>
      <c r="B2914" s="37" t="inlineStr">
        <is>
          <t>Line Friends Corporation</t>
        </is>
      </c>
      <c r="C2914" s="36" t="inlineStr">
        <is>
          <t>인수 후</t>
        </is>
      </c>
      <c r="D2914" s="36" t="inlineStr">
        <is>
          <t>2026-03-31</t>
        </is>
      </c>
      <c r="E2914" s="37" t="inlineStr">
        <is>
          <t>실적</t>
        </is>
      </c>
      <c r="F2914" s="37" t="inlineStr">
        <is>
          <t>아이피엑스 FY2026.3 연결감사보고서: 매출 170,668,902,708원, 영업손실 -19,434,342,043원; 별도(20260706000039) 매출 69,134,897,117원, 영업손실 -33,652,081,358원.</t>
        </is>
      </c>
      <c r="G2914" s="37" t="inlineStr">
        <is>
          <t>DART 감사보고서</t>
        </is>
      </c>
      <c r="H2914" s="36" t="inlineStr">
        <is>
          <t>2026-07-06</t>
        </is>
      </c>
      <c r="I2914" s="36" t="inlineStr">
        <is>
          <t>20260706000040</t>
        </is>
      </c>
      <c r="J2914" s="39" t="inlineStr">
        <is>
          <t>https://dart.fss.or.kr/dsaf001/main.do?rcpNo=20260706000040</t>
        </is>
      </c>
      <c r="K2914" s="37" t="inlineStr">
        <is>
          <t>target_rev_post,target_op_post</t>
        </is>
      </c>
    </row>
    <row r="2915" ht="45" customHeight="1">
      <c r="A2915" s="36" t="inlineStr">
        <is>
          <t>N055</t>
        </is>
      </c>
      <c r="B2915" s="37" t="inlineStr">
        <is>
          <t>Line Friends Corporation</t>
        </is>
      </c>
      <c r="C2915" s="36" t="inlineStr">
        <is>
          <t>인수 후</t>
        </is>
      </c>
      <c r="D2915" s="36" t="inlineStr">
        <is>
          <t>2021-12-31</t>
        </is>
      </c>
      <c r="E2915" s="37" t="inlineStr">
        <is>
          <t>손상차손</t>
        </is>
      </c>
      <c r="F2915" s="37"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7" t="inlineStr">
        <is>
          <t>DART 사업보고서</t>
        </is>
      </c>
      <c r="H2915" s="36" t="inlineStr">
        <is>
          <t>2022-03-04</t>
        </is>
      </c>
      <c r="I2915" s="36" t="inlineStr">
        <is>
          <t>20220304000687</t>
        </is>
      </c>
      <c r="J2915" s="39" t="inlineStr">
        <is>
          <t>https://dart.fss.or.kr/dsaf001/main.do?rcpNo=20220304000687</t>
        </is>
      </c>
      <c r="K2915" s="37" t="inlineStr">
        <is>
          <t>pre_incorp_chk,post_events_summary,impairment</t>
        </is>
      </c>
    </row>
    <row r="2916" ht="45" customHeight="1">
      <c r="A2916" s="36" t="inlineStr">
        <is>
          <t>N055</t>
        </is>
      </c>
      <c r="B2916" s="37" t="inlineStr">
        <is>
          <t>Line Friends Corporation</t>
        </is>
      </c>
      <c r="C2916" s="36" t="inlineStr">
        <is>
          <t>인수 후</t>
        </is>
      </c>
      <c r="D2916" s="36" t="inlineStr">
        <is>
          <t>2025-12-31</t>
        </is>
      </c>
      <c r="E2916" s="37" t="inlineStr">
        <is>
          <t>손상차손</t>
        </is>
      </c>
      <c r="F2916" s="37" t="inlineStr">
        <is>
          <t>NAVER 2025 사업보고서 연결주석: 아이피엑스 22.36%, 기초 48,118,534천원, 지분법 -9,714,082천원, 손상 -12,117,329천원, 기말 26,439,011천원.</t>
        </is>
      </c>
      <c r="G2916" s="37" t="inlineStr">
        <is>
          <t>DART 사업보고서</t>
        </is>
      </c>
      <c r="H2916" s="36" t="inlineStr">
        <is>
          <t>2026-03-13</t>
        </is>
      </c>
      <c r="I2916" s="36" t="inlineStr">
        <is>
          <t>20260313001021</t>
        </is>
      </c>
      <c r="J2916" s="39" t="inlineStr">
        <is>
          <t>https://dart.fss.or.kr/dsaf001/main.do?rcpNo=20260313001021</t>
        </is>
      </c>
      <c r="K2916" s="37" t="inlineStr">
        <is>
          <t>post_events_summary,impairment</t>
        </is>
      </c>
    </row>
    <row r="2917" ht="45" customHeight="1">
      <c r="A2917" s="36" t="inlineStr">
        <is>
          <t>N056</t>
        </is>
      </c>
      <c r="B2917" s="37" t="inlineStr">
        <is>
          <t>Company AI Co.,Ltd.</t>
        </is>
      </c>
      <c r="C2917" s="36" t="inlineStr">
        <is>
          <t>인수 전</t>
        </is>
      </c>
      <c r="D2917" s="36" t="inlineStr">
        <is>
          <t>2017-06-05</t>
        </is>
      </c>
      <c r="E2917" s="37" t="inlineStr">
        <is>
          <t>지분취득</t>
        </is>
      </c>
      <c r="F2917" s="37"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7" t="inlineStr">
        <is>
          <t>DART 사업보고서</t>
        </is>
      </c>
      <c r="H2917" s="36" t="inlineStr">
        <is>
          <t>2018-04-02</t>
        </is>
      </c>
      <c r="I2917" s="36" t="inlineStr">
        <is>
          <t>20180402004149</t>
        </is>
      </c>
      <c r="J2917" s="39" t="inlineStr">
        <is>
          <t>https://dart.fss.or.kr/dsaf001/main.do?rcpNo=20180402004149</t>
        </is>
      </c>
      <c r="K2917" s="37" t="inlineStr">
        <is>
          <t>pre_incorp_chk,chk_note</t>
        </is>
      </c>
    </row>
    <row r="2918" ht="45" customHeight="1">
      <c r="A2918" s="36" t="inlineStr">
        <is>
          <t>N056</t>
        </is>
      </c>
      <c r="B2918" s="37" t="inlineStr">
        <is>
          <t>Company AI Co.,Ltd.</t>
        </is>
      </c>
      <c r="C2918" s="36" t="inlineStr">
        <is>
          <t>인수 전</t>
        </is>
      </c>
      <c r="D2918" s="36" t="inlineStr">
        <is>
          <t>2017-07-07</t>
        </is>
      </c>
      <c r="E2918" s="37" t="inlineStr">
        <is>
          <t>발표</t>
        </is>
      </c>
      <c r="F2918" s="37" t="inlineStr">
        <is>
          <t>NAVER의 Company AI 인수 보도: D2SF 발굴 스타트업의 첫 인수, 클로바와 협업하며 독립 법인 유지 계획. 2019~2020 후속 보도는 재검색에서도 찾지 못함</t>
        </is>
      </c>
      <c r="G2918" s="37" t="inlineStr">
        <is>
          <t>언론 보도</t>
        </is>
      </c>
      <c r="H2918" s="36" t="inlineStr">
        <is>
          <t>2017-07-07</t>
        </is>
      </c>
      <c r="I2918" s="36" t="n"/>
      <c r="J2918" s="39" t="inlineStr">
        <is>
          <t>https://byline.network/2017/07/%eb%84%a4%ec%9d%b4%eb%b2%84-%ec%8a%a4%ed%83%80%ed%8a%b8%ec%97%85-company-ai-%ec%9d%b8%ec%88%98-%ed%81%b4%eb%a1%9c%eb%b0%94%ec%97%90-%eb%85%b9%ec%9d%b8%eb%8b%a4/</t>
        </is>
      </c>
      <c r="K2918" s="37" t="inlineStr">
        <is>
          <t>purpose_quote,core_basis,earnings_call_note,pre_events_summary</t>
        </is>
      </c>
    </row>
    <row r="2919" ht="45" customHeight="1">
      <c r="A2919" s="36" t="inlineStr">
        <is>
          <t>N056</t>
        </is>
      </c>
      <c r="B2919" s="37" t="inlineStr">
        <is>
          <t>Company AI Co.,Ltd.</t>
        </is>
      </c>
      <c r="C2919" s="36" t="inlineStr">
        <is>
          <t>인수 전</t>
        </is>
      </c>
      <c r="D2919" s="36" t="inlineStr">
        <is>
          <t>2017</t>
        </is>
      </c>
      <c r="E2919" s="37" t="inlineStr">
        <is>
          <t>실적</t>
        </is>
      </c>
      <c r="F2919" s="37" t="inlineStr">
        <is>
          <t>컴패니에이아이 FY2017 매출액 568, 영업이익 -11, 당기순이익 -17; 자산총계 148, 자본총계 -37(백만원). 공정거래법 연1회 공시</t>
        </is>
      </c>
      <c r="G2919" s="37" t="inlineStr">
        <is>
          <t>DART 기타공시</t>
        </is>
      </c>
      <c r="H2919" s="36" t="inlineStr">
        <is>
          <t>2018-05-31</t>
        </is>
      </c>
      <c r="I2919" s="36" t="inlineStr">
        <is>
          <t>20180531000986</t>
        </is>
      </c>
      <c r="J2919" s="39" t="inlineStr">
        <is>
          <t>https://dart.fss.or.kr/dsaf001/main.do?rcpNo=20180531000986</t>
        </is>
      </c>
      <c r="K2919" s="37" t="inlineStr">
        <is>
          <t>pre_events_summary</t>
        </is>
      </c>
    </row>
    <row r="2920" ht="45" customHeight="1">
      <c r="A2920" s="36" t="inlineStr">
        <is>
          <t>N056</t>
        </is>
      </c>
      <c r="B2920" s="37" t="inlineStr">
        <is>
          <t>Company AI Co.,Ltd.</t>
        </is>
      </c>
      <c r="C2920" s="36" t="inlineStr">
        <is>
          <t>인수 전</t>
        </is>
      </c>
      <c r="D2920" s="36" t="inlineStr">
        <is>
          <t>2018</t>
        </is>
      </c>
      <c r="E2920" s="37" t="inlineStr">
        <is>
          <t>실적</t>
        </is>
      </c>
      <c r="F2920" s="37" t="inlineStr">
        <is>
          <t>FY2018 매출액 1,065, 영업이익 -1, 당기순이익 -10; 자산총계 238, 부채총계 286, 자본총계 -48(백만원, 자본잠식)</t>
        </is>
      </c>
      <c r="G2920" s="37" t="inlineStr">
        <is>
          <t>DART 기타공시</t>
        </is>
      </c>
      <c r="H2920" s="36" t="inlineStr">
        <is>
          <t>2019-05-31</t>
        </is>
      </c>
      <c r="I2920" s="36" t="inlineStr">
        <is>
          <t>20190531001515</t>
        </is>
      </c>
      <c r="J2920" s="39" t="inlineStr">
        <is>
          <t>https://dart.fss.or.kr/dsaf001/main.do?rcpNo=20190531001515</t>
        </is>
      </c>
      <c r="K2920" s="37" t="inlineStr">
        <is>
          <t>target_rev_pre,target_op_pre,pre_events_summary</t>
        </is>
      </c>
    </row>
    <row r="2921" ht="45" customHeight="1">
      <c r="A2921" s="36" t="inlineStr">
        <is>
          <t>N056</t>
        </is>
      </c>
      <c r="B2921" s="37" t="inlineStr">
        <is>
          <t>Company AI Co.,Ltd.</t>
        </is>
      </c>
      <c r="C2921" s="36" t="inlineStr">
        <is>
          <t>인수 전</t>
        </is>
      </c>
      <c r="D2921" s="36" t="inlineStr">
        <is>
          <t>2019-06-05</t>
        </is>
      </c>
      <c r="E2921" s="37" t="inlineStr">
        <is>
          <t>추가취득</t>
        </is>
      </c>
      <c r="F2921" s="37" t="inlineStr">
        <is>
          <t>최대주주등의주식보유변동(공정거래법): 네이버(주) 2019.06.05 보통주 5,650주(56.50%) +1,740주(17.40%) → 7,390주(73.90%), 금액 870,000,000, 단가 500,000; 강지훈(임원) 2,505주 -1,002주 → 1,503주(15.03%), 501,000,000; 기타 1,845 → 1,107주</t>
        </is>
      </c>
      <c r="G2921" s="37" t="inlineStr">
        <is>
          <t>DART 기타공시</t>
        </is>
      </c>
      <c r="H2921" s="36" t="inlineStr">
        <is>
          <t>2019-07-08</t>
        </is>
      </c>
      <c r="I2921" s="36" t="inlineStr">
        <is>
          <t>20190708000404</t>
        </is>
      </c>
      <c r="J2921" s="39" t="inlineStr">
        <is>
          <t>https://dart.fss.or.kr/dsaf001/main.do?rcpNo=20190708000404</t>
        </is>
      </c>
      <c r="K2921" s="37" t="inlineStr">
        <is>
          <t>pre_events_summary</t>
        </is>
      </c>
    </row>
    <row r="2922" ht="45" customHeight="1">
      <c r="A2922" s="36" t="inlineStr">
        <is>
          <t>N056</t>
        </is>
      </c>
      <c r="B2922" s="37" t="inlineStr">
        <is>
          <t>Company AI Co.,Ltd.</t>
        </is>
      </c>
      <c r="C2922" s="36" t="inlineStr">
        <is>
          <t>인수 전</t>
        </is>
      </c>
      <c r="D2922" s="36" t="inlineStr">
        <is>
          <t>2019-12-31</t>
        </is>
      </c>
      <c r="E2922" s="37" t="inlineStr">
        <is>
          <t>실적</t>
        </is>
      </c>
      <c r="F2922" s="37"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7" t="inlineStr">
        <is>
          <t>DART 사업보고서</t>
        </is>
      </c>
      <c r="H2922" s="36" t="inlineStr">
        <is>
          <t>2020-03-30</t>
        </is>
      </c>
      <c r="I2922" s="36" t="inlineStr">
        <is>
          <t>20200330004603</t>
        </is>
      </c>
      <c r="J2922" s="39" t="inlineStr">
        <is>
          <t>https://dart.fss.or.kr/dsaf001/main.do?rcpNo=20200330004603</t>
        </is>
      </c>
      <c r="K2922" s="37" t="inlineStr">
        <is>
          <t>acq_total_assets,deal_to_assets_pct,deal_to_equity_pct,acquirer_core,purpose_quote,pre_events_summary</t>
        </is>
      </c>
    </row>
    <row r="2923" ht="45" customHeight="1">
      <c r="A2923" s="36" t="inlineStr">
        <is>
          <t>N056</t>
        </is>
      </c>
      <c r="B2923" s="37" t="inlineStr">
        <is>
          <t>Company AI Co.,Ltd.</t>
        </is>
      </c>
      <c r="C2923" s="36" t="inlineStr">
        <is>
          <t>인수 전</t>
        </is>
      </c>
      <c r="D2923" s="36" t="inlineStr">
        <is>
          <t>2019</t>
        </is>
      </c>
      <c r="E2923" s="37" t="inlineStr">
        <is>
          <t>실적</t>
        </is>
      </c>
      <c r="F2923" s="37" t="inlineStr">
        <is>
          <t>FY2019 매출액 970, 영업이익 -285, 당기순이익 -293; 자산총계 236, 부채총계 648, 자본총계 -412(백만원, 자본잠식)</t>
        </is>
      </c>
      <c r="G2923" s="37" t="inlineStr">
        <is>
          <t>DART 기타공시</t>
        </is>
      </c>
      <c r="H2923" s="36" t="inlineStr">
        <is>
          <t>2020-06-01</t>
        </is>
      </c>
      <c r="I2923" s="36" t="inlineStr">
        <is>
          <t>20200601000492</t>
        </is>
      </c>
      <c r="J2923" s="39" t="inlineStr">
        <is>
          <t>https://dart.fss.or.kr/dsaf001/main.do?rcpNo=20200601000492</t>
        </is>
      </c>
      <c r="K2923" s="37" t="inlineStr">
        <is>
          <t>target_rev_pre,target_op_pre,pre_events_summary</t>
        </is>
      </c>
    </row>
    <row r="2924" ht="45" customHeight="1">
      <c r="A2924" s="36" t="inlineStr">
        <is>
          <t>N056</t>
        </is>
      </c>
      <c r="B2924" s="37" t="inlineStr">
        <is>
          <t>Company AI Co.,Ltd.</t>
        </is>
      </c>
      <c r="C2924" s="36" t="inlineStr">
        <is>
          <t>인수 전</t>
        </is>
      </c>
      <c r="D2924" s="36" t="inlineStr">
        <is>
          <t>2020-06-05</t>
        </is>
      </c>
      <c r="E2924" s="37" t="inlineStr">
        <is>
          <t>추가취득</t>
        </is>
      </c>
      <c r="F2924" s="37" t="inlineStr">
        <is>
          <t>네이버(주) 2020.06.05 +1,740주(17.40%), 870,000,000, 단가 500,000; 강지훈 -1,002주, 기타 -738주. 변동 전후가 5,650→7,390주로 2019년 공시와 같은 값이 적혀 있어 기재 오류로 판단</t>
        </is>
      </c>
      <c r="G2924" s="37" t="inlineStr">
        <is>
          <t>DART 기타공시</t>
        </is>
      </c>
      <c r="H2924" s="36" t="inlineStr">
        <is>
          <t>2020-06-12</t>
        </is>
      </c>
      <c r="I2924" s="36" t="inlineStr">
        <is>
          <t>20200612000054</t>
        </is>
      </c>
      <c r="J2924" s="39" t="inlineStr">
        <is>
          <t>https://dart.fss.or.kr/dsaf001/main.do?rcpNo=20200612000054</t>
        </is>
      </c>
      <c r="K2924" s="37" t="inlineStr">
        <is>
          <t>notes,pre_events_summary</t>
        </is>
      </c>
    </row>
    <row r="2925" ht="45" customHeight="1">
      <c r="A2925" s="36" t="inlineStr">
        <is>
          <t>N056</t>
        </is>
      </c>
      <c r="B2925" s="37" t="inlineStr">
        <is>
          <t>Company AI Co.,Ltd.</t>
        </is>
      </c>
      <c r="C2925" s="36" t="inlineStr">
        <is>
          <t>발표</t>
        </is>
      </c>
      <c r="D2925" s="36" t="inlineStr">
        <is>
          <t>2020-12-04</t>
        </is>
      </c>
      <c r="E2925" s="37" t="inlineStr">
        <is>
          <t>추가취득</t>
        </is>
      </c>
      <c r="F2925" s="37" t="inlineStr">
        <is>
          <t>최대주주등의주식보유변동(공정거래법): 네이버(주) 2020.12.04 보통주 9,130주(91.30%) +870주(8.70%) → 10,000주(100.00%), 435,000,000, 단가 500,000; 강지훈(임원) 501주(5.01%) → 0주, -250,500,000; 기타 369주(3.69%) → 0주, -184,500,000</t>
        </is>
      </c>
      <c r="G2925" s="37" t="inlineStr">
        <is>
          <t>DART 기타공시</t>
        </is>
      </c>
      <c r="H2925" s="36" t="inlineStr">
        <is>
          <t>2020-12-09</t>
        </is>
      </c>
      <c r="I2925" s="36" t="inlineStr">
        <is>
          <t>20201209000337</t>
        </is>
      </c>
      <c r="J2925" s="39" t="inlineStr">
        <is>
          <t>https://dart.fss.or.kr/dsaf001/main.do?rcpNo=20201209000337</t>
        </is>
      </c>
      <c r="K2925" s="37" t="inlineStr">
        <is>
          <t>status_chk,value_chk_local,announce_date_chk,first_filing_date,chk_note</t>
        </is>
      </c>
    </row>
    <row r="2926" ht="45" customHeight="1">
      <c r="A2926" s="36" t="inlineStr">
        <is>
          <t>N056</t>
        </is>
      </c>
      <c r="B2926" s="37" t="inlineStr">
        <is>
          <t>Company AI Co.,Ltd.</t>
        </is>
      </c>
      <c r="C2926" s="36" t="inlineStr">
        <is>
          <t>인수 후</t>
        </is>
      </c>
      <c r="D2926" s="36" t="inlineStr">
        <is>
          <t>2020-12-17</t>
        </is>
      </c>
      <c r="E2926" s="37" t="inlineStr">
        <is>
          <t>청산</t>
        </is>
      </c>
      <c r="F2926" s="37" t="inlineStr">
        <is>
          <t>해산사유발생: '상법 제517조에 따른 주주총회의 결의', '해산 결의 및 청산인 선임을 통한 청산절차 진행', 해산사유발생일 2020년 12월 17일</t>
        </is>
      </c>
      <c r="G2926" s="37" t="inlineStr">
        <is>
          <t>DART 기타공시</t>
        </is>
      </c>
      <c r="H2926" s="36" t="inlineStr">
        <is>
          <t>2020-12-22</t>
        </is>
      </c>
      <c r="I2926" s="36" t="inlineStr">
        <is>
          <t>20201222000069</t>
        </is>
      </c>
      <c r="J2926" s="39" t="inlineStr">
        <is>
          <t>https://dart.fss.or.kr/dsaf001/main.do?rcpNo=20201222000069</t>
        </is>
      </c>
      <c r="K2926" s="37" t="inlineStr">
        <is>
          <t>post_events_summary,notes,purpose_quote</t>
        </is>
      </c>
    </row>
    <row r="2927" ht="45" customHeight="1">
      <c r="A2927" s="36" t="inlineStr">
        <is>
          <t>N056</t>
        </is>
      </c>
      <c r="B2927" s="37" t="inlineStr">
        <is>
          <t>Company AI Co.,Ltd.</t>
        </is>
      </c>
      <c r="C2927" s="36" t="inlineStr">
        <is>
          <t>인수 후</t>
        </is>
      </c>
      <c r="D2927" s="36" t="inlineStr">
        <is>
          <t>2020-12-31</t>
        </is>
      </c>
      <c r="E2927" s="37" t="inlineStr">
        <is>
          <t>손상차손</t>
        </is>
      </c>
      <c r="F2927" s="37"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7" t="inlineStr">
        <is>
          <t>DART 사업보고서</t>
        </is>
      </c>
      <c r="H2927" s="36" t="inlineStr">
        <is>
          <t>2021-03-16</t>
        </is>
      </c>
      <c r="I2927" s="36" t="inlineStr">
        <is>
          <t>20210316001214</t>
        </is>
      </c>
      <c r="J2927" s="39" t="inlineStr">
        <is>
          <t>https://dart.fss.or.kr/dsaf001/main.do?rcpNo=20210316001214</t>
        </is>
      </c>
      <c r="K2927" s="37" t="inlineStr">
        <is>
          <t>impairment,target_rev_post,target_op_post,post_events_summary,size_basis,acq_mktcap,purpose_quote</t>
        </is>
      </c>
    </row>
    <row r="2928" ht="45" customHeight="1">
      <c r="A2928" s="36" t="inlineStr">
        <is>
          <t>N056</t>
        </is>
      </c>
      <c r="B2928" s="37" t="inlineStr">
        <is>
          <t>Company AI Co.,Ltd.</t>
        </is>
      </c>
      <c r="C2928" s="36" t="inlineStr">
        <is>
          <t>인수 후</t>
        </is>
      </c>
      <c r="D2928" s="36" t="inlineStr">
        <is>
          <t>2021</t>
        </is>
      </c>
      <c r="E2928" s="37" t="inlineStr">
        <is>
          <t>청산</t>
        </is>
      </c>
      <c r="F2928" s="37" t="inlineStr">
        <is>
          <t>NAVER 2021 사업보고서: 연결범위 변동 '종속기업 | 청산 | 컴패니에이아이, ...'; 종속기업 표 컴패니에이아이(*2) 당기말 -, 전기말 100.00, "(*2) 당기 중 청산되었습니다."</t>
        </is>
      </c>
      <c r="G2928" s="37" t="inlineStr">
        <is>
          <t>DART 사업보고서</t>
        </is>
      </c>
      <c r="H2928" s="36" t="inlineStr">
        <is>
          <t>2022-03-04</t>
        </is>
      </c>
      <c r="I2928" s="36" t="inlineStr">
        <is>
          <t>20220304000687</t>
        </is>
      </c>
      <c r="J2928" s="39" t="inlineStr">
        <is>
          <t>https://dart.fss.or.kr/dsaf001/main.do?rcpNo=20220304000687</t>
        </is>
      </c>
      <c r="K2928" s="37" t="inlineStr">
        <is>
          <t>post_events_summary</t>
        </is>
      </c>
    </row>
    <row r="2929" ht="45" customHeight="1">
      <c r="A2929" s="36" t="inlineStr">
        <is>
          <t>N056</t>
        </is>
      </c>
      <c r="B2929" s="37" t="inlineStr">
        <is>
          <t>Company AI Co.,Ltd.</t>
        </is>
      </c>
      <c r="C2929" s="36" t="inlineStr">
        <is>
          <t>발표</t>
        </is>
      </c>
      <c r="D2929" s="36" t="inlineStr">
        <is>
          <t>2020-12-04</t>
        </is>
      </c>
      <c r="E2929" s="37" t="inlineStr">
        <is>
          <t>기타</t>
        </is>
      </c>
      <c r="F2929" s="37" t="inlineStr">
        <is>
          <t>Yahoo Finance KRW=X 일별 종가: 2020-12-03 1,099.38, 12-04 1,091.32원/달러</t>
        </is>
      </c>
      <c r="G2929" s="37" t="inlineStr">
        <is>
          <t>기타</t>
        </is>
      </c>
      <c r="H2929" s="36" t="inlineStr">
        <is>
          <t>2020-12-04</t>
        </is>
      </c>
      <c r="I2929" s="36" t="n"/>
      <c r="J2929" s="39" t="inlineStr">
        <is>
          <t>https://query1.finance.yahoo.com/v8/finance/chart/KRW=X?period1=1606867200&amp;period2=1607299200&amp;interval=1d</t>
        </is>
      </c>
      <c r="K2929" s="37" t="inlineStr">
        <is>
          <t>value_chk_usdmm</t>
        </is>
      </c>
    </row>
    <row r="2930" ht="45" customHeight="1">
      <c r="A2930" s="36" t="inlineStr">
        <is>
          <t>N056</t>
        </is>
      </c>
      <c r="B2930" s="37" t="inlineStr">
        <is>
          <t>Company AI Co.,Ltd.</t>
        </is>
      </c>
      <c r="C2930" s="36" t="inlineStr">
        <is>
          <t>발표</t>
        </is>
      </c>
      <c r="D2930" s="36" t="inlineStr">
        <is>
          <t>2020-12-08</t>
        </is>
      </c>
      <c r="E2930" s="37" t="inlineStr">
        <is>
          <t>기타</t>
        </is>
      </c>
      <c r="F2930" s="37" t="inlineStr">
        <is>
          <t>NAVER(035420.KS) 일별 종가: 2020-12-04 294,000, 12-07 289,500, 12-08 285,000, 12-09 288,000, 12-10 286,000원</t>
        </is>
      </c>
      <c r="G2930" s="37" t="inlineStr">
        <is>
          <t>기타</t>
        </is>
      </c>
      <c r="H2930" s="36" t="inlineStr">
        <is>
          <t>2020-12-08</t>
        </is>
      </c>
      <c r="I2930" s="36" t="n"/>
      <c r="J2930" s="39" t="inlineStr">
        <is>
          <t>https://query1.finance.yahoo.com/v8/finance/chart/035420.KS?period1=1607040000&amp;period2=1607558400&amp;interval=1d</t>
        </is>
      </c>
      <c r="K2930" s="37" t="inlineStr">
        <is>
          <t>acq_mktcap</t>
        </is>
      </c>
    </row>
    <row r="2931" ht="45" customHeight="1">
      <c r="A2931" s="36" t="inlineStr">
        <is>
          <t>N056</t>
        </is>
      </c>
      <c r="B2931" s="37" t="inlineStr">
        <is>
          <t>Company AI Co.,Ltd.</t>
        </is>
      </c>
      <c r="C2931" s="36" t="inlineStr">
        <is>
          <t>인수 후</t>
        </is>
      </c>
      <c r="D2931" s="36" t="inlineStr">
        <is>
          <t>2021-02-26</t>
        </is>
      </c>
      <c r="E2931" s="37" t="inlineStr">
        <is>
          <t>기타</t>
        </is>
      </c>
      <c r="F2931" s="37" t="inlineStr">
        <is>
          <t>컴패니에이아이의 DART 공시 목록상 마지막 공시: 대규모기업집단현황공시[분기별공시(개별회사용)] 2021.02.26. 이후 공시 없음(고유번호 01246867, 2017~2022 검색)</t>
        </is>
      </c>
      <c r="G2931" s="37" t="inlineStr">
        <is>
          <t>DART 기타공시</t>
        </is>
      </c>
      <c r="H2931" s="36" t="inlineStr">
        <is>
          <t>2021-02-26</t>
        </is>
      </c>
      <c r="I2931" s="36" t="inlineStr">
        <is>
          <t>20210226003110</t>
        </is>
      </c>
      <c r="J2931" s="39" t="inlineStr">
        <is>
          <t>https://dart.fss.or.kr/dsaf001/main.do?rcpNo=20210226003110</t>
        </is>
      </c>
      <c r="K2931" s="37" t="inlineStr">
        <is>
          <t>post_events_summary</t>
        </is>
      </c>
    </row>
    <row r="2932" ht="45" customHeight="1">
      <c r="A2932" s="36" t="inlineStr">
        <is>
          <t>N057</t>
        </is>
      </c>
      <c r="B2932" s="37" t="inlineStr">
        <is>
          <t>V.DO Inc</t>
        </is>
      </c>
      <c r="C2932" s="36" t="inlineStr">
        <is>
          <t>발표</t>
        </is>
      </c>
      <c r="D2932" s="36" t="inlineStr">
        <is>
          <t>2020-12-31</t>
        </is>
      </c>
      <c r="E2932" s="37" t="inlineStr">
        <is>
          <t>추가취득</t>
        </is>
      </c>
      <c r="F2932" s="37" t="inlineStr">
        <is>
          <t>네이버웹툰(유) 보통주 4,175주(51.71%)→5,375주(66.57%), 1,200주(14.86%) 취득, 금액 241,860,000원, 단가 201,550원. 김대식(계열회사임원) 1,778주→1,231주(-547주), 기타주주 -653주.</t>
        </is>
      </c>
      <c r="G2932" s="37" t="inlineStr">
        <is>
          <t>DART 기타공시</t>
        </is>
      </c>
      <c r="H2932" s="36" t="inlineStr">
        <is>
          <t>2021-01-04</t>
        </is>
      </c>
      <c r="I2932" s="36" t="inlineStr">
        <is>
          <t>20210104000410</t>
        </is>
      </c>
      <c r="J2932" s="39" t="inlineStr">
        <is>
          <t>https://dart.fss.or.kr/dsaf001/main.do?rcpNo=20210104000410</t>
        </is>
      </c>
      <c r="K2932" s="37" t="inlineStr">
        <is>
          <t>subtype_chk,status_chk,value_chk_local,value_chk_usdmm,announce_date_chk,first_filing_date,chk_note</t>
        </is>
      </c>
    </row>
    <row r="2933" ht="45" customHeight="1">
      <c r="A2933" s="36" t="inlineStr">
        <is>
          <t>N057</t>
        </is>
      </c>
      <c r="B2933" s="37" t="inlineStr">
        <is>
          <t>V.DO Inc</t>
        </is>
      </c>
      <c r="C2933" s="36" t="inlineStr">
        <is>
          <t>인수 후</t>
        </is>
      </c>
      <c r="D2933" s="36" t="inlineStr">
        <is>
          <t>2020-12-31</t>
        </is>
      </c>
      <c r="E2933" s="37" t="inlineStr">
        <is>
          <t>손상차손</t>
        </is>
      </c>
      <c r="F2933" s="37"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7" t="inlineStr">
        <is>
          <t>DART 감사보고서</t>
        </is>
      </c>
      <c r="H2933" s="36" t="inlineStr">
        <is>
          <t>2021-03-29</t>
        </is>
      </c>
      <c r="I2933" s="36" t="inlineStr">
        <is>
          <t>20210329000917</t>
        </is>
      </c>
      <c r="J2933" s="39" t="inlineStr">
        <is>
          <t>https://dart.fss.or.kr/dsaf001/main.do?rcpNo=20210329000917</t>
        </is>
      </c>
      <c r="K2933" s="37" t="inlineStr">
        <is>
          <t>pre_incorp_chk,acquirer_entity,acquirer_core,acq_total_assets,deal_to_assets_pct,deal_to_equity_pct,impairment,purpose_quote</t>
        </is>
      </c>
    </row>
    <row r="2934" ht="45" customHeight="1">
      <c r="A2934" s="36" t="inlineStr">
        <is>
          <t>N057</t>
        </is>
      </c>
      <c r="B2934" s="37" t="inlineStr">
        <is>
          <t>V.DO Inc</t>
        </is>
      </c>
      <c r="C2934" s="36" t="inlineStr">
        <is>
          <t>인수 전</t>
        </is>
      </c>
      <c r="D2934" s="36" t="inlineStr">
        <is>
          <t>2019</t>
        </is>
      </c>
      <c r="E2934" s="37" t="inlineStr">
        <is>
          <t>지분취득</t>
        </is>
      </c>
      <c r="F2934" s="37" t="inlineStr">
        <is>
          <t>네이버웹툰㈜ 2019 감사보고서: 종속기업 '비닷두 | Ai기술개발 | 51.7 | 1,613,589(당기말) | -(전기말)', 특수관계자 출자거래 비닷두 1,613,589천원(2019년).</t>
        </is>
      </c>
      <c r="G2934" s="37" t="inlineStr">
        <is>
          <t>DART 감사보고서</t>
        </is>
      </c>
      <c r="H2934" s="36" t="inlineStr">
        <is>
          <t>2020-03-31</t>
        </is>
      </c>
      <c r="I2934" s="36" t="inlineStr">
        <is>
          <t>20200331002504</t>
        </is>
      </c>
      <c r="J2934" s="39" t="inlineStr">
        <is>
          <t>https://dart.fss.or.kr/dsaf001/main.do?rcpNo=20200331002504</t>
        </is>
      </c>
      <c r="K2934" s="37" t="inlineStr">
        <is>
          <t>pre_events_summary,notes</t>
        </is>
      </c>
    </row>
    <row r="2935" ht="45" customHeight="1">
      <c r="A2935" s="36" t="inlineStr">
        <is>
          <t>N057</t>
        </is>
      </c>
      <c r="B2935" s="37" t="inlineStr">
        <is>
          <t>V.DO Inc</t>
        </is>
      </c>
      <c r="C2935" s="36" t="inlineStr">
        <is>
          <t>인수 전</t>
        </is>
      </c>
      <c r="D2935" s="36" t="inlineStr">
        <is>
          <t>2020-02-03</t>
        </is>
      </c>
      <c r="E2935" s="37" t="inlineStr">
        <is>
          <t>지분취득</t>
        </is>
      </c>
      <c r="F2935" s="37"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7" t="inlineStr">
        <is>
          <t>DART 기타공시</t>
        </is>
      </c>
      <c r="H2935" s="36" t="inlineStr">
        <is>
          <t>2020-06-01</t>
        </is>
      </c>
      <c r="I2935" s="36" t="inlineStr">
        <is>
          <t>20200601000343</t>
        </is>
      </c>
      <c r="J2935" s="39" t="inlineStr">
        <is>
          <t>https://dart.fss.or.kr/dsaf001/main.do?rcpNo=20200601000343</t>
        </is>
      </c>
      <c r="K2935" s="37" t="inlineStr">
        <is>
          <t>pre_events_summary,target_rev_pre,target_op_pre,perf_basis</t>
        </is>
      </c>
    </row>
    <row r="2936" ht="45" customHeight="1">
      <c r="A2936" s="36" t="inlineStr">
        <is>
          <t>N057</t>
        </is>
      </c>
      <c r="B2936" s="37" t="inlineStr">
        <is>
          <t>V.DO Inc</t>
        </is>
      </c>
      <c r="C2936" s="36" t="inlineStr">
        <is>
          <t>인수 후</t>
        </is>
      </c>
      <c r="D2936" s="36" t="inlineStr">
        <is>
          <t>2020-12-31</t>
        </is>
      </c>
      <c r="E2936" s="37" t="inlineStr">
        <is>
          <t>실적</t>
        </is>
      </c>
      <c r="F2936" s="37" t="inlineStr">
        <is>
          <t>비닷두 공정위 공시(2021 지정일): 종업원 0명, 대표사업 '영상검색 솔루션'; FY2020 매출 0, 영업이익 -27, 순이익 -33, 자산총계 13(백만원).</t>
        </is>
      </c>
      <c r="G2936" s="37" t="inlineStr">
        <is>
          <t>DART 기타공시</t>
        </is>
      </c>
      <c r="H2936" s="36" t="inlineStr">
        <is>
          <t>2021-05-28</t>
        </is>
      </c>
      <c r="I2936" s="36" t="inlineStr">
        <is>
          <t>20210528001170</t>
        </is>
      </c>
      <c r="J2936" s="39" t="inlineStr">
        <is>
          <t>https://dart.fss.or.kr/dsaf001/main.do?rcpNo=20210528001170</t>
        </is>
      </c>
      <c r="K2936" s="37" t="inlineStr">
        <is>
          <t>target_rev_pre,target_op_pre,post_events_summary,notes</t>
        </is>
      </c>
    </row>
    <row r="2937" ht="45" customHeight="1">
      <c r="A2937" s="36" t="inlineStr">
        <is>
          <t>N057</t>
        </is>
      </c>
      <c r="B2937" s="37" t="inlineStr">
        <is>
          <t>V.DO Inc</t>
        </is>
      </c>
      <c r="C2937" s="36" t="inlineStr">
        <is>
          <t>인수 후</t>
        </is>
      </c>
      <c r="D2937" s="36" t="inlineStr">
        <is>
          <t>2021-12-31</t>
        </is>
      </c>
      <c r="E2937" s="37" t="inlineStr">
        <is>
          <t>실적</t>
        </is>
      </c>
      <c r="F2937" s="37" t="inlineStr">
        <is>
          <t>비닷두 공정위 공시(2022 지정일): FY2021 매출 0, 영업이익 -6, 당기순이익 -0, 자산총계 13(백만원); 대표사업 '기타'.</t>
        </is>
      </c>
      <c r="G2937" s="37" t="inlineStr">
        <is>
          <t>DART 기타공시</t>
        </is>
      </c>
      <c r="H2937" s="36" t="inlineStr">
        <is>
          <t>2022-05-31</t>
        </is>
      </c>
      <c r="I2937" s="36" t="inlineStr">
        <is>
          <t>20220531002182</t>
        </is>
      </c>
      <c r="J2937" s="39" t="inlineStr">
        <is>
          <t>https://dart.fss.or.kr/dsaf001/main.do?rcpNo=20220531002182</t>
        </is>
      </c>
      <c r="K2937" s="37" t="inlineStr">
        <is>
          <t>target_rev_post,target_op_post</t>
        </is>
      </c>
    </row>
    <row r="2938" ht="45" customHeight="1">
      <c r="A2938" s="36" t="inlineStr">
        <is>
          <t>N057</t>
        </is>
      </c>
      <c r="B2938" s="37" t="inlineStr">
        <is>
          <t>V.DO Inc</t>
        </is>
      </c>
      <c r="C2938" s="36" t="inlineStr">
        <is>
          <t>인수 후</t>
        </is>
      </c>
      <c r="D2938" s="36" t="inlineStr">
        <is>
          <t>2021-12-31</t>
        </is>
      </c>
      <c r="E2938" s="37" t="inlineStr">
        <is>
          <t>추가취득</t>
        </is>
      </c>
      <c r="F2938" s="37" t="inlineStr">
        <is>
          <t>N069: 네이버웹툰(유) 5,375주(66.57%)→6,575주(81.43%), 1,200주 241,860,000원, 단가 201,550원; 김대식 -547주.</t>
        </is>
      </c>
      <c r="G2938" s="37" t="inlineStr">
        <is>
          <t>DART 기타공시</t>
        </is>
      </c>
      <c r="H2938" s="36" t="inlineStr">
        <is>
          <t>2021-12-31</t>
        </is>
      </c>
      <c r="I2938" s="36" t="inlineStr">
        <is>
          <t>20211231000154</t>
        </is>
      </c>
      <c r="J2938" s="39" t="inlineStr">
        <is>
          <t>https://dart.fss.or.kr/dsaf001/main.do?rcpNo=20211231000154</t>
        </is>
      </c>
      <c r="K2938" s="37" t="inlineStr">
        <is>
          <t>post_events_summary,notes</t>
        </is>
      </c>
    </row>
    <row r="2939" ht="45" customHeight="1">
      <c r="A2939" s="36" t="inlineStr">
        <is>
          <t>N057</t>
        </is>
      </c>
      <c r="B2939" s="37" t="inlineStr">
        <is>
          <t>V.DO Inc</t>
        </is>
      </c>
      <c r="C2939" s="36" t="inlineStr">
        <is>
          <t>인수 후</t>
        </is>
      </c>
      <c r="D2939" s="36" t="inlineStr">
        <is>
          <t>2021-12-31</t>
        </is>
      </c>
      <c r="E2939" s="37" t="inlineStr">
        <is>
          <t>손상차손</t>
        </is>
      </c>
      <c r="F2939" s="37" t="inlineStr">
        <is>
          <t>네이버웹툰(유) 2021 감사보고서: 비닷두 지분율 81.43%, 장부금액 10,287천원(전기말 1,621,238); '비닷두 ... 손상차손 1,853백만원'; '잔여지분 18.57%를 향후 1년에 걸쳐 취득할 의무'.</t>
        </is>
      </c>
      <c r="G2939" s="37" t="inlineStr">
        <is>
          <t>DART 감사보고서</t>
        </is>
      </c>
      <c r="H2939" s="36" t="inlineStr">
        <is>
          <t>2022-04-07</t>
        </is>
      </c>
      <c r="I2939" s="36" t="inlineStr">
        <is>
          <t>20220407002512</t>
        </is>
      </c>
      <c r="J2939" s="39" t="inlineStr">
        <is>
          <t>https://dart.fss.or.kr/dsaf001/main.do?rcpNo=20220407002512</t>
        </is>
      </c>
      <c r="K2939" s="37" t="inlineStr">
        <is>
          <t>impairment,post_events_summary</t>
        </is>
      </c>
    </row>
    <row r="2940" ht="45" customHeight="1">
      <c r="A2940" s="36" t="inlineStr">
        <is>
          <t>N057</t>
        </is>
      </c>
      <c r="B2940" s="37" t="inlineStr">
        <is>
          <t>V.DO Inc</t>
        </is>
      </c>
      <c r="C2940" s="36" t="inlineStr">
        <is>
          <t>인수 후</t>
        </is>
      </c>
      <c r="D2940" s="36" t="inlineStr">
        <is>
          <t>2022-12-31</t>
        </is>
      </c>
      <c r="E2940" s="37" t="inlineStr">
        <is>
          <t>추가취득</t>
        </is>
      </c>
      <c r="F2940" s="37" t="inlineStr">
        <is>
          <t>네이버웹툰(유) 2022 감사보고서: 비닷두 '영상검색 솔루션 개발', 지분율 100.0%, 장부금액 312,410천원(전기말 10,287천원).</t>
        </is>
      </c>
      <c r="G2940" s="37" t="inlineStr">
        <is>
          <t>DART 감사보고서</t>
        </is>
      </c>
      <c r="H2940" s="36" t="inlineStr">
        <is>
          <t>2023-03-29</t>
        </is>
      </c>
      <c r="I2940" s="36" t="inlineStr">
        <is>
          <t>20230329000963</t>
        </is>
      </c>
      <c r="J2940" s="39" t="inlineStr">
        <is>
          <t>https://dart.fss.or.kr/dsaf001/main.do?rcpNo=20230329000963</t>
        </is>
      </c>
      <c r="K2940" s="37" t="inlineStr">
        <is>
          <t>post_events_summary,notes</t>
        </is>
      </c>
    </row>
    <row r="2941" ht="45" customHeight="1">
      <c r="A2941" s="36" t="inlineStr">
        <is>
          <t>N057</t>
        </is>
      </c>
      <c r="B2941" s="37" t="inlineStr">
        <is>
          <t>V.DO Inc</t>
        </is>
      </c>
      <c r="C2941" s="36" t="inlineStr">
        <is>
          <t>인수 후</t>
        </is>
      </c>
      <c r="D2941" s="36" t="inlineStr">
        <is>
          <t>2023</t>
        </is>
      </c>
      <c r="E2941" s="37" t="inlineStr">
        <is>
          <t>청산</t>
        </is>
      </c>
      <c r="F2941" s="37" t="inlineStr">
        <is>
          <t>네이버웹툰(유) 2023 감사보고서: '비닷두(*1) ... - | - | 312,410', '(*1) 당기 중 피투자기업의 청산으로 지배력을 상실하였습니다', '해당 회사는 당기 중에 청산 완료되었습니다.'</t>
        </is>
      </c>
      <c r="G2941" s="37" t="inlineStr">
        <is>
          <t>DART 감사보고서</t>
        </is>
      </c>
      <c r="H2941" s="36" t="inlineStr">
        <is>
          <t>2024-04-02</t>
        </is>
      </c>
      <c r="I2941" s="36" t="inlineStr">
        <is>
          <t>20240402003693</t>
        </is>
      </c>
      <c r="J2941" s="39" t="inlineStr">
        <is>
          <t>https://dart.fss.or.kr/dsaf001/main.do?rcpNo=20240402003693</t>
        </is>
      </c>
      <c r="K2941" s="37" t="inlineStr">
        <is>
          <t>post_events_summary</t>
        </is>
      </c>
    </row>
    <row r="2942" ht="45" customHeight="1">
      <c r="A2942" s="36" t="inlineStr">
        <is>
          <t>N057</t>
        </is>
      </c>
      <c r="B2942" s="37" t="inlineStr">
        <is>
          <t>V.DO Inc</t>
        </is>
      </c>
      <c r="C2942" s="36" t="inlineStr">
        <is>
          <t>인수 후</t>
        </is>
      </c>
      <c r="D2942" s="36" t="inlineStr">
        <is>
          <t>2023-06</t>
        </is>
      </c>
      <c r="E2942" s="37" t="inlineStr">
        <is>
          <t>청산</t>
        </is>
      </c>
      <c r="F2942" s="37" t="inlineStr">
        <is>
          <t>NAVER 2023 반기보고서 연결대상 종속회사 변동: '주식회사 비닷두 | 청산'(2023 1분기보고서에는 없음).</t>
        </is>
      </c>
      <c r="G2942" s="37" t="inlineStr">
        <is>
          <t>DART 사업보고서</t>
        </is>
      </c>
      <c r="H2942" s="36" t="inlineStr">
        <is>
          <t>2023-08-11</t>
        </is>
      </c>
      <c r="I2942" s="36" t="inlineStr">
        <is>
          <t>20230811001363</t>
        </is>
      </c>
      <c r="J2942" s="39" t="inlineStr">
        <is>
          <t>https://dart.fss.or.kr/dsaf001/main.do?rcpNo=20230811001363</t>
        </is>
      </c>
      <c r="K2942" s="37" t="inlineStr">
        <is>
          <t>post_events_summary</t>
        </is>
      </c>
    </row>
    <row r="2943" ht="45" customHeight="1">
      <c r="A2943" s="36" t="inlineStr">
        <is>
          <t>N057</t>
        </is>
      </c>
      <c r="B2943" s="37" t="inlineStr">
        <is>
          <t>V.DO Inc</t>
        </is>
      </c>
      <c r="C2943" s="36" t="inlineStr">
        <is>
          <t>인수 전</t>
        </is>
      </c>
      <c r="D2943" s="36" t="inlineStr">
        <is>
          <t>2020-01-14</t>
        </is>
      </c>
      <c r="E2943" s="37" t="inlineStr">
        <is>
          <t>발표</t>
        </is>
      </c>
      <c r="F2943" s="37"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7" t="inlineStr">
        <is>
          <t>언론 보도</t>
        </is>
      </c>
      <c r="H2943" s="36" t="inlineStr">
        <is>
          <t>2020-01-14</t>
        </is>
      </c>
      <c r="I2943" s="36" t="n"/>
      <c r="J2943" s="39" t="inlineStr">
        <is>
          <t>https://www.webtoonguide.com/ko/board/news04_generalnews/12513</t>
        </is>
      </c>
      <c r="K2943" s="37" t="inlineStr">
        <is>
          <t>purpose_quote,pre_events_summary,core_basis</t>
        </is>
      </c>
    </row>
    <row r="2944" ht="45" customHeight="1">
      <c r="A2944" s="36" t="inlineStr">
        <is>
          <t>N057</t>
        </is>
      </c>
      <c r="B2944" s="37" t="inlineStr">
        <is>
          <t>V.DO Inc</t>
        </is>
      </c>
      <c r="C2944" s="36" t="inlineStr">
        <is>
          <t>인수 후</t>
        </is>
      </c>
      <c r="D2944" s="36" t="inlineStr">
        <is>
          <t>2024-12-17</t>
        </is>
      </c>
      <c r="E2944" s="37" t="inlineStr">
        <is>
          <t>경영진변경</t>
        </is>
      </c>
      <c r="F2944" s="37" t="inlineStr">
        <is>
          <t>김대식 네이버웹툰 이사: '비닷두(V.DO)의 최고경영자(CEO) 겸 최고기술책임자(CTO)', '지난 2019년에 네이버웹툰에 합류한 김 이사는 2020년 11월부터 네이버웹툰 AI 조직을 총괄'.</t>
        </is>
      </c>
      <c r="G2944" s="37" t="inlineStr">
        <is>
          <t>언론 보도</t>
        </is>
      </c>
      <c r="H2944" s="36" t="inlineStr">
        <is>
          <t>2024-12-17</t>
        </is>
      </c>
      <c r="I2944" s="36" t="n"/>
      <c r="J2944" s="39" t="inlineStr">
        <is>
          <t>https://www.ajunews.com/view/20241216095541087</t>
        </is>
      </c>
      <c r="K2944" s="37" t="inlineStr">
        <is>
          <t>notes,pre_events_summary,post_events_summary,earnings_call_note</t>
        </is>
      </c>
    </row>
    <row r="2945" ht="45" customHeight="1">
      <c r="A2945" s="36" t="inlineStr">
        <is>
          <t>N057</t>
        </is>
      </c>
      <c r="B2945" s="37" t="inlineStr">
        <is>
          <t>V.DO Inc</t>
        </is>
      </c>
      <c r="C2945" s="36" t="inlineStr">
        <is>
          <t>발표</t>
        </is>
      </c>
      <c r="D2945" s="36" t="inlineStr">
        <is>
          <t>2020-12-31</t>
        </is>
      </c>
      <c r="E2945" s="37" t="inlineStr">
        <is>
          <t>기타</t>
        </is>
      </c>
      <c r="F2945" s="37" t="inlineStr">
        <is>
          <t>NAVER 2020 사업보고서: 요약연결재무정보 자산총계 17,014,239(2020)·12,299,527(2019) 백만원; 2020-12-31 발행주식 총수 164,263,395주.</t>
        </is>
      </c>
      <c r="G2945" s="37" t="inlineStr">
        <is>
          <t>DART 사업보고서</t>
        </is>
      </c>
      <c r="H2945" s="36" t="inlineStr">
        <is>
          <t>2021-03-16</t>
        </is>
      </c>
      <c r="I2945" s="36" t="inlineStr">
        <is>
          <t>20210316001214</t>
        </is>
      </c>
      <c r="J2945" s="39" t="inlineStr">
        <is>
          <t>https://dart.fss.or.kr/dsaf001/main.do?rcpNo=20210316001214</t>
        </is>
      </c>
      <c r="K2945" s="37" t="inlineStr">
        <is>
          <t>apex_total_assets,acq_mktcap</t>
        </is>
      </c>
    </row>
    <row r="2946" ht="45" customHeight="1">
      <c r="A2946" s="36" t="inlineStr">
        <is>
          <t>N057</t>
        </is>
      </c>
      <c r="B2946" s="37" t="inlineStr">
        <is>
          <t>V.DO Inc</t>
        </is>
      </c>
      <c r="C2946" s="36" t="inlineStr">
        <is>
          <t>발표</t>
        </is>
      </c>
      <c r="D2946" s="36" t="inlineStr">
        <is>
          <t>2020-12-30</t>
        </is>
      </c>
      <c r="E2946" s="37" t="inlineStr">
        <is>
          <t>기타</t>
        </is>
      </c>
      <c r="F2946" s="37" t="inlineStr">
        <is>
          <t>Yahoo Finance 차트 API: 035420.KS 2020-12-30 종가 292,500원(2020-12-31 휴장, 2021-01-04 293,000원); KRW=X 2020-12-31 종가 1,086.42원/USD.</t>
        </is>
      </c>
      <c r="G2946" s="37" t="inlineStr">
        <is>
          <t>기타</t>
        </is>
      </c>
      <c r="H2946" s="36" t="inlineStr">
        <is>
          <t>2026-10-26</t>
        </is>
      </c>
      <c r="I2946" s="36" t="n"/>
      <c r="J2946" s="39" t="inlineStr">
        <is>
          <t>https://query1.finance.yahoo.com/v8/finance/chart/035420.KS?period1=1608940800&amp;period2=1609804800&amp;interval=1d</t>
        </is>
      </c>
      <c r="K2946" s="37" t="inlineStr">
        <is>
          <t>acq_mktcap,value_chk_usdmm</t>
        </is>
      </c>
    </row>
    <row r="2947" ht="45" customHeight="1">
      <c r="A2947" s="36" t="inlineStr">
        <is>
          <t>N058</t>
        </is>
      </c>
      <c r="B2947" s="37" t="inlineStr">
        <is>
          <t>Wattpad Corp.</t>
        </is>
      </c>
      <c r="C2947" s="36" t="inlineStr">
        <is>
          <t>발표</t>
        </is>
      </c>
      <c r="D2947" s="36" t="inlineStr">
        <is>
          <t>2021-01-19</t>
        </is>
      </c>
      <c r="E2947" s="37" t="inlineStr">
        <is>
          <t>발표</t>
        </is>
      </c>
      <c r="F2947" s="37"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7" t="inlineStr">
        <is>
          <t>DART 기타공시</t>
        </is>
      </c>
      <c r="H2947" s="36" t="inlineStr">
        <is>
          <t>2021-01-20</t>
        </is>
      </c>
      <c r="I2947" s="36" t="inlineStr">
        <is>
          <t>20210120800001</t>
        </is>
      </c>
      <c r="J2947" s="39" t="inlineStr">
        <is>
          <t>https://dart.fss.or.kr/dsaf001/main.do?rcpNo=20210120800001</t>
        </is>
      </c>
      <c r="K2947" s="37" t="inlineStr">
        <is>
          <t>announce_date_chk,purpose_quote,value_chk_local,deal_to_assets_pct,deal_to_equity_pct,acq_total_assets,acquirer_entity,target_rev_pre,target_op_pre,first_filing_date</t>
        </is>
      </c>
    </row>
    <row r="2948" ht="45" customHeight="1">
      <c r="A2948" s="36" t="inlineStr">
        <is>
          <t>N058</t>
        </is>
      </c>
      <c r="B2948" s="37" t="inlineStr">
        <is>
          <t>Wattpad Corp.</t>
        </is>
      </c>
      <c r="C2948" s="36" t="inlineStr">
        <is>
          <t>발표</t>
        </is>
      </c>
      <c r="D2948" s="36" t="inlineStr">
        <is>
          <t>2021-05-10</t>
        </is>
      </c>
      <c r="E2948" s="37" t="inlineStr">
        <is>
          <t>완료</t>
        </is>
      </c>
      <c r="F2948" s="37"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7" t="inlineStr">
        <is>
          <t>DART 기타공시</t>
        </is>
      </c>
      <c r="H2948" s="36" t="inlineStr">
        <is>
          <t>2021-05-10</t>
        </is>
      </c>
      <c r="I2948" s="36" t="inlineStr">
        <is>
          <t>20210510800485</t>
        </is>
      </c>
      <c r="J2948" s="39" t="inlineStr">
        <is>
          <t>https://dart.fss.or.kr/dsaf001/main.do?rcpNo=20210510800485</t>
        </is>
      </c>
      <c r="K2948" s="37" t="inlineStr">
        <is>
          <t>status_chk,value_chk_local,value_chk_usdmm,deal_to_assets_pct,deal_to_equity_pct</t>
        </is>
      </c>
    </row>
    <row r="2949" ht="45" customHeight="1">
      <c r="A2949" s="36" t="inlineStr">
        <is>
          <t>N058</t>
        </is>
      </c>
      <c r="B2949" s="37" t="inlineStr">
        <is>
          <t>Wattpad Corp.</t>
        </is>
      </c>
      <c r="C2949" s="36" t="inlineStr">
        <is>
          <t>발표</t>
        </is>
      </c>
      <c r="D2949" s="36" t="inlineStr">
        <is>
          <t>2021-05-10</t>
        </is>
      </c>
      <c r="E2949" s="37" t="inlineStr">
        <is>
          <t>완료</t>
        </is>
      </c>
      <c r="F2949" s="37" t="inlineStr">
        <is>
          <t>NAVER 주요사항보고서(자기주식처분결정): 보통주 488,757주 × 362,000원 = 176,930,034,000원, 시간외대량매매, 처분일 2021-05-11, 처분목적 '글로벌 컨텐츠 사업 다각화 및...'(Wattpad 인수대금 지급용).</t>
        </is>
      </c>
      <c r="G2949" s="37" t="inlineStr">
        <is>
          <t>DART 주요사항보고서</t>
        </is>
      </c>
      <c r="H2949" s="36" t="inlineStr">
        <is>
          <t>2021-05-10</t>
        </is>
      </c>
      <c r="I2949" s="36" t="inlineStr">
        <is>
          <t>20210510000723</t>
        </is>
      </c>
      <c r="J2949" s="39" t="inlineStr">
        <is>
          <t>https://dart.fss.or.kr/dsaf001/main.do?rcpNo=20210510000723</t>
        </is>
      </c>
      <c r="K2949" s="37" t="inlineStr">
        <is>
          <t>value_chk_local,post_events_summary</t>
        </is>
      </c>
    </row>
    <row r="2950" ht="45" customHeight="1">
      <c r="A2950" s="36" t="inlineStr">
        <is>
          <t>N058</t>
        </is>
      </c>
      <c r="B2950" s="37" t="inlineStr">
        <is>
          <t>Wattpad Corp.</t>
        </is>
      </c>
      <c r="C2950" s="36" t="inlineStr">
        <is>
          <t>발표</t>
        </is>
      </c>
      <c r="D2950" s="36" t="inlineStr">
        <is>
          <t>2021-01-19</t>
        </is>
      </c>
      <c r="E2950" s="37" t="inlineStr">
        <is>
          <t>발표</t>
        </is>
      </c>
      <c r="F2950" s="37"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7" t="inlineStr">
        <is>
          <t>회사 보도자료</t>
        </is>
      </c>
      <c r="H2950" s="36" t="inlineStr">
        <is>
          <t>2021-01-19</t>
        </is>
      </c>
      <c r="I2950" s="36" t="n"/>
      <c r="J2950" s="39" t="inlineStr">
        <is>
          <t>https://web.archive.org/web/20210120002805/https://www.businesswire.com/news/home/20210119006142/en/</t>
        </is>
      </c>
      <c r="K2950" s="37" t="inlineStr">
        <is>
          <t>announce_date_chk,purpose_quote,pre_events_summary,first_filing_date,core_basis</t>
        </is>
      </c>
    </row>
    <row r="2951" ht="45" customHeight="1">
      <c r="A2951" s="36" t="inlineStr">
        <is>
          <t>N058</t>
        </is>
      </c>
      <c r="B2951" s="37" t="inlineStr">
        <is>
          <t>Wattpad Corp.</t>
        </is>
      </c>
      <c r="C2951" s="36" t="inlineStr">
        <is>
          <t>발표</t>
        </is>
      </c>
      <c r="D2951" s="36" t="inlineStr">
        <is>
          <t>2021-01-19</t>
        </is>
      </c>
      <c r="E2951" s="37" t="inlineStr">
        <is>
          <t>발표</t>
        </is>
      </c>
      <c r="F2951" s="37" t="inlineStr">
        <is>
          <t>TechCrunch 2021-01-19 17:51 PST: 'Wattpad ... is selling to South Korea's Naver for $600 million' (cash-and-stock), 월 9천만 명, 누적 투자 USD 117.8백만, PitchBook 기준 post-money USD 398백만.</t>
        </is>
      </c>
      <c r="G2951" s="37" t="inlineStr">
        <is>
          <t>언론 보도</t>
        </is>
      </c>
      <c r="H2951" s="36" t="inlineStr">
        <is>
          <t>2021-01-19</t>
        </is>
      </c>
      <c r="I2951" s="36" t="n"/>
      <c r="J2951" s="39" t="inlineStr">
        <is>
          <t>https://techcrunch.com/2021/01/19/wattpad-the-storytelling-platform-is-selling-to-south-koreas-naver-for-600-million</t>
        </is>
      </c>
      <c r="K2951" s="37" t="inlineStr">
        <is>
          <t>first_filing_date,pre_events_summary</t>
        </is>
      </c>
    </row>
    <row r="2952" ht="45" customHeight="1">
      <c r="A2952" s="36" t="inlineStr">
        <is>
          <t>N058</t>
        </is>
      </c>
      <c r="B2952" s="37" t="inlineStr">
        <is>
          <t>Wattpad Corp.</t>
        </is>
      </c>
      <c r="C2952" s="36" t="inlineStr">
        <is>
          <t>발표</t>
        </is>
      </c>
      <c r="D2952" s="36" t="inlineStr">
        <is>
          <t>2021-01-20</t>
        </is>
      </c>
      <c r="E2952" s="37" t="inlineStr">
        <is>
          <t>발표</t>
        </is>
      </c>
      <c r="F2952" s="37"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7" t="inlineStr">
        <is>
          <t>회사 보도자료</t>
        </is>
      </c>
      <c r="H2952" s="36" t="inlineStr">
        <is>
          <t>2021-01-20</t>
        </is>
      </c>
      <c r="I2952" s="36" t="n"/>
      <c r="J2952" s="39" t="inlineStr">
        <is>
          <t>https://navercorp.com/media/pressReleasesDetail?seq=30341</t>
        </is>
      </c>
      <c r="K2952" s="37" t="inlineStr">
        <is>
          <t>purpose_quote,announce_date_chk</t>
        </is>
      </c>
    </row>
    <row r="2953" ht="45" customHeight="1">
      <c r="A2953" s="36" t="inlineStr">
        <is>
          <t>N058</t>
        </is>
      </c>
      <c r="B2953" s="37" t="inlineStr">
        <is>
          <t>Wattpad Corp.</t>
        </is>
      </c>
      <c r="C2953" s="36" t="inlineStr">
        <is>
          <t>인수 후</t>
        </is>
      </c>
      <c r="D2953" s="36" t="inlineStr">
        <is>
          <t>2021-05-11</t>
        </is>
      </c>
      <c r="E2953" s="37" t="inlineStr">
        <is>
          <t>완료</t>
        </is>
      </c>
      <c r="F2953" s="37" t="inlineStr">
        <is>
          <t>NAVER 보도자료 '네이버, 왓패드 인수 절차 완료': '약 6억 달러에 왓패드 지분 100%를 인수', 한성숙 '이번 인수를 통해서 웹툰과 왓패드 간의 시너지가 더욱 커질 것으로 기대한다'.</t>
        </is>
      </c>
      <c r="G2953" s="37" t="inlineStr">
        <is>
          <t>회사 보도자료</t>
        </is>
      </c>
      <c r="H2953" s="36" t="inlineStr">
        <is>
          <t>2021-05-11</t>
        </is>
      </c>
      <c r="I2953" s="36" t="n"/>
      <c r="J2953" s="39" t="inlineStr">
        <is>
          <t>https://navercorp.com/media/pressReleasesDetail?seq=30437</t>
        </is>
      </c>
      <c r="K2953" s="37" t="inlineStr">
        <is>
          <t>post_events_summary,status_chk</t>
        </is>
      </c>
    </row>
    <row r="2954" ht="45" customHeight="1">
      <c r="A2954" s="36" t="inlineStr">
        <is>
          <t>N058</t>
        </is>
      </c>
      <c r="B2954" s="37" t="inlineStr">
        <is>
          <t>Wattpad Corp.</t>
        </is>
      </c>
      <c r="C2954" s="36" t="inlineStr">
        <is>
          <t>발표</t>
        </is>
      </c>
      <c r="D2954" s="36" t="inlineStr">
        <is>
          <t>2021-01-28</t>
        </is>
      </c>
      <c r="E2954" s="37" t="inlineStr">
        <is>
          <t>어닝콜</t>
        </is>
      </c>
      <c r="F2954" s="37"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7" t="inlineStr">
        <is>
          <t>어닝콜</t>
        </is>
      </c>
      <c r="H2954" s="36" t="inlineStr">
        <is>
          <t>2021-01-28</t>
        </is>
      </c>
      <c r="I2954" s="36" t="n"/>
      <c r="J2954" s="39" t="inlineStr">
        <is>
          <t>https://view.asiae.co.kr/en/article/2021012810463776617</t>
        </is>
      </c>
      <c r="K2954" s="37" t="inlineStr">
        <is>
          <t>earnings_call_note</t>
        </is>
      </c>
    </row>
    <row r="2955" ht="45" customHeight="1">
      <c r="A2955" s="36" t="inlineStr">
        <is>
          <t>N058</t>
        </is>
      </c>
      <c r="B2955" s="37" t="inlineStr">
        <is>
          <t>Wattpad Corp.</t>
        </is>
      </c>
      <c r="C2955" s="36" t="inlineStr">
        <is>
          <t>인수 후</t>
        </is>
      </c>
      <c r="D2955" s="36" t="inlineStr">
        <is>
          <t>2021-04-29</t>
        </is>
      </c>
      <c r="E2955" s="37" t="inlineStr">
        <is>
          <t>어닝콜</t>
        </is>
      </c>
      <c r="F2955" s="37"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7" t="inlineStr">
        <is>
          <t>언론 보도</t>
        </is>
      </c>
      <c r="H2955" s="36" t="inlineStr">
        <is>
          <t>2021-04-30</t>
        </is>
      </c>
      <c r="I2955" s="36" t="n"/>
      <c r="J2955" s="39" t="inlineStr">
        <is>
          <t>https://www.ajunews.com/view/20210429184013407</t>
        </is>
      </c>
      <c r="K2955" s="37" t="inlineStr">
        <is>
          <t>earnings_call_note,post_events_summary</t>
        </is>
      </c>
    </row>
    <row r="2956" ht="45" customHeight="1">
      <c r="A2956" s="36" t="inlineStr">
        <is>
          <t>N058</t>
        </is>
      </c>
      <c r="B2956" s="37" t="inlineStr">
        <is>
          <t>Wattpad Corp.</t>
        </is>
      </c>
      <c r="C2956" s="36" t="inlineStr">
        <is>
          <t>인수 후</t>
        </is>
      </c>
      <c r="D2956" s="36" t="inlineStr">
        <is>
          <t>2021-12-31</t>
        </is>
      </c>
      <c r="E2956" s="37" t="inlineStr">
        <is>
          <t>실적</t>
        </is>
      </c>
      <c r="F2956" s="37"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7" t="inlineStr">
        <is>
          <t>DART 사업보고서</t>
        </is>
      </c>
      <c r="H2956" s="36" t="inlineStr">
        <is>
          <t>2022-03-04</t>
        </is>
      </c>
      <c r="I2956" s="36" t="inlineStr">
        <is>
          <t>20220304000687</t>
        </is>
      </c>
      <c r="J2956" s="39" t="inlineStr">
        <is>
          <t>https://dart.fss.or.kr/dsaf001/main.do?rcpNo=20220304000687</t>
        </is>
      </c>
      <c r="K2956" s="37" t="inlineStr">
        <is>
          <t>acquirer_core,core_basis,target_rev_post,target_op_post,impairment,post_events_summary,value_chk_local</t>
        </is>
      </c>
    </row>
    <row r="2957" ht="45" customHeight="1">
      <c r="A2957" s="36" t="inlineStr">
        <is>
          <t>N058</t>
        </is>
      </c>
      <c r="B2957" s="37" t="inlineStr">
        <is>
          <t>Wattpad Corp.</t>
        </is>
      </c>
      <c r="C2957" s="36" t="inlineStr">
        <is>
          <t>인수 전</t>
        </is>
      </c>
      <c r="D2957" s="36" t="inlineStr">
        <is>
          <t>2020-12-31</t>
        </is>
      </c>
      <c r="E2957" s="37" t="inlineStr">
        <is>
          <t>실적</t>
        </is>
      </c>
      <c r="F2957" s="37" t="inlineStr">
        <is>
          <t>NAVER 2020 사업보고서: 연결 자산총계 17,014,239백만원(2019 12,299,527), 자본총계 8,255,132백만원; 주석 20 '당기말 현재 회사가 발행한 주식수는 ... 164,263,395주(1주당: 100원)와 16,804,360주'(자기주식).</t>
        </is>
      </c>
      <c r="G2957" s="37" t="inlineStr">
        <is>
          <t>DART 사업보고서</t>
        </is>
      </c>
      <c r="H2957" s="36" t="inlineStr">
        <is>
          <t>2021-03-16</t>
        </is>
      </c>
      <c r="I2957" s="36" t="inlineStr">
        <is>
          <t>20210316001214</t>
        </is>
      </c>
      <c r="J2957" s="39" t="inlineStr">
        <is>
          <t>https://dart.fss.or.kr/dsaf001/main.do?rcpNo=20210316001214</t>
        </is>
      </c>
      <c r="K2957" s="37" t="inlineStr">
        <is>
          <t>acq_total_assets,apex_total_assets,acq_mktcap,size_basis</t>
        </is>
      </c>
    </row>
    <row r="2958" ht="45" customHeight="1">
      <c r="A2958" s="36" t="inlineStr">
        <is>
          <t>N058</t>
        </is>
      </c>
      <c r="B2958" s="37" t="inlineStr">
        <is>
          <t>Wattpad Corp.</t>
        </is>
      </c>
      <c r="C2958" s="36" t="inlineStr">
        <is>
          <t>발표</t>
        </is>
      </c>
      <c r="D2958" s="36" t="inlineStr">
        <is>
          <t>2021-01-19</t>
        </is>
      </c>
      <c r="E2958" s="37" t="inlineStr">
        <is>
          <t>기타</t>
        </is>
      </c>
      <c r="F2958" s="37" t="inlineStr">
        <is>
          <t>네이버금융 일별 시세(035420): 2021-01-19 종가 308,000원, 2021-01-20 308,000원, 2021-01-21 322,500원, 2021-01-22 343,500원.</t>
        </is>
      </c>
      <c r="G2958" s="37" t="inlineStr">
        <is>
          <t>기타</t>
        </is>
      </c>
      <c r="H2958" s="36" t="inlineStr">
        <is>
          <t>2021-01-22</t>
        </is>
      </c>
      <c r="I2958" s="36" t="n"/>
      <c r="J2958" s="39" t="inlineStr">
        <is>
          <t>https://api.finance.naver.com/siseJson.naver?symbol=035420&amp;requestType=1&amp;startTime=20210114&amp;endTime=20210122&amp;timeframe=day</t>
        </is>
      </c>
      <c r="K2958" s="37" t="inlineStr">
        <is>
          <t>acq_mktcap</t>
        </is>
      </c>
    </row>
    <row r="2959" ht="45" customHeight="1">
      <c r="A2959" s="36" t="inlineStr">
        <is>
          <t>N058</t>
        </is>
      </c>
      <c r="B2959" s="37" t="inlineStr">
        <is>
          <t>Wattpad Corp.</t>
        </is>
      </c>
      <c r="C2959" s="36" t="inlineStr">
        <is>
          <t>인수 후</t>
        </is>
      </c>
      <c r="D2959" s="36" t="inlineStr">
        <is>
          <t>2021-06-25</t>
        </is>
      </c>
      <c r="E2959" s="37" t="inlineStr">
        <is>
          <t>통합</t>
        </is>
      </c>
      <c r="F2959" s="37" t="inlineStr">
        <is>
          <t>The Beat: Wattpad와 WEBTOON이 스튜디오 부문을 합쳐 Wattpad WEBTOON Studios 출범, NAVER가 개발·제작 재원 USD 100백만 약정, 100여 개 프로젝트, 대표 Aron Levitz(보도자료 2021-06-23).</t>
        </is>
      </c>
      <c r="G2959" s="37" t="inlineStr">
        <is>
          <t>언론 보도</t>
        </is>
      </c>
      <c r="H2959" s="36" t="inlineStr">
        <is>
          <t>2021-06-25</t>
        </is>
      </c>
      <c r="I2959" s="36" t="n"/>
      <c r="J2959" s="39" t="inlineStr">
        <is>
          <t>https://www.comicsbeat.com/wattpad-webtoon-studios-announced-with-100-million-in-financing</t>
        </is>
      </c>
      <c r="K2959" s="37" t="inlineStr">
        <is>
          <t>post_events_summary</t>
        </is>
      </c>
    </row>
    <row r="2960" ht="45" customHeight="1">
      <c r="A2960" s="36" t="inlineStr">
        <is>
          <t>N058</t>
        </is>
      </c>
      <c r="B2960" s="37" t="inlineStr">
        <is>
          <t>Wattpad Corp.</t>
        </is>
      </c>
      <c r="C2960" s="36" t="inlineStr">
        <is>
          <t>인수 후</t>
        </is>
      </c>
      <c r="D2960" s="36" t="inlineStr">
        <is>
          <t>2022-03-07</t>
        </is>
      </c>
      <c r="E2960" s="37" t="inlineStr">
        <is>
          <t>실적</t>
        </is>
      </c>
      <c r="F2960" s="37"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7" t="inlineStr">
        <is>
          <t>언론 보도</t>
        </is>
      </c>
      <c r="H2960" s="36" t="inlineStr">
        <is>
          <t>2022-03-07</t>
        </is>
      </c>
      <c r="I2960" s="36" t="n"/>
      <c r="J2960" s="39" t="inlineStr">
        <is>
          <t>https://news.mtn.co.kr/news-detail/2022030711400976322</t>
        </is>
      </c>
      <c r="K2960" s="37" t="inlineStr">
        <is>
          <t>post_events_summary,target_rev_post,earnings_call_note</t>
        </is>
      </c>
    </row>
    <row r="2961" ht="45" customHeight="1">
      <c r="A2961" s="36" t="inlineStr">
        <is>
          <t>N058</t>
        </is>
      </c>
      <c r="B2961" s="37" t="inlineStr">
        <is>
          <t>Wattpad Corp.</t>
        </is>
      </c>
      <c r="C2961" s="36" t="inlineStr">
        <is>
          <t>인수 후</t>
        </is>
      </c>
      <c r="D2961" s="36" t="inlineStr">
        <is>
          <t>2022-05-09</t>
        </is>
      </c>
      <c r="E2961" s="37" t="inlineStr">
        <is>
          <t>경영진변경</t>
        </is>
      </c>
      <c r="F2961" s="37"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7" t="inlineStr">
        <is>
          <t>언론 보도</t>
        </is>
      </c>
      <c r="H2961" s="36" t="inlineStr">
        <is>
          <t>2022-05-09</t>
        </is>
      </c>
      <c r="I2961" s="36" t="n"/>
      <c r="J2961" s="39" t="inlineStr">
        <is>
          <t>https://betakit.com/wattpad-co-founder-allen-lau-to-step-down-as-ceo-become-executive-advisor/</t>
        </is>
      </c>
      <c r="K2961" s="37" t="inlineStr">
        <is>
          <t>post_events_summary</t>
        </is>
      </c>
    </row>
    <row r="2962" ht="45" customHeight="1">
      <c r="A2962" s="36" t="inlineStr">
        <is>
          <t>N058</t>
        </is>
      </c>
      <c r="B2962" s="37" t="inlineStr">
        <is>
          <t>Wattpad Corp.</t>
        </is>
      </c>
      <c r="C2962" s="36" t="inlineStr">
        <is>
          <t>인수 후</t>
        </is>
      </c>
      <c r="D2962" s="36" t="inlineStr">
        <is>
          <t>2023-03-08</t>
        </is>
      </c>
      <c r="E2962" s="37" t="inlineStr">
        <is>
          <t>경영진변경</t>
        </is>
      </c>
      <c r="F2962" s="37" t="inlineStr">
        <is>
          <t>BetaKit: Wattpad가 267명 중 42명(15%) 감원; Jeanne Lam 2022말 퇴임, 임시 사장 KB Nam(Webtoon 전략·리서치 책임 출신)이 '변화하는 경제 환경'과 인수 후 2년간 약 100명 채용을 이유로 설명.</t>
        </is>
      </c>
      <c r="G2962" s="37" t="inlineStr">
        <is>
          <t>언론 보도</t>
        </is>
      </c>
      <c r="H2962" s="36" t="inlineStr">
        <is>
          <t>2023-03-08</t>
        </is>
      </c>
      <c r="I2962" s="36" t="n"/>
      <c r="J2962" s="39" t="inlineStr">
        <is>
          <t>https://betakit.com/wattpad-lays-off-15-percent-of-workforce/</t>
        </is>
      </c>
      <c r="K2962" s="37" t="inlineStr">
        <is>
          <t>post_events_summary</t>
        </is>
      </c>
    </row>
    <row r="2963" ht="45" customHeight="1">
      <c r="A2963" s="36" t="inlineStr">
        <is>
          <t>N058</t>
        </is>
      </c>
      <c r="B2963" s="37" t="inlineStr">
        <is>
          <t>Wattpad Corp.</t>
        </is>
      </c>
      <c r="C2963" s="36" t="inlineStr">
        <is>
          <t>인수 후</t>
        </is>
      </c>
      <c r="D2963" s="36" t="inlineStr">
        <is>
          <t>2023-05-03</t>
        </is>
      </c>
      <c r="E2963" s="37" t="inlineStr">
        <is>
          <t>기타</t>
        </is>
      </c>
      <c r="F2963" s="37"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7" t="inlineStr">
        <is>
          <t>DART 기타공시</t>
        </is>
      </c>
      <c r="H2963" s="36" t="inlineStr">
        <is>
          <t>2023-05-03</t>
        </is>
      </c>
      <c r="I2963" s="36" t="inlineStr">
        <is>
          <t>20230503800769</t>
        </is>
      </c>
      <c r="J2963" s="39" t="inlineStr">
        <is>
          <t>https://dart.fss.or.kr/dsaf001/main.do?rcpNo=20230503800769</t>
        </is>
      </c>
      <c r="K2963" s="37" t="inlineStr">
        <is>
          <t>post_events_summary,target_rev_post,target_op_post,perf_basis,notes,pre_incorp_chk</t>
        </is>
      </c>
    </row>
    <row r="2964" ht="45" customHeight="1">
      <c r="A2964" s="36" t="inlineStr">
        <is>
          <t>N058</t>
        </is>
      </c>
      <c r="B2964" s="37" t="inlineStr">
        <is>
          <t>Wattpad Corp.</t>
        </is>
      </c>
      <c r="C2964" s="36" t="inlineStr">
        <is>
          <t>인수 후</t>
        </is>
      </c>
      <c r="D2964" s="36" t="inlineStr">
        <is>
          <t>2023-05-03</t>
        </is>
      </c>
      <c r="E2964" s="37" t="inlineStr">
        <is>
          <t>기타</t>
        </is>
      </c>
      <c r="F2964" s="37" t="inlineStr">
        <is>
          <t>NAVER 거래소 공시(타법인주식취득결정): WEBTOON Entertainment Inc. 413,782주 838,894,867,826원 현물출자 취득, 취득 후 71.20%, 취득예정일 2023-06-01.</t>
        </is>
      </c>
      <c r="G2964" s="37" t="inlineStr">
        <is>
          <t>DART 기타공시</t>
        </is>
      </c>
      <c r="H2964" s="36" t="inlineStr">
        <is>
          <t>2023-05-03</t>
        </is>
      </c>
      <c r="I2964" s="36" t="inlineStr">
        <is>
          <t>20230503800759</t>
        </is>
      </c>
      <c r="J2964" s="39" t="inlineStr">
        <is>
          <t>https://dart.fss.or.kr/dsaf001/main.do?rcpNo=20230503800759</t>
        </is>
      </c>
      <c r="K2964" s="37" t="inlineStr">
        <is>
          <t>post_events_summary,notes</t>
        </is>
      </c>
    </row>
    <row r="2965" ht="45" customHeight="1">
      <c r="A2965" s="36" t="inlineStr">
        <is>
          <t>N058</t>
        </is>
      </c>
      <c r="B2965" s="37" t="inlineStr">
        <is>
          <t>Wattpad Corp.</t>
        </is>
      </c>
      <c r="C2965" s="36" t="inlineStr">
        <is>
          <t>인수 후</t>
        </is>
      </c>
      <c r="D2965" s="36" t="inlineStr">
        <is>
          <t>2024-06-27</t>
        </is>
      </c>
      <c r="E2965" s="37" t="inlineStr">
        <is>
          <t>기타</t>
        </is>
      </c>
      <c r="F2965" s="37"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7" t="inlineStr">
        <is>
          <t>SEC</t>
        </is>
      </c>
      <c r="H2965" s="36" t="inlineStr">
        <is>
          <t>2024-06-27</t>
        </is>
      </c>
      <c r="I2965" s="36" t="inlineStr">
        <is>
          <t>0001193125-24-169730</t>
        </is>
      </c>
      <c r="J2965" s="39" t="inlineStr">
        <is>
          <t>https://www.sec.gov/Archives/edgar/data/1997859/000119312524169730/d396527d424b4.htm</t>
        </is>
      </c>
      <c r="K2965" s="37" t="inlineStr">
        <is>
          <t>chk_note,post_events_summary,notes,impairment,pre_events_summary,pre_incorp_chk,event_ticker_basis</t>
        </is>
      </c>
    </row>
    <row r="2966" ht="45" customHeight="1">
      <c r="A2966" s="36" t="inlineStr">
        <is>
          <t>N058</t>
        </is>
      </c>
      <c r="B2966" s="37" t="inlineStr">
        <is>
          <t>Wattpad Corp.</t>
        </is>
      </c>
      <c r="C2966" s="36" t="inlineStr">
        <is>
          <t>인수 후</t>
        </is>
      </c>
      <c r="D2966" s="36" t="inlineStr">
        <is>
          <t>2022-12-31</t>
        </is>
      </c>
      <c r="E2966" s="37" t="inlineStr">
        <is>
          <t>기타</t>
        </is>
      </c>
      <c r="F2966" s="37" t="inlineStr">
        <is>
          <t>NAVER 2022 사업보고서 연결주석 영업권 피투자회사별: Wattpad Corporation 당기말(2022) 628,815,054천원, 전기말(2021) 588,227,134천원; 무형자산 손상 '인식된 손상차손은 없습니다'(브랜드).</t>
        </is>
      </c>
      <c r="G2966" s="37" t="inlineStr">
        <is>
          <t>DART 사업보고서</t>
        </is>
      </c>
      <c r="H2966" s="36" t="inlineStr">
        <is>
          <t>2023-03-14</t>
        </is>
      </c>
      <c r="I2966" s="36" t="inlineStr">
        <is>
          <t>20230314001049</t>
        </is>
      </c>
      <c r="J2966" s="39" t="inlineStr">
        <is>
          <t>https://dart.fss.or.kr/dsaf001/main.do?rcpNo=20230314001049</t>
        </is>
      </c>
      <c r="K2966" s="37" t="inlineStr">
        <is>
          <t>impairment</t>
        </is>
      </c>
    </row>
    <row r="2967" ht="45" customHeight="1">
      <c r="A2967" s="36" t="inlineStr">
        <is>
          <t>N058</t>
        </is>
      </c>
      <c r="B2967" s="37" t="inlineStr">
        <is>
          <t>Wattpad Corp.</t>
        </is>
      </c>
      <c r="C2967" s="36" t="inlineStr">
        <is>
          <t>인수 후</t>
        </is>
      </c>
      <c r="D2967" s="36" t="inlineStr">
        <is>
          <t>2024-01-30</t>
        </is>
      </c>
      <c r="E2967" s="37" t="inlineStr">
        <is>
          <t>기타</t>
        </is>
      </c>
      <c r="F2967" s="37" t="inlineStr">
        <is>
          <t>TechCrunch: Wattpad 약 20명(10% 미만) 감원, 잔여 약 200명, 비용 절감 구조조정; 2023-10 'Wattpad Originals' 부분 유료 모델 도입.</t>
        </is>
      </c>
      <c r="G2967" s="37" t="inlineStr">
        <is>
          <t>언론 보도</t>
        </is>
      </c>
      <c r="H2967" s="36" t="inlineStr">
        <is>
          <t>2024-01-30</t>
        </is>
      </c>
      <c r="I2967" s="36" t="n"/>
      <c r="J2967" s="39" t="inlineStr">
        <is>
          <t>https://techcrunch.com/2024/01/30/wattpad-a-storytelling-platform-conducts-another-layoff-round</t>
        </is>
      </c>
      <c r="K2967" s="37" t="inlineStr">
        <is>
          <t>post_events_summary</t>
        </is>
      </c>
    </row>
    <row r="2968" ht="45" customHeight="1">
      <c r="A2968" s="36" t="inlineStr">
        <is>
          <t>N058</t>
        </is>
      </c>
      <c r="B2968" s="37" t="inlineStr">
        <is>
          <t>Wattpad Corp.</t>
        </is>
      </c>
      <c r="C2968" s="36" t="inlineStr">
        <is>
          <t>인수 후</t>
        </is>
      </c>
      <c r="D2968" s="36" t="inlineStr">
        <is>
          <t>2024-07-12</t>
        </is>
      </c>
      <c r="E2968" s="37" t="inlineStr">
        <is>
          <t>기타</t>
        </is>
      </c>
      <c r="F2968" s="37" t="inlineStr">
        <is>
          <t>Publishing Perspectives: Wattpad가 7월 중순부터 튀르키예에서 차단, 튀르키예 출판협회는 'Ankara 10th Criminal Court of Peace' 결정이라고 밝힘(PEN International은 7월 12일 명령으로 보도).</t>
        </is>
      </c>
      <c r="G2968" s="37" t="inlineStr">
        <is>
          <t>언론 보도</t>
        </is>
      </c>
      <c r="H2968" s="36" t="inlineStr">
        <is>
          <t>2024-08-01</t>
        </is>
      </c>
      <c r="I2968" s="36" t="n"/>
      <c r="J2968" s="39" t="inlineStr">
        <is>
          <t>https://publishingperspectives.com/2024/08/wattpads-disruption-in-turkiye-no-explanation/</t>
        </is>
      </c>
      <c r="K2968" s="37" t="inlineStr">
        <is>
          <t>post_events_summary</t>
        </is>
      </c>
    </row>
    <row r="2969" ht="45" customHeight="1">
      <c r="A2969" s="36" t="inlineStr">
        <is>
          <t>N058</t>
        </is>
      </c>
      <c r="B2969" s="37" t="inlineStr">
        <is>
          <t>Wattpad Corp.</t>
        </is>
      </c>
      <c r="C2969" s="36" t="inlineStr">
        <is>
          <t>인수 후</t>
        </is>
      </c>
      <c r="D2969" s="36" t="inlineStr">
        <is>
          <t>2024-10-01</t>
        </is>
      </c>
      <c r="E2969" s="37" t="inlineStr">
        <is>
          <t>손상차손</t>
        </is>
      </c>
      <c r="F2969" s="37"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7" t="inlineStr">
        <is>
          <t>SEC</t>
        </is>
      </c>
      <c r="H2969" s="36" t="inlineStr">
        <is>
          <t>2025-03-11</t>
        </is>
      </c>
      <c r="I2969" s="36" t="inlineStr">
        <is>
          <t>0001997859-25-000017</t>
        </is>
      </c>
      <c r="J2969" s="39" t="inlineStr">
        <is>
          <t>https://www.sec.gov/Archives/edgar/data/1997859/000199785925000017/wbtn-20241231.htm</t>
        </is>
      </c>
      <c r="K2969" s="37" t="inlineStr">
        <is>
          <t>impairment,earnings_call_note,post_events_summary</t>
        </is>
      </c>
    </row>
    <row r="2970" ht="45" customHeight="1">
      <c r="A2970" s="36" t="inlineStr">
        <is>
          <t>N058</t>
        </is>
      </c>
      <c r="B2970" s="37" t="inlineStr">
        <is>
          <t>Wattpad Corp.</t>
        </is>
      </c>
      <c r="C2970" s="36" t="inlineStr">
        <is>
          <t>인수 후</t>
        </is>
      </c>
      <c r="D2970" s="36" t="inlineStr">
        <is>
          <t>2025-10-01</t>
        </is>
      </c>
      <c r="E2970" s="37" t="inlineStr">
        <is>
          <t>손상차손</t>
        </is>
      </c>
      <c r="F2970" s="37"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7" t="inlineStr">
        <is>
          <t>SEC</t>
        </is>
      </c>
      <c r="H2970" s="36" t="inlineStr">
        <is>
          <t>2026-03-05</t>
        </is>
      </c>
      <c r="I2970" s="36" t="inlineStr">
        <is>
          <t>0001997859-26-000028</t>
        </is>
      </c>
      <c r="J2970" s="39" t="inlineStr">
        <is>
          <t>https://www.sec.gov/Archives/edgar/data/1997859/000199785926000028/wbtn-20251231.htm</t>
        </is>
      </c>
      <c r="K2970" s="37" t="inlineStr">
        <is>
          <t>impairment,earnings_call_note,post_events_summary</t>
        </is>
      </c>
    </row>
    <row r="2971" ht="45" customHeight="1">
      <c r="A2971" s="36" t="inlineStr">
        <is>
          <t>N058</t>
        </is>
      </c>
      <c r="B2971" s="37" t="inlineStr">
        <is>
          <t>Wattpad Corp.</t>
        </is>
      </c>
      <c r="C2971" s="36" t="inlineStr">
        <is>
          <t>인수 후</t>
        </is>
      </c>
      <c r="D2971" s="36" t="inlineStr">
        <is>
          <t>2023-12-31</t>
        </is>
      </c>
      <c r="E2971" s="37" t="inlineStr">
        <is>
          <t>기타</t>
        </is>
      </c>
      <c r="F2971" s="37" t="inlineStr">
        <is>
          <t>NAVER 2023 사업보고서 영업권 CGU표: Wattpad Corporation 당기말(2023) 639,780,739천원, 전기말(2022) 628,815,054천원.</t>
        </is>
      </c>
      <c r="G2971" s="37" t="inlineStr">
        <is>
          <t>DART 사업보고서</t>
        </is>
      </c>
      <c r="H2971" s="36" t="inlineStr">
        <is>
          <t>2024-03-18</t>
        </is>
      </c>
      <c r="I2971" s="36" t="inlineStr">
        <is>
          <t>20240318000844</t>
        </is>
      </c>
      <c r="J2971" s="39" t="inlineStr">
        <is>
          <t>https://dart.fss.or.kr/dsaf001/main.do?rcpNo=20240318000844</t>
        </is>
      </c>
      <c r="K2971" s="37" t="inlineStr">
        <is>
          <t>impairment</t>
        </is>
      </c>
    </row>
    <row r="2972" ht="45" customHeight="1">
      <c r="A2972" s="36" t="inlineStr">
        <is>
          <t>N058</t>
        </is>
      </c>
      <c r="B2972" s="37" t="inlineStr">
        <is>
          <t>Wattpad Corp.</t>
        </is>
      </c>
      <c r="C2972" s="36" t="inlineStr">
        <is>
          <t>인수 후</t>
        </is>
      </c>
      <c r="D2972" s="36" t="inlineStr">
        <is>
          <t>2024-12-31</t>
        </is>
      </c>
      <c r="E2972" s="37" t="inlineStr">
        <is>
          <t>손상차손</t>
        </is>
      </c>
      <c r="F2972" s="37" t="inlineStr">
        <is>
          <t>NAVER 2024 사업보고서: Wattpad Corporation 영업권 632,996,169천원; 당기 영업권 손상 137,561백만원(CGU별 내역 없음); Wattpad 손상평가 가정 매출성장률 26.70%, 영구성장률 2.0%, 할인율 16.00%.</t>
        </is>
      </c>
      <c r="G2972" s="37" t="inlineStr">
        <is>
          <t>DART 사업보고서</t>
        </is>
      </c>
      <c r="H2972" s="36" t="inlineStr">
        <is>
          <t>2025-03-18</t>
        </is>
      </c>
      <c r="I2972" s="36" t="inlineStr">
        <is>
          <t>20250318000645</t>
        </is>
      </c>
      <c r="J2972" s="39" t="inlineStr">
        <is>
          <t>https://dart.fss.or.kr/dsaf001/main.do?rcpNo=20250318000645</t>
        </is>
      </c>
      <c r="K2972" s="37" t="inlineStr">
        <is>
          <t>impairment</t>
        </is>
      </c>
    </row>
    <row r="2973" ht="45" customHeight="1">
      <c r="A2973" s="36" t="inlineStr">
        <is>
          <t>N058</t>
        </is>
      </c>
      <c r="B2973" s="37" t="inlineStr">
        <is>
          <t>Wattpad Corp.</t>
        </is>
      </c>
      <c r="C2973" s="36" t="inlineStr">
        <is>
          <t>인수 후</t>
        </is>
      </c>
      <c r="D2973" s="36" t="inlineStr">
        <is>
          <t>2025-12-31</t>
        </is>
      </c>
      <c r="E2973" s="37" t="inlineStr">
        <is>
          <t>손상차손</t>
        </is>
      </c>
      <c r="F2973" s="37" t="inlineStr">
        <is>
          <t>NAVER 2025 사업보고서: Wattpad Corporation 영업권 269,754,700천원(전기 632,996,169천원), 당기 영업권 손상 411,965백만원; Wattpad 가정 매출성장률 14.90%, 영구성장률 1.0%, 할인율 12.50%.</t>
        </is>
      </c>
      <c r="G2973" s="37" t="inlineStr">
        <is>
          <t>DART 사업보고서</t>
        </is>
      </c>
      <c r="H2973" s="36" t="inlineStr">
        <is>
          <t>2026-03-13</t>
        </is>
      </c>
      <c r="I2973" s="36" t="inlineStr">
        <is>
          <t>20260313001021</t>
        </is>
      </c>
      <c r="J2973" s="39" t="inlineStr">
        <is>
          <t>https://dart.fss.or.kr/dsaf001/main.do?rcpNo=20260313001021</t>
        </is>
      </c>
      <c r="K2973" s="37" t="inlineStr">
        <is>
          <t>impairment,post_events_summary</t>
        </is>
      </c>
    </row>
    <row r="2974" ht="45" customHeight="1">
      <c r="A2974" s="36" t="inlineStr">
        <is>
          <t>N058</t>
        </is>
      </c>
      <c r="B2974" s="37" t="inlineStr">
        <is>
          <t>Wattpad Corp.</t>
        </is>
      </c>
      <c r="C2974" s="36" t="inlineStr">
        <is>
          <t>인수 후</t>
        </is>
      </c>
      <c r="D2974" s="36" t="inlineStr">
        <is>
          <t>2026-03-11</t>
        </is>
      </c>
      <c r="E2974" s="37" t="inlineStr">
        <is>
          <t>손상차손</t>
        </is>
      </c>
      <c r="F2974" s="37" t="inlineStr">
        <is>
          <t>이데일리(다음 게재): NAVER가 2025년 왓패드 영업권에 3,632억원 손상 반영(전체 영업권 손상 4,120억원의 88.2%), 왓패드 장부가 6,330억원 → 2,698억원(-57.4%).</t>
        </is>
      </c>
      <c r="G2974" s="37" t="inlineStr">
        <is>
          <t>언론 보도</t>
        </is>
      </c>
      <c r="H2974" s="36" t="inlineStr">
        <is>
          <t>2026-03-11</t>
        </is>
      </c>
      <c r="I2974" s="36" t="n"/>
      <c r="J2974" s="39" t="inlineStr">
        <is>
          <t>https://v.daum.net/v/20260311180202216</t>
        </is>
      </c>
      <c r="K2974" s="37" t="inlineStr">
        <is>
          <t>impairment,post_events_summary</t>
        </is>
      </c>
    </row>
    <row r="2975" ht="45" customHeight="1">
      <c r="A2975" s="36" t="inlineStr">
        <is>
          <t>N058</t>
        </is>
      </c>
      <c r="B2975" s="37" t="inlineStr">
        <is>
          <t>Wattpad Corp.</t>
        </is>
      </c>
      <c r="C2975" s="36" t="inlineStr">
        <is>
          <t>인수 후</t>
        </is>
      </c>
      <c r="D2975" s="36" t="inlineStr">
        <is>
          <t>2026-04-17</t>
        </is>
      </c>
      <c r="E2975" s="37" t="inlineStr">
        <is>
          <t>경영진변경</t>
        </is>
      </c>
      <c r="F2975" s="37"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7" t="inlineStr">
        <is>
          <t>언론 보도</t>
        </is>
      </c>
      <c r="H2975" s="36" t="inlineStr">
        <is>
          <t>2026-04-17</t>
        </is>
      </c>
      <c r="I2975" s="36" t="n"/>
      <c r="J2975" s="39" t="inlineStr">
        <is>
          <t>https://betakit.com/?p=403183</t>
        </is>
      </c>
      <c r="K2975" s="37" t="inlineStr">
        <is>
          <t>post_events_summary,earnings_call_note</t>
        </is>
      </c>
    </row>
    <row r="2976" ht="45" customHeight="1">
      <c r="A2976" s="36" t="inlineStr">
        <is>
          <t>N058</t>
        </is>
      </c>
      <c r="B2976" s="37" t="inlineStr">
        <is>
          <t>Wattpad Corp.</t>
        </is>
      </c>
      <c r="C2976" s="36" t="inlineStr">
        <is>
          <t>인수 후</t>
        </is>
      </c>
      <c r="D2976" s="36" t="inlineStr">
        <is>
          <t>2026-06-30</t>
        </is>
      </c>
      <c r="E2976" s="37" t="inlineStr">
        <is>
          <t>기타</t>
        </is>
      </c>
      <c r="F2976" s="37" t="inlineStr">
        <is>
          <t>WEBTOON 10-Q 2026-06-30: 2분기 비경상비용에 'professional fees and severance costs directly related to the strategic restructuring initiative of our Wattpad business'; 2026 상반기 손상 징후 없음·영업권 손상 미인식.</t>
        </is>
      </c>
      <c r="G2976" s="37" t="inlineStr">
        <is>
          <t>SEC</t>
        </is>
      </c>
      <c r="H2976" s="36" t="inlineStr">
        <is>
          <t>2026-08-10</t>
        </is>
      </c>
      <c r="I2976" s="36" t="inlineStr">
        <is>
          <t>0001997859-26-000089</t>
        </is>
      </c>
      <c r="J2976" s="39" t="inlineStr">
        <is>
          <t>https://www.sec.gov/Archives/edgar/data/1997859/000199785926000089/wbtn-20260630.htm</t>
        </is>
      </c>
      <c r="K2976" s="37" t="inlineStr">
        <is>
          <t>post_events_summary,impairment</t>
        </is>
      </c>
    </row>
    <row r="2977" ht="45" customHeight="1">
      <c r="A2977" s="36" t="inlineStr">
        <is>
          <t>N059</t>
        </is>
      </c>
      <c r="B2977" s="37" t="inlineStr">
        <is>
          <t>Fan Community Service Platform Business (V-Live Division) of NAVER Corporation</t>
        </is>
      </c>
      <c r="C2977" s="36" t="inlineStr">
        <is>
          <t>발표</t>
        </is>
      </c>
      <c r="D2977" s="36" t="inlineStr">
        <is>
          <t>2021-01-27</t>
        </is>
      </c>
      <c r="E2977" s="37" t="inlineStr">
        <is>
          <t>발표</t>
        </is>
      </c>
      <c r="F2977" s="37"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7" t="inlineStr">
        <is>
          <t>DART 기타공시</t>
        </is>
      </c>
      <c r="H2977" s="36" t="inlineStr">
        <is>
          <t>2021-01-27</t>
        </is>
      </c>
      <c r="I2977" s="36" t="inlineStr">
        <is>
          <t>20210127800738</t>
        </is>
      </c>
      <c r="J2977" s="39" t="inlineStr">
        <is>
          <t>https://dart.fss.or.kr/dsaf001/main.do?rcpNo=20210127800738</t>
        </is>
      </c>
      <c r="K2977" s="37" t="inlineStr">
        <is>
          <t>subtype_chk,value_chk_local,value_chk_usdmm,announce_date_chk,acquirer_entity,purpose_quote,acq_total_assets,apex_total_assets,deal_to_assets_pct,first_filing_date</t>
        </is>
      </c>
    </row>
    <row r="2978" ht="45" customHeight="1">
      <c r="A2978" s="36" t="inlineStr">
        <is>
          <t>N059</t>
        </is>
      </c>
      <c r="B2978" s="37" t="inlineStr">
        <is>
          <t>Fan Community Service Platform Business (V-Live Division) of NAVER Corporation</t>
        </is>
      </c>
      <c r="C2978" s="36" t="inlineStr">
        <is>
          <t>인수 후</t>
        </is>
      </c>
      <c r="D2978" s="36" t="inlineStr">
        <is>
          <t>2022-03-02</t>
        </is>
      </c>
      <c r="E2978" s="37" t="inlineStr">
        <is>
          <t>완료</t>
        </is>
      </c>
      <c r="F2978" s="37" t="inlineStr">
        <is>
          <t>빅히트(하이브) 영업양수결정 정정: 양수예정일자 '-' → '2022년 3월 2일', '계약체결일 : 2021-01-27 - 양수대금 지급일 : 2022-03-02'.</t>
        </is>
      </c>
      <c r="G2978" s="37" t="inlineStr">
        <is>
          <t>DART 기타공시</t>
        </is>
      </c>
      <c r="H2978" s="36" t="inlineStr">
        <is>
          <t>2022-02-24</t>
        </is>
      </c>
      <c r="I2978" s="36" t="inlineStr">
        <is>
          <t>20220224801232</t>
        </is>
      </c>
      <c r="J2978" s="39" t="inlineStr">
        <is>
          <t>https://dart.fss.or.kr/dsaf001/main.do?rcpNo=20220224801232</t>
        </is>
      </c>
      <c r="K2978" s="37" t="inlineStr">
        <is>
          <t>status_chk,chk_note,post_events_summary</t>
        </is>
      </c>
    </row>
    <row r="2979" ht="45" customHeight="1">
      <c r="A2979" s="36" t="inlineStr">
        <is>
          <t>N059</t>
        </is>
      </c>
      <c r="B2979" s="37" t="inlineStr">
        <is>
          <t>Fan Community Service Platform Business (V-Live Division) of NAVER Corporation</t>
        </is>
      </c>
      <c r="C2979" s="36" t="inlineStr">
        <is>
          <t>발표</t>
        </is>
      </c>
      <c r="D2979" s="36" t="inlineStr">
        <is>
          <t>2021-01-27</t>
        </is>
      </c>
      <c r="E2979" s="37" t="inlineStr">
        <is>
          <t>발표</t>
        </is>
      </c>
      <c r="F2979" s="37"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7" t="inlineStr">
        <is>
          <t>DART 기타공시</t>
        </is>
      </c>
      <c r="H2979" s="36" t="inlineStr">
        <is>
          <t>2021-01-27</t>
        </is>
      </c>
      <c r="I2979" s="36" t="inlineStr">
        <is>
          <t>20210127800731</t>
        </is>
      </c>
      <c r="J2979" s="39" t="inlineStr">
        <is>
          <t>https://dart.fss.or.kr/dsaf001/main.do?rcpNo=20210127800731</t>
        </is>
      </c>
      <c r="K2979" s="37" t="inlineStr">
        <is>
          <t>notes,value_chk_local</t>
        </is>
      </c>
    </row>
    <row r="2980" ht="45" customHeight="1">
      <c r="A2980" s="36" t="inlineStr">
        <is>
          <t>N059</t>
        </is>
      </c>
      <c r="B2980" s="37" t="inlineStr">
        <is>
          <t>Fan Community Service Platform Business (V-Live Division) of NAVER Corporation</t>
        </is>
      </c>
      <c r="C2980" s="36" t="inlineStr">
        <is>
          <t>인수 후</t>
        </is>
      </c>
      <c r="D2980" s="36" t="inlineStr">
        <is>
          <t>2021-05-14</t>
        </is>
      </c>
      <c r="E2980" s="37" t="inlineStr">
        <is>
          <t>기타</t>
        </is>
      </c>
      <c r="F2980" s="37" t="inlineStr">
        <is>
          <t>하이브 유상증자결정 정정: '1차 납입예정일(154,841,180천원) : 2021-05-17', '공정거래위원회의 기업결합신고 승인 이후, 1차 납입예정일을 확정하는 이사회 결의에 따른 정정공시'.</t>
        </is>
      </c>
      <c r="G2980" s="37" t="inlineStr">
        <is>
          <t>DART 기타공시</t>
        </is>
      </c>
      <c r="H2980" s="36" t="inlineStr">
        <is>
          <t>2021-05-14</t>
        </is>
      </c>
      <c r="I2980" s="36" t="inlineStr">
        <is>
          <t>20210514800722</t>
        </is>
      </c>
      <c r="J2980" s="39" t="inlineStr">
        <is>
          <t>https://dart.fss.or.kr/dsaf001/main.do?rcpNo=20210514800722</t>
        </is>
      </c>
      <c r="K2980" s="37" t="inlineStr">
        <is>
          <t>chk_note,post_events_summary,notes</t>
        </is>
      </c>
    </row>
    <row r="2981" ht="45" customHeight="1">
      <c r="A2981" s="36" t="inlineStr">
        <is>
          <t>N059</t>
        </is>
      </c>
      <c r="B2981" s="37" t="inlineStr">
        <is>
          <t>Fan Community Service Platform Business (V-Live Division) of NAVER Corporation</t>
        </is>
      </c>
      <c r="C2981" s="36" t="inlineStr">
        <is>
          <t>발표</t>
        </is>
      </c>
      <c r="D2981" s="36" t="inlineStr">
        <is>
          <t>2021-01-27</t>
        </is>
      </c>
      <c r="E2981" s="37" t="inlineStr">
        <is>
          <t>발표</t>
        </is>
      </c>
      <c r="F2981" s="37"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7" t="inlineStr">
        <is>
          <t>DART 기타공시</t>
        </is>
      </c>
      <c r="H2981" s="36" t="inlineStr">
        <is>
          <t>2021-01-27</t>
        </is>
      </c>
      <c r="I2981" s="36" t="inlineStr">
        <is>
          <t>20210127800733</t>
        </is>
      </c>
      <c r="J2981" s="39" t="inlineStr">
        <is>
          <t>https://dart.fss.or.kr/dsaf001/main.do?rcpNo=20210127800733</t>
        </is>
      </c>
      <c r="K2981" s="37" t="inlineStr">
        <is>
          <t>purpose_quote,notes,first_filing_date</t>
        </is>
      </c>
    </row>
    <row r="2982" ht="45" customHeight="1">
      <c r="A2982" s="36" t="inlineStr">
        <is>
          <t>N059</t>
        </is>
      </c>
      <c r="B2982" s="37" t="inlineStr">
        <is>
          <t>Fan Community Service Platform Business (V-Live Division) of NAVER Corporation</t>
        </is>
      </c>
      <c r="C2982" s="36" t="inlineStr">
        <is>
          <t>발표</t>
        </is>
      </c>
      <c r="D2982" s="36" t="inlineStr">
        <is>
          <t>2021-01-27</t>
        </is>
      </c>
      <c r="E2982" s="37" t="inlineStr">
        <is>
          <t>발표</t>
        </is>
      </c>
      <c r="F2982" s="37"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7" t="inlineStr">
        <is>
          <t>회사 보도자료</t>
        </is>
      </c>
      <c r="H2982" s="36" t="inlineStr">
        <is>
          <t>2021-01-27</t>
        </is>
      </c>
      <c r="I2982" s="36" t="n"/>
      <c r="J2982" s="39" t="inlineStr">
        <is>
          <t>https://navercorp.com/media/pressReleasesDetail?seq=30351</t>
        </is>
      </c>
      <c r="K2982" s="37" t="inlineStr">
        <is>
          <t>purpose_quote,earnings_call_note,core_basis</t>
        </is>
      </c>
    </row>
    <row r="2983" ht="45" customHeight="1">
      <c r="A2983" s="36" t="inlineStr">
        <is>
          <t>N059</t>
        </is>
      </c>
      <c r="B2983" s="37" t="inlineStr">
        <is>
          <t>Fan Community Service Platform Business (V-Live Division) of NAVER Corporation</t>
        </is>
      </c>
      <c r="C2983" s="36" t="inlineStr">
        <is>
          <t>발표</t>
        </is>
      </c>
      <c r="D2983" s="36" t="inlineStr">
        <is>
          <t>2021-01-27</t>
        </is>
      </c>
      <c r="E2983" s="37" t="inlineStr">
        <is>
          <t>발표</t>
        </is>
      </c>
      <c r="F2983" s="37"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7" t="inlineStr">
        <is>
          <t>언론 보도</t>
        </is>
      </c>
      <c r="H2983" s="36" t="inlineStr">
        <is>
          <t>2021-01-27</t>
        </is>
      </c>
      <c r="I2983" s="36" t="n"/>
      <c r="J2983" s="39" t="inlineStr">
        <is>
          <t>https://www.newsis.com/view/NISX20210127_0001320462</t>
        </is>
      </c>
      <c r="K2983" s="37" t="inlineStr">
        <is>
          <t>core_basis,pre_events_summary,post_events_summary,earnings_call_note</t>
        </is>
      </c>
    </row>
    <row r="2984" ht="45" customHeight="1">
      <c r="A2984" s="36" t="inlineStr">
        <is>
          <t>N059</t>
        </is>
      </c>
      <c r="B2984" s="37" t="inlineStr">
        <is>
          <t>Fan Community Service Platform Business (V-Live Division) of NAVER Corporation</t>
        </is>
      </c>
      <c r="C2984" s="36" t="inlineStr">
        <is>
          <t>인수 전</t>
        </is>
      </c>
      <c r="D2984" s="36" t="inlineStr">
        <is>
          <t>2015-09-02</t>
        </is>
      </c>
      <c r="E2984" s="37" t="inlineStr">
        <is>
          <t>설립</t>
        </is>
      </c>
      <c r="F2984" s="37" t="inlineStr">
        <is>
          <t>아주경제: 네이버 'V(브이)' 안드로이드 정식 버전 2일 출시, '지난 7월 31일 베타서비스 출시 이후', 빅뱅 'V LIVE' 시작.</t>
        </is>
      </c>
      <c r="G2984" s="37" t="inlineStr">
        <is>
          <t>언론 보도</t>
        </is>
      </c>
      <c r="H2984" s="36" t="inlineStr">
        <is>
          <t>2015-09-02</t>
        </is>
      </c>
      <c r="I2984" s="36" t="n"/>
      <c r="J2984" s="39" t="inlineStr">
        <is>
          <t>https://www.ajunews.com/view/20150902153946007</t>
        </is>
      </c>
      <c r="K2984" s="37" t="inlineStr">
        <is>
          <t>pre_events_summary</t>
        </is>
      </c>
    </row>
    <row r="2985" ht="45" customHeight="1">
      <c r="A2985" s="36" t="inlineStr">
        <is>
          <t>N059</t>
        </is>
      </c>
      <c r="B2985" s="37" t="inlineStr">
        <is>
          <t>Fan Community Service Platform Business (V-Live Division) of NAVER Corporation</t>
        </is>
      </c>
      <c r="C2985" s="36" t="inlineStr">
        <is>
          <t>인수 전</t>
        </is>
      </c>
      <c r="D2985" s="36" t="inlineStr">
        <is>
          <t>2020-12-31</t>
        </is>
      </c>
      <c r="E2985" s="37" t="inlineStr">
        <is>
          <t>실적</t>
        </is>
      </c>
      <c r="F2985" s="37"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7" t="inlineStr">
        <is>
          <t>DART 감사보고서</t>
        </is>
      </c>
      <c r="H2985" s="36" t="inlineStr">
        <is>
          <t>2021-04-09</t>
        </is>
      </c>
      <c r="I2985" s="36" t="inlineStr">
        <is>
          <t>20210409000039</t>
        </is>
      </c>
      <c r="J2985" s="39" t="inlineStr">
        <is>
          <t>https://dart.fss.or.kr/dsaf001/main.do?rcpNo=20210409000039</t>
        </is>
      </c>
      <c r="K2985" s="37" t="inlineStr">
        <is>
          <t>pre_incorp_chk,acquirer_core,acq_total_assets,pre_events_summary,target_rev_pre,target_op_pre</t>
        </is>
      </c>
    </row>
    <row r="2986" ht="45" customHeight="1">
      <c r="A2986" s="36" t="inlineStr">
        <is>
          <t>N059</t>
        </is>
      </c>
      <c r="B2986" s="37" t="inlineStr">
        <is>
          <t>Fan Community Service Platform Business (V-Live Division) of NAVER Corporation</t>
        </is>
      </c>
      <c r="C2986" s="36" t="inlineStr">
        <is>
          <t>인수 후</t>
        </is>
      </c>
      <c r="D2986" s="36" t="inlineStr">
        <is>
          <t>2022-03-02</t>
        </is>
      </c>
      <c r="E2986" s="37" t="inlineStr">
        <is>
          <t>통합</t>
        </is>
      </c>
      <c r="F2986" s="37"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7" t="inlineStr">
        <is>
          <t>DART 감사보고서</t>
        </is>
      </c>
      <c r="H2986" s="36" t="inlineStr">
        <is>
          <t>2023-03-31</t>
        </is>
      </c>
      <c r="I2986" s="36" t="inlineStr">
        <is>
          <t>20230331002050</t>
        </is>
      </c>
      <c r="J2986" s="39" t="inlineStr">
        <is>
          <t>https://dart.fss.or.kr/dsaf001/main.do?rcpNo=20230331002050</t>
        </is>
      </c>
      <c r="K2986" s="37" t="inlineStr">
        <is>
          <t>value_chk_local,status_chk,post_events_summary,target_rev_post,target_op_post,perf_basis,impairment</t>
        </is>
      </c>
    </row>
    <row r="2987" ht="45" customHeight="1">
      <c r="A2987" s="36" t="inlineStr">
        <is>
          <t>N059</t>
        </is>
      </c>
      <c r="B2987" s="37" t="inlineStr">
        <is>
          <t>Fan Community Service Platform Business (V-Live Division) of NAVER Corporation</t>
        </is>
      </c>
      <c r="C2987" s="36" t="inlineStr">
        <is>
          <t>인수 후</t>
        </is>
      </c>
      <c r="D2987" s="36" t="inlineStr">
        <is>
          <t>2023-12-31</t>
        </is>
      </c>
      <c r="E2987" s="37" t="inlineStr">
        <is>
          <t>실적</t>
        </is>
      </c>
      <c r="F2987" s="37" t="inlineStr">
        <is>
          <t>위버스컴퍼니 2023 감사보고서: 매출 337,912,400,870원, 영업손실 -8,010,805,860원; VLIVE 영업권 193,902,912천원(전기말 동일); 주요 주주 하이브 55.42%.</t>
        </is>
      </c>
      <c r="G2987" s="37" t="inlineStr">
        <is>
          <t>DART 감사보고서</t>
        </is>
      </c>
      <c r="H2987" s="36" t="inlineStr">
        <is>
          <t>2024-04-08</t>
        </is>
      </c>
      <c r="I2987" s="36" t="inlineStr">
        <is>
          <t>20240408003362</t>
        </is>
      </c>
      <c r="J2987" s="39" t="inlineStr">
        <is>
          <t>https://dart.fss.or.kr/dsaf001/main.do?rcpNo=20240408003362</t>
        </is>
      </c>
      <c r="K2987" s="37" t="inlineStr">
        <is>
          <t>target_rev_post,target_op_post,impairment,pre_incorp_chk</t>
        </is>
      </c>
    </row>
    <row r="2988" ht="45" customHeight="1">
      <c r="A2988" s="36" t="inlineStr">
        <is>
          <t>N059</t>
        </is>
      </c>
      <c r="B2988" s="37" t="inlineStr">
        <is>
          <t>Fan Community Service Platform Business (V-Live Division) of NAVER Corporation</t>
        </is>
      </c>
      <c r="C2988" s="36" t="inlineStr">
        <is>
          <t>인수 후</t>
        </is>
      </c>
      <c r="D2988" s="36" t="inlineStr">
        <is>
          <t>2024-12-31</t>
        </is>
      </c>
      <c r="E2988" s="37" t="inlineStr">
        <is>
          <t>실적</t>
        </is>
      </c>
      <c r="F2988" s="37" t="inlineStr">
        <is>
          <t>위버스컴퍼니 2024 감사보고서: 매출 255,567,124,713원, 영업손실 -14,120,011,880원, 당기순손실 -10,705,550,107원; VLIVE 영업권 193,902,912천원 유지.</t>
        </is>
      </c>
      <c r="G2988" s="37" t="inlineStr">
        <is>
          <t>DART 감사보고서</t>
        </is>
      </c>
      <c r="H2988" s="36" t="inlineStr">
        <is>
          <t>2025-04-04</t>
        </is>
      </c>
      <c r="I2988" s="36" t="inlineStr">
        <is>
          <t>20250404003309</t>
        </is>
      </c>
      <c r="J2988" s="39" t="inlineStr">
        <is>
          <t>https://dart.fss.or.kr/dsaf001/main.do?rcpNo=20250404003309</t>
        </is>
      </c>
      <c r="K2988" s="37" t="inlineStr">
        <is>
          <t>post_events_summary,impairment</t>
        </is>
      </c>
    </row>
    <row r="2989" ht="45" customHeight="1">
      <c r="A2989" s="36" t="inlineStr">
        <is>
          <t>N059</t>
        </is>
      </c>
      <c r="B2989" s="37" t="inlineStr">
        <is>
          <t>Fan Community Service Platform Business (V-Live Division) of NAVER Corporation</t>
        </is>
      </c>
      <c r="C2989" s="36" t="inlineStr">
        <is>
          <t>인수 후</t>
        </is>
      </c>
      <c r="D2989" s="36" t="inlineStr">
        <is>
          <t>2025-12-31</t>
        </is>
      </c>
      <c r="E2989" s="37" t="inlineStr">
        <is>
          <t>실적</t>
        </is>
      </c>
      <c r="F2989" s="37" t="inlineStr">
        <is>
          <t>위버스컴퍼니 2025 감사보고서: 매출 299,662,255,606원, 영업손익 2,020,658,337원, 당기순손익 3,030,085,743원; 영업권 193,902,912천원(전기말 동일), VLIVE CGU 손상검사 가정; 주요 주주 하이브 55.24%.</t>
        </is>
      </c>
      <c r="G2989" s="37" t="inlineStr">
        <is>
          <t>DART 감사보고서</t>
        </is>
      </c>
      <c r="H2989" s="36" t="inlineStr">
        <is>
          <t>2026-04-03</t>
        </is>
      </c>
      <c r="I2989" s="36" t="inlineStr">
        <is>
          <t>20260403003507</t>
        </is>
      </c>
      <c r="J2989" s="39" t="inlineStr">
        <is>
          <t>https://dart.fss.or.kr/dsaf001/main.do?rcpNo=20260403003507</t>
        </is>
      </c>
      <c r="K2989" s="37" t="inlineStr">
        <is>
          <t>target_rev_post,target_op_post,impairment,post_events_summary</t>
        </is>
      </c>
    </row>
    <row r="2990" ht="45" customHeight="1">
      <c r="A2990" s="36" t="inlineStr">
        <is>
          <t>N059</t>
        </is>
      </c>
      <c r="B2990" s="37" t="inlineStr">
        <is>
          <t>Fan Community Service Platform Business (V-Live Division) of NAVER Corporation</t>
        </is>
      </c>
      <c r="C2990" s="36" t="inlineStr">
        <is>
          <t>인수 후</t>
        </is>
      </c>
      <c r="D2990" s="36" t="inlineStr">
        <is>
          <t>2021-12-31</t>
        </is>
      </c>
      <c r="E2990" s="37" t="inlineStr">
        <is>
          <t>실적</t>
        </is>
      </c>
      <c r="F2990" s="37" t="inlineStr">
        <is>
          <t>위버스컴퍼니 2021 감사보고서: 매출 239,401,073,733원, 영업이익 8,474,682,446원, 당기순이익 8,024,339,189원.</t>
        </is>
      </c>
      <c r="G2990" s="37" t="inlineStr">
        <is>
          <t>DART 감사보고서</t>
        </is>
      </c>
      <c r="H2990" s="36" t="inlineStr">
        <is>
          <t>2022-03-31</t>
        </is>
      </c>
      <c r="I2990" s="36" t="inlineStr">
        <is>
          <t>20220331002291</t>
        </is>
      </c>
      <c r="J2990" s="39" t="inlineStr">
        <is>
          <t>https://dart.fss.or.kr/dsaf001/main.do?rcpNo=20220331002291</t>
        </is>
      </c>
      <c r="K2990" s="37" t="inlineStr">
        <is>
          <t>post_events_summary</t>
        </is>
      </c>
    </row>
    <row r="2991" ht="45" customHeight="1">
      <c r="A2991" s="36" t="inlineStr">
        <is>
          <t>N059</t>
        </is>
      </c>
      <c r="B2991" s="37" t="inlineStr">
        <is>
          <t>Fan Community Service Platform Business (V-Live Division) of NAVER Corporation</t>
        </is>
      </c>
      <c r="C2991" s="36" t="inlineStr">
        <is>
          <t>인수 후</t>
        </is>
      </c>
      <c r="D2991" s="36" t="inlineStr">
        <is>
          <t>2022-03-31</t>
        </is>
      </c>
      <c r="E2991" s="37" t="inlineStr">
        <is>
          <t>추가취득</t>
        </is>
      </c>
      <c r="F2991" s="37"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7" t="inlineStr">
        <is>
          <t>DART 사업보고서</t>
        </is>
      </c>
      <c r="H2991" s="36" t="inlineStr">
        <is>
          <t>2022-05-13</t>
        </is>
      </c>
      <c r="I2991" s="36" t="inlineStr">
        <is>
          <t>20220513001543</t>
        </is>
      </c>
      <c r="J2991" s="39" t="inlineStr">
        <is>
          <t>https://dart.fss.or.kr/dsaf001/main.do?rcpNo=20220513001543</t>
        </is>
      </c>
      <c r="K2991" s="37" t="inlineStr">
        <is>
          <t>value_chk_local,post_events_summary</t>
        </is>
      </c>
    </row>
    <row r="2992" ht="45" customHeight="1">
      <c r="A2992" s="36" t="inlineStr">
        <is>
          <t>N059</t>
        </is>
      </c>
      <c r="B2992" s="37" t="inlineStr">
        <is>
          <t>Fan Community Service Platform Business (V-Live Division) of NAVER Corporation</t>
        </is>
      </c>
      <c r="C2992" s="36" t="inlineStr">
        <is>
          <t>인수 후</t>
        </is>
      </c>
      <c r="D2992" s="36" t="inlineStr">
        <is>
          <t>2022-12-31</t>
        </is>
      </c>
      <c r="E2992" s="37" t="inlineStr">
        <is>
          <t>기타</t>
        </is>
      </c>
      <c r="F2992" s="37"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7" t="inlineStr">
        <is>
          <t>DART 사업보고서</t>
        </is>
      </c>
      <c r="H2992" s="36" t="inlineStr">
        <is>
          <t>2023-03-14</t>
        </is>
      </c>
      <c r="I2992" s="36" t="inlineStr">
        <is>
          <t>20230314001049</t>
        </is>
      </c>
      <c r="J2992" s="39" t="inlineStr">
        <is>
          <t>https://dart.fss.or.kr/dsaf001/main.do?rcpNo=20230314001049</t>
        </is>
      </c>
      <c r="K2992" s="37" t="inlineStr">
        <is>
          <t>notes,post_events_summary,impairment</t>
        </is>
      </c>
    </row>
    <row r="2993" ht="45" customHeight="1">
      <c r="A2993" s="36" t="inlineStr">
        <is>
          <t>N059</t>
        </is>
      </c>
      <c r="B2993" s="37" t="inlineStr">
        <is>
          <t>Fan Community Service Platform Business (V-Live Division) of NAVER Corporation</t>
        </is>
      </c>
      <c r="C2993" s="36" t="inlineStr">
        <is>
          <t>인수 후</t>
        </is>
      </c>
      <c r="D2993" s="36" t="inlineStr">
        <is>
          <t>2021-12-31</t>
        </is>
      </c>
      <c r="E2993" s="37" t="inlineStr">
        <is>
          <t>지분취득</t>
        </is>
      </c>
      <c r="F2993" s="37" t="inlineStr">
        <is>
          <t>NAVER 2021 사업보고서 연결주석: 위버스컴퍼니 관계기업 33.91%, 장부 219,182,017천원, 현금출자 211,884,516천원, '2022년 3월 2일 최종 49%의 지분인수를 완료할 예정'.</t>
        </is>
      </c>
      <c r="G2993" s="37" t="inlineStr">
        <is>
          <t>DART 사업보고서</t>
        </is>
      </c>
      <c r="H2993" s="36" t="inlineStr">
        <is>
          <t>2022-03-04</t>
        </is>
      </c>
      <c r="I2993" s="36" t="inlineStr">
        <is>
          <t>20220304000687</t>
        </is>
      </c>
      <c r="J2993" s="39" t="inlineStr">
        <is>
          <t>https://dart.fss.or.kr/dsaf001/main.do?rcpNo=20220304000687</t>
        </is>
      </c>
      <c r="K2993" s="37" t="inlineStr">
        <is>
          <t>post_events_summary</t>
        </is>
      </c>
    </row>
    <row r="2994" ht="45" customHeight="1">
      <c r="A2994" s="36" t="inlineStr">
        <is>
          <t>N059</t>
        </is>
      </c>
      <c r="B2994" s="37" t="inlineStr">
        <is>
          <t>Fan Community Service Platform Business (V-Live Division) of NAVER Corporation</t>
        </is>
      </c>
      <c r="C2994" s="36" t="inlineStr">
        <is>
          <t>인수 후</t>
        </is>
      </c>
      <c r="D2994" s="36" t="inlineStr">
        <is>
          <t>2025-12-31</t>
        </is>
      </c>
      <c r="E2994" s="37" t="inlineStr">
        <is>
          <t>기타</t>
        </is>
      </c>
      <c r="F2994" s="37" t="inlineStr">
        <is>
          <t>NAVER 2025 사업보고서 연결주석: 위버스컴퍼니 44.37%, 기초 268,493,499천원 → 기말 285,063,379천원, 손상 '-'; 2024년 44.50%.</t>
        </is>
      </c>
      <c r="G2994" s="37" t="inlineStr">
        <is>
          <t>DART 사업보고서</t>
        </is>
      </c>
      <c r="H2994" s="36" t="inlineStr">
        <is>
          <t>2026-03-13</t>
        </is>
      </c>
      <c r="I2994" s="36" t="inlineStr">
        <is>
          <t>20260313001021</t>
        </is>
      </c>
      <c r="J2994" s="39" t="inlineStr">
        <is>
          <t>https://dart.fss.or.kr/dsaf001/main.do?rcpNo=20260313001021</t>
        </is>
      </c>
      <c r="K2994" s="37" t="inlineStr">
        <is>
          <t>pre_incorp_chk,post_events_summary,impairment</t>
        </is>
      </c>
    </row>
    <row r="2995" ht="45" customHeight="1">
      <c r="A2995" s="36" t="inlineStr">
        <is>
          <t>N059</t>
        </is>
      </c>
      <c r="B2995" s="37" t="inlineStr">
        <is>
          <t>Fan Community Service Platform Business (V-Live Division) of NAVER Corporation</t>
        </is>
      </c>
      <c r="C2995" s="36" t="inlineStr">
        <is>
          <t>발표</t>
        </is>
      </c>
      <c r="D2995" s="36" t="inlineStr">
        <is>
          <t>2021-01-28</t>
        </is>
      </c>
      <c r="E2995" s="37" t="inlineStr">
        <is>
          <t>어닝콜</t>
        </is>
      </c>
      <c r="F2995" s="37" t="inlineStr">
        <is>
          <t>NAVER 2020년 4분기 실적발표 자료: 콘텐츠(웹툰, 뮤직, V, SNOW 등) 항목에 'YG, SM엔터테인먼트에 이어 빅히트와의 협력을 강화하며 글로벌 엔터테인먼트 시장 공략'.</t>
        </is>
      </c>
      <c r="G2995" s="37" t="inlineStr">
        <is>
          <t>IR 자료</t>
        </is>
      </c>
      <c r="H2995" s="36" t="inlineStr">
        <is>
          <t>2021-01-28</t>
        </is>
      </c>
      <c r="I2995" s="36" t="n"/>
      <c r="J2995" s="39" t="inlineStr">
        <is>
          <t>https://www.navercorp.com/api/article/download/1bcc4fae-c24f-47fc-a8b9-acaebb8f62e6</t>
        </is>
      </c>
      <c r="K2995" s="37" t="inlineStr">
        <is>
          <t>earnings_call_note,pre_events_summary</t>
        </is>
      </c>
    </row>
    <row r="2996" ht="45" customHeight="1">
      <c r="A2996" s="36" t="inlineStr">
        <is>
          <t>N059</t>
        </is>
      </c>
      <c r="B2996" s="37" t="inlineStr">
        <is>
          <t>Fan Community Service Platform Business (V-Live Division) of NAVER Corporation</t>
        </is>
      </c>
      <c r="C2996" s="36" t="inlineStr">
        <is>
          <t>인수 후</t>
        </is>
      </c>
      <c r="D2996" s="36" t="inlineStr">
        <is>
          <t>2022-04-21</t>
        </is>
      </c>
      <c r="E2996" s="37" t="inlineStr">
        <is>
          <t>어닝콜</t>
        </is>
      </c>
      <c r="F2996" s="37" t="inlineStr">
        <is>
          <t>NAVER 2022년 1분기 실적발표 자료: '웹툰 회계처리 변경*, V LIVE 연결 제외, 크림/어뮤즈 재분류 영향으로 콘텐츠 매출은 전분기 대비 감소'.</t>
        </is>
      </c>
      <c r="G2996" s="37" t="inlineStr">
        <is>
          <t>IR 자료</t>
        </is>
      </c>
      <c r="H2996" s="36" t="inlineStr">
        <is>
          <t>2022-04-21</t>
        </is>
      </c>
      <c r="I2996" s="36" t="n"/>
      <c r="J2996" s="39" t="inlineStr">
        <is>
          <t>https://www.navercorp.com/api/article/download/62646973-b330-40c4-8c1b-77f3f90a3dcd</t>
        </is>
      </c>
      <c r="K2996" s="37" t="inlineStr">
        <is>
          <t>earnings_call_note</t>
        </is>
      </c>
    </row>
    <row r="2997" ht="45" customHeight="1">
      <c r="A2997" s="36" t="inlineStr">
        <is>
          <t>N059</t>
        </is>
      </c>
      <c r="B2997" s="37" t="inlineStr">
        <is>
          <t>Fan Community Service Platform Business (V-Live Division) of NAVER Corporation</t>
        </is>
      </c>
      <c r="C2997" s="36" t="inlineStr">
        <is>
          <t>인수 후</t>
        </is>
      </c>
      <c r="D2997" s="36" t="inlineStr">
        <is>
          <t>2022-12-31</t>
        </is>
      </c>
      <c r="E2997" s="37" t="inlineStr">
        <is>
          <t>사업철수</t>
        </is>
      </c>
      <c r="F2997" s="37" t="inlineStr">
        <is>
          <t>뉴시스(다음 게재): '네이버 팬 플랫폼 V(브이)라이브가 오는 31일 약 7년 만에 서비스를 종료', '하이브 팬덤 플랫폼 위버스로 서비스가 일원화'.</t>
        </is>
      </c>
      <c r="G2997" s="37" t="inlineStr">
        <is>
          <t>언론 보도</t>
        </is>
      </c>
      <c r="H2997" s="36" t="inlineStr">
        <is>
          <t>2022-12-30</t>
        </is>
      </c>
      <c r="I2997" s="36" t="n"/>
      <c r="J2997" s="39" t="inlineStr">
        <is>
          <t>https://v.daum.net/v/20221230134623706</t>
        </is>
      </c>
      <c r="K2997" s="37" t="inlineStr">
        <is>
          <t>post_events_summary</t>
        </is>
      </c>
    </row>
    <row r="2998" ht="45" customHeight="1">
      <c r="A2998" s="36" t="inlineStr">
        <is>
          <t>N059</t>
        </is>
      </c>
      <c r="B2998" s="37" t="inlineStr">
        <is>
          <t>Fan Community Service Platform Business (V-Live Division) of NAVER Corporation</t>
        </is>
      </c>
      <c r="C2998" s="36" t="inlineStr">
        <is>
          <t>인수 후</t>
        </is>
      </c>
      <c r="D2998" s="36" t="inlineStr">
        <is>
          <t>2022-11-03</t>
        </is>
      </c>
      <c r="E2998" s="37" t="inlineStr">
        <is>
          <t>어닝콜</t>
        </is>
      </c>
      <c r="F2998" s="37" t="inlineStr">
        <is>
          <t>텐아시아(하이브 3Q22 실적): '새로워진 위버스 출범 및 위버스 라이브 출시에 따라 다양한 지표들이 고른 성장세', '3분기 평균 MAU ... 약 16% 증가한 700만명'.</t>
        </is>
      </c>
      <c r="G2998" s="37" t="inlineStr">
        <is>
          <t>언론 보도</t>
        </is>
      </c>
      <c r="H2998" s="36" t="inlineStr">
        <is>
          <t>2022-11-03</t>
        </is>
      </c>
      <c r="I2998" s="36" t="n"/>
      <c r="J2998" s="39" t="inlineStr">
        <is>
          <t>https://www.tenasia.co.kr/article/2022110337314</t>
        </is>
      </c>
      <c r="K2998" s="37" t="inlineStr">
        <is>
          <t>earnings_call_note,post_events_summary</t>
        </is>
      </c>
    </row>
    <row r="2999" ht="45" customHeight="1">
      <c r="A2999" s="36" t="inlineStr">
        <is>
          <t>N059</t>
        </is>
      </c>
      <c r="B2999" s="37" t="inlineStr">
        <is>
          <t>Fan Community Service Platform Business (V-Live Division) of NAVER Corporation</t>
        </is>
      </c>
      <c r="C2999" s="36" t="inlineStr">
        <is>
          <t>인수 후</t>
        </is>
      </c>
      <c r="D2999" s="36" t="inlineStr">
        <is>
          <t>2026-04-07</t>
        </is>
      </c>
      <c r="E2999" s="37" t="inlineStr">
        <is>
          <t>실적</t>
        </is>
      </c>
      <c r="F2999" s="37" t="inlineStr">
        <is>
          <t>MTN: 위버스컴퍼니 2025년 영업이익 20억2066만원으로 연간 흑자 전환, '2024년까지 3년 연속 적자를 보던 중', '2022년에는 네이버 브이라이브를 양수하고 위버스 라이브 서비스를 시작'.</t>
        </is>
      </c>
      <c r="G2999" s="37" t="inlineStr">
        <is>
          <t>언론 보도</t>
        </is>
      </c>
      <c r="H2999" s="36" t="inlineStr">
        <is>
          <t>2026-04-07</t>
        </is>
      </c>
      <c r="I2999" s="36" t="n"/>
      <c r="J2999" s="39" t="inlineStr">
        <is>
          <t>https://news.mtn.co.kr/news-detail/2026040610472848289</t>
        </is>
      </c>
      <c r="K2999" s="37" t="inlineStr">
        <is>
          <t>earnings_call_note,post_events_summary</t>
        </is>
      </c>
    </row>
    <row r="3000" ht="45" customHeight="1">
      <c r="A3000" s="36" t="inlineStr">
        <is>
          <t>N059</t>
        </is>
      </c>
      <c r="B3000" s="37" t="inlineStr">
        <is>
          <t>Fan Community Service Platform Business (V-Live Division) of NAVER Corporation</t>
        </is>
      </c>
      <c r="C3000" s="36" t="inlineStr">
        <is>
          <t>인수 후</t>
        </is>
      </c>
      <c r="D3000" s="36" t="inlineStr">
        <is>
          <t>2022-09-15</t>
        </is>
      </c>
      <c r="E3000" s="37" t="inlineStr">
        <is>
          <t>기타</t>
        </is>
      </c>
      <c r="F3000" s="37" t="inlineStr">
        <is>
          <t>하이브 유상증자결정(종속회사 위버스컴퍼니): 보통주 711,385주, 발행가 140,571원, 100,000,100,835원, 제3자배정 대상 주식회사 하이브(최대주주), 납입일 2022-09-15.</t>
        </is>
      </c>
      <c r="G3000" s="37" t="inlineStr">
        <is>
          <t>DART 기타공시</t>
        </is>
      </c>
      <c r="H3000" s="36" t="inlineStr">
        <is>
          <t>2022-08-30</t>
        </is>
      </c>
      <c r="I3000" s="36" t="inlineStr">
        <is>
          <t>20220830800517</t>
        </is>
      </c>
      <c r="J3000" s="39" t="inlineStr">
        <is>
          <t>https://dart.fss.or.kr/dsaf001/main.do?rcpNo=20220830800517</t>
        </is>
      </c>
      <c r="K3000" s="37" t="inlineStr">
        <is>
          <t>post_events_summary</t>
        </is>
      </c>
    </row>
    <row r="3001" ht="45" customHeight="1">
      <c r="A3001" s="36" t="inlineStr">
        <is>
          <t>N059</t>
        </is>
      </c>
      <c r="B3001" s="37" t="inlineStr">
        <is>
          <t>Fan Community Service Platform Business (V-Live Division) of NAVER Corporation</t>
        </is>
      </c>
      <c r="C3001" s="36" t="inlineStr">
        <is>
          <t>인수 후</t>
        </is>
      </c>
      <c r="D3001" s="36" t="inlineStr">
        <is>
          <t>2022-10-01</t>
        </is>
      </c>
      <c r="E3001" s="37" t="inlineStr">
        <is>
          <t>추가취득</t>
        </is>
      </c>
      <c r="F3001" s="37" t="inlineStr">
        <is>
          <t>하이브 영업양수결정(종속회사 Weverse Japan): HYBE JAPAN의 일본 플랫폼 사업 155,000,000,000원, 양수예정일 2022-10-01, 목적 '위버스의 글로벌 플랫폼으로서의 통합적인 운영'.</t>
        </is>
      </c>
      <c r="G3001" s="37" t="inlineStr">
        <is>
          <t>DART 기타공시</t>
        </is>
      </c>
      <c r="H3001" s="36" t="inlineStr">
        <is>
          <t>2022-08-30</t>
        </is>
      </c>
      <c r="I3001" s="36" t="inlineStr">
        <is>
          <t>20220830800533</t>
        </is>
      </c>
      <c r="J3001" s="39" t="inlineStr">
        <is>
          <t>https://dart.fss.or.kr/dsaf001/main.do?rcpNo=20220830800533</t>
        </is>
      </c>
      <c r="K3001" s="37" t="inlineStr">
        <is>
          <t>post_events_summary</t>
        </is>
      </c>
    </row>
    <row r="3002" ht="45" customHeight="1">
      <c r="A3002" s="36" t="inlineStr">
        <is>
          <t>N059</t>
        </is>
      </c>
      <c r="B3002" s="37" t="inlineStr">
        <is>
          <t>Fan Community Service Platform Business (V-Live Division) of NAVER Corporation</t>
        </is>
      </c>
      <c r="C3002" s="36" t="inlineStr">
        <is>
          <t>인수 전</t>
        </is>
      </c>
      <c r="D3002" s="36" t="inlineStr">
        <is>
          <t>2020-12-31</t>
        </is>
      </c>
      <c r="E3002" s="37" t="inlineStr">
        <is>
          <t>실적</t>
        </is>
      </c>
      <c r="F3002" s="37" t="inlineStr">
        <is>
          <t>빅히트 2020 사업보고서: 발행주식총수 35,623,760주(2020-12-31); 요약연결 자산총계 1,924,442,638천원, 자본총계 1,198,939,410천원, 매출액 796,283,397천원, 영업이익 145,515,649천원.</t>
        </is>
      </c>
      <c r="G3002" s="37" t="inlineStr">
        <is>
          <t>DART 사업보고서</t>
        </is>
      </c>
      <c r="H3002" s="36" t="inlineStr">
        <is>
          <t>2021-03-22</t>
        </is>
      </c>
      <c r="I3002" s="36" t="inlineStr">
        <is>
          <t>20210322000890</t>
        </is>
      </c>
      <c r="J3002" s="39" t="inlineStr">
        <is>
          <t>https://dart.fss.or.kr/dsaf001/main.do?rcpNo=20210322000890</t>
        </is>
      </c>
      <c r="K3002" s="37" t="inlineStr">
        <is>
          <t>apex_total_assets,deal_to_assets_pct,deal_to_equity_pct,acq_mktcap,acquirer_core,size_basis</t>
        </is>
      </c>
    </row>
    <row r="3003" ht="45" customHeight="1">
      <c r="A3003" s="36" t="inlineStr">
        <is>
          <t>N059</t>
        </is>
      </c>
      <c r="B3003" s="37" t="inlineStr">
        <is>
          <t>Fan Community Service Platform Business (V-Live Division) of NAVER Corporation</t>
        </is>
      </c>
      <c r="C3003" s="36" t="inlineStr">
        <is>
          <t>발표</t>
        </is>
      </c>
      <c r="D3003" s="36" t="inlineStr">
        <is>
          <t>2021-01-27</t>
        </is>
      </c>
      <c r="E3003" s="37" t="inlineStr">
        <is>
          <t>기타</t>
        </is>
      </c>
      <c r="F3003" s="37" t="inlineStr">
        <is>
          <t>빅히트 타법인주식및출자증권취득결정(YG PLUS, 자율공시): 자기자본 1,136,072,921,215원 '당사의 2019년말 연결 자기자본에서 2020년 10월의 유상증자 금액을 더한 금액'.</t>
        </is>
      </c>
      <c r="G3003" s="37" t="inlineStr">
        <is>
          <t>DART 기타공시</t>
        </is>
      </c>
      <c r="H3003" s="36" t="inlineStr">
        <is>
          <t>2021-01-27</t>
        </is>
      </c>
      <c r="I3003" s="36" t="inlineStr">
        <is>
          <t>20210127800640</t>
        </is>
      </c>
      <c r="J3003" s="39" t="inlineStr">
        <is>
          <t>https://dart.fss.or.kr/dsaf001/main.do?rcpNo=20210127800640</t>
        </is>
      </c>
      <c r="K3003" s="37" t="inlineStr">
        <is>
          <t>deal_to_equity_pct,size_basis</t>
        </is>
      </c>
    </row>
    <row r="3004" ht="45" customHeight="1">
      <c r="A3004" s="36" t="inlineStr">
        <is>
          <t>N059</t>
        </is>
      </c>
      <c r="B3004" s="37" t="inlineStr">
        <is>
          <t>Fan Community Service Platform Business (V-Live Division) of NAVER Corporation</t>
        </is>
      </c>
      <c r="C3004" s="36" t="inlineStr">
        <is>
          <t>인수 전</t>
        </is>
      </c>
      <c r="D3004" s="36" t="inlineStr">
        <is>
          <t>2020-12-31</t>
        </is>
      </c>
      <c r="E3004" s="37" t="inlineStr">
        <is>
          <t>실적</t>
        </is>
      </c>
      <c r="F3004" s="37" t="inlineStr">
        <is>
          <t>NAVER 2020 사업보고서: 요약연결 자산총계 17,014,239백만원, 자본총계 8,255,132백만원; 발행주식 총수 164,263,395주.</t>
        </is>
      </c>
      <c r="G3004" s="37" t="inlineStr">
        <is>
          <t>DART 사업보고서</t>
        </is>
      </c>
      <c r="H3004" s="36" t="inlineStr">
        <is>
          <t>2021-03-16</t>
        </is>
      </c>
      <c r="I3004" s="36" t="inlineStr">
        <is>
          <t>20210316001214</t>
        </is>
      </c>
      <c r="J3004" s="39" t="inlineStr">
        <is>
          <t>https://dart.fss.or.kr/dsaf001/main.do?rcpNo=20210316001214</t>
        </is>
      </c>
      <c r="K3004" s="37" t="inlineStr">
        <is>
          <t>apex_total_assets,deal_to_assets_pct,deal_to_equity_pct,acq_mktcap,size_basis</t>
        </is>
      </c>
    </row>
    <row r="3005" ht="45" customHeight="1">
      <c r="A3005" s="36" t="inlineStr">
        <is>
          <t>N059</t>
        </is>
      </c>
      <c r="B3005" s="37" t="inlineStr">
        <is>
          <t>Fan Community Service Platform Business (V-Live Division) of NAVER Corporation</t>
        </is>
      </c>
      <c r="C3005" s="36" t="inlineStr">
        <is>
          <t>발표</t>
        </is>
      </c>
      <c r="D3005" s="36" t="inlineStr">
        <is>
          <t>2021-01-26</t>
        </is>
      </c>
      <c r="E3005" s="37" t="inlineStr">
        <is>
          <t>기타</t>
        </is>
      </c>
      <c r="F3005" s="37" t="inlineStr">
        <is>
          <t>Yahoo Finance 352820.KS: 2021-01-26 조정 종가 208,022.05, 2020-10-16 조정 종가 198,139.77 (조정계수 산출용).</t>
        </is>
      </c>
      <c r="G3005" s="37" t="inlineStr">
        <is>
          <t>기타</t>
        </is>
      </c>
      <c r="H3005" s="36" t="inlineStr">
        <is>
          <t>2026-10-26</t>
        </is>
      </c>
      <c r="I3005" s="36" t="n"/>
      <c r="J3005" s="39" t="inlineStr">
        <is>
          <t>https://query1.finance.yahoo.com/v8/finance/chart/352820.KS?period1=1611100800&amp;period2=1611964800&amp;interval=1d</t>
        </is>
      </c>
      <c r="K3005" s="37" t="inlineStr">
        <is>
          <t>acq_mktcap,size_basis</t>
        </is>
      </c>
    </row>
    <row r="3006" ht="45" customHeight="1">
      <c r="A3006" s="36" t="inlineStr">
        <is>
          <t>N059</t>
        </is>
      </c>
      <c r="B3006" s="37" t="inlineStr">
        <is>
          <t>Fan Community Service Platform Business (V-Live Division) of NAVER Corporation</t>
        </is>
      </c>
      <c r="C3006" s="36" t="inlineStr">
        <is>
          <t>인수 전</t>
        </is>
      </c>
      <c r="D3006" s="36" t="inlineStr">
        <is>
          <t>2020-10-16</t>
        </is>
      </c>
      <c r="E3006" s="37" t="inlineStr">
        <is>
          <t>상장</t>
        </is>
      </c>
      <c r="F3006" s="37" t="inlineStr">
        <is>
          <t>에너지경제: 빅히트 상장 이틀째 '전 거래일보다 22.29% 내린 20만500원에 거래를 마치며', 시가총액 6조7862억원.</t>
        </is>
      </c>
      <c r="G3006" s="37" t="inlineStr">
        <is>
          <t>언론 보도</t>
        </is>
      </c>
      <c r="H3006" s="36" t="inlineStr">
        <is>
          <t>2020-10-16</t>
        </is>
      </c>
      <c r="I3006" s="36" t="n"/>
      <c r="J3006" s="39" t="inlineStr">
        <is>
          <t>https://m.ekn.kr/view.php?key=528818</t>
        </is>
      </c>
      <c r="K3006" s="37" t="inlineStr">
        <is>
          <t>acq_mktcap,size_basis</t>
        </is>
      </c>
    </row>
    <row r="3007" ht="45" customHeight="1">
      <c r="A3007" s="36" t="inlineStr">
        <is>
          <t>N059</t>
        </is>
      </c>
      <c r="B3007" s="37" t="inlineStr">
        <is>
          <t>Fan Community Service Platform Business (V-Live Division) of NAVER Corporation</t>
        </is>
      </c>
      <c r="C3007" s="36" t="inlineStr">
        <is>
          <t>발표</t>
        </is>
      </c>
      <c r="D3007" s="36" t="inlineStr">
        <is>
          <t>2021-01-26</t>
        </is>
      </c>
      <c r="E3007" s="37" t="inlineStr">
        <is>
          <t>기타</t>
        </is>
      </c>
      <c r="F3007" s="37" t="inlineStr">
        <is>
          <t>Yahoo Finance 035420.KS: 2021-01-26 종가 342,000원, 2021-01-27 종가 341,500원; KRW=X 2021-01-27 종가 1,101.0.</t>
        </is>
      </c>
      <c r="G3007" s="37" t="inlineStr">
        <is>
          <t>기타</t>
        </is>
      </c>
      <c r="H3007" s="36" t="inlineStr">
        <is>
          <t>2026-10-25</t>
        </is>
      </c>
      <c r="I3007" s="36" t="n"/>
      <c r="J3007" s="39" t="inlineStr">
        <is>
          <t>https://query1.finance.yahoo.com/v8/finance/chart/035420.KS?period1=1611100800&amp;period2=1611964800&amp;interval=1d</t>
        </is>
      </c>
      <c r="K3007" s="37" t="inlineStr">
        <is>
          <t>acq_mktcap,size_basis,value_chk_usdmm</t>
        </is>
      </c>
    </row>
    <row r="3008" ht="45" customHeight="1">
      <c r="A3008" s="36" t="inlineStr">
        <is>
          <t>N060</t>
        </is>
      </c>
      <c r="B3008" s="37" t="inlineStr">
        <is>
          <t>SNOW Corp.</t>
        </is>
      </c>
      <c r="C3008" s="36" t="inlineStr">
        <is>
          <t>발표</t>
        </is>
      </c>
      <c r="D3008" s="36" t="inlineStr">
        <is>
          <t>2021-02-28</t>
        </is>
      </c>
      <c r="E3008" s="37" t="inlineStr">
        <is>
          <t>완료</t>
        </is>
      </c>
      <c r="F3008" s="37"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7" t="inlineStr">
        <is>
          <t>DART 기타공시</t>
        </is>
      </c>
      <c r="H3008" s="36" t="inlineStr">
        <is>
          <t>2021-03-03</t>
        </is>
      </c>
      <c r="I3008" s="36" t="inlineStr">
        <is>
          <t>20210303000075</t>
        </is>
      </c>
      <c r="J3008" s="39" t="inlineStr">
        <is>
          <t>https://dart.fss.or.kr/dsaf001/main.do?rcpNo=20210303000075</t>
        </is>
      </c>
      <c r="K3008" s="37" t="inlineStr">
        <is>
          <t>subtype_chk,status_chk,value_chk_local,value_chk_usdmm,chk_note,first_filing_date,purpose_quote</t>
        </is>
      </c>
    </row>
    <row r="3009" ht="45" customHeight="1">
      <c r="A3009" s="36" t="inlineStr">
        <is>
          <t>N060</t>
        </is>
      </c>
      <c r="B3009" s="37" t="inlineStr">
        <is>
          <t>SNOW Corp.</t>
        </is>
      </c>
      <c r="C3009" s="36" t="inlineStr">
        <is>
          <t>인수 전</t>
        </is>
      </c>
      <c r="D3009" s="36" t="inlineStr">
        <is>
          <t>2021-02-26</t>
        </is>
      </c>
      <c r="E3009" s="37" t="inlineStr">
        <is>
          <t>추가취득</t>
        </is>
      </c>
      <c r="F3009" s="37" t="inlineStr">
        <is>
          <t>스노우 최대주주등의주식보유변동: 네이버 +363,362주(80.55%), 119,999,937,138원, 단가 330,249원; 라인플러스 208,455주(15.00→11.89%), LINE Corporation 132,593주(9.54→7.56%), 변동일 2021.02.26.</t>
        </is>
      </c>
      <c r="G3009" s="37" t="inlineStr">
        <is>
          <t>DART 기타공시</t>
        </is>
      </c>
      <c r="H3009" s="36" t="inlineStr">
        <is>
          <t>2021-03-02</t>
        </is>
      </c>
      <c r="I3009" s="36" t="inlineStr">
        <is>
          <t>20210302000779</t>
        </is>
      </c>
      <c r="J3009" s="39" t="inlineStr">
        <is>
          <t>https://dart.fss.or.kr/dsaf001/main.do?rcpNo=20210302000779</t>
        </is>
      </c>
      <c r="K3009" s="37" t="inlineStr">
        <is>
          <t>pre_events_summary,notes</t>
        </is>
      </c>
    </row>
    <row r="3010" ht="45" customHeight="1">
      <c r="A3010" s="36" t="inlineStr">
        <is>
          <t>N060</t>
        </is>
      </c>
      <c r="B3010" s="37" t="inlineStr">
        <is>
          <t>SNOW Corp.</t>
        </is>
      </c>
      <c r="C3010" s="36" t="inlineStr">
        <is>
          <t>인수 전</t>
        </is>
      </c>
      <c r="D3010" s="36" t="inlineStr">
        <is>
          <t>2021-02-23</t>
        </is>
      </c>
      <c r="E3010" s="37" t="inlineStr">
        <is>
          <t>추가취득</t>
        </is>
      </c>
      <c r="F3010" s="37" t="inlineStr">
        <is>
          <t>스노우 특수관계인의유상증자참여: 참여자 네이버(주), 출자금액 120,000백만원, 363,362주, 출자 후 지분율 80.55%, 1주당 330,249원, 이사회 2021.02.23.</t>
        </is>
      </c>
      <c r="G3010" s="37" t="inlineStr">
        <is>
          <t>DART 기타공시</t>
        </is>
      </c>
      <c r="H3010" s="36" t="inlineStr">
        <is>
          <t>2021-02-23</t>
        </is>
      </c>
      <c r="I3010" s="36" t="inlineStr">
        <is>
          <t>20210223003187</t>
        </is>
      </c>
      <c r="J3010" s="39" t="inlineStr">
        <is>
          <t>https://dart.fss.or.kr/dsaf001/main.do?rcpNo=20210223003187</t>
        </is>
      </c>
      <c r="K3010" s="37" t="inlineStr">
        <is>
          <t>pre_events_summary</t>
        </is>
      </c>
    </row>
    <row r="3011" ht="45" customHeight="1">
      <c r="A3011" s="36" t="inlineStr">
        <is>
          <t>N060</t>
        </is>
      </c>
      <c r="B3011" s="37" t="inlineStr">
        <is>
          <t>SNOW Corp.</t>
        </is>
      </c>
      <c r="C3011" s="36" t="inlineStr">
        <is>
          <t>발표</t>
        </is>
      </c>
      <c r="D3011" s="36" t="inlineStr">
        <is>
          <t>2019-11-18</t>
        </is>
      </c>
      <c r="E3011" s="37" t="inlineStr">
        <is>
          <t>발표</t>
        </is>
      </c>
      <c r="F3011" s="37"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7" t="inlineStr">
        <is>
          <t>DART 기타공시</t>
        </is>
      </c>
      <c r="H3011" s="36" t="inlineStr">
        <is>
          <t>2019-11-18</t>
        </is>
      </c>
      <c r="I3011" s="36" t="inlineStr">
        <is>
          <t>20191118800003</t>
        </is>
      </c>
      <c r="J3011" s="39" t="inlineStr">
        <is>
          <t>https://dart.fss.or.kr/dsaf001/main.do?rcpNo=20191118800003</t>
        </is>
      </c>
      <c r="K3011" s="37" t="inlineStr">
        <is>
          <t>announce_date_chk,purpose_quote,pre_events_summary,chk_note</t>
        </is>
      </c>
    </row>
    <row r="3012" ht="45" customHeight="1">
      <c r="A3012" s="36" t="inlineStr">
        <is>
          <t>N060</t>
        </is>
      </c>
      <c r="B3012" s="37" t="inlineStr">
        <is>
          <t>SNOW Corp.</t>
        </is>
      </c>
      <c r="C3012" s="36" t="inlineStr">
        <is>
          <t>발표</t>
        </is>
      </c>
      <c r="D3012" s="36" t="inlineStr">
        <is>
          <t>2019-12-23</t>
        </is>
      </c>
      <c r="E3012" s="37" t="inlineStr">
        <is>
          <t>발표</t>
        </is>
      </c>
      <c r="F3012" s="37"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7" t="inlineStr">
        <is>
          <t>DART 기타공시</t>
        </is>
      </c>
      <c r="H3012" s="36" t="inlineStr">
        <is>
          <t>2019-12-23</t>
        </is>
      </c>
      <c r="I3012" s="36" t="inlineStr">
        <is>
          <t>20191223800376</t>
        </is>
      </c>
      <c r="J3012" s="39" t="inlineStr">
        <is>
          <t>https://dart.fss.or.kr/dsaf001/main.do?rcpNo=20191223800376</t>
        </is>
      </c>
      <c r="K3012" s="37" t="inlineStr">
        <is>
          <t>purpose_quote,pre_events_summary</t>
        </is>
      </c>
    </row>
    <row r="3013" ht="45" customHeight="1">
      <c r="A3013" s="36" t="inlineStr">
        <is>
          <t>N060</t>
        </is>
      </c>
      <c r="B3013" s="37" t="inlineStr">
        <is>
          <t>SNOW Corp.</t>
        </is>
      </c>
      <c r="C3013" s="36" t="inlineStr">
        <is>
          <t>인수 전</t>
        </is>
      </c>
      <c r="D3013" s="36" t="inlineStr">
        <is>
          <t>2019-11-14</t>
        </is>
      </c>
      <c r="E3013" s="37" t="inlineStr">
        <is>
          <t>기타</t>
        </is>
      </c>
      <c r="F3013" s="37" t="inlineStr">
        <is>
          <t>NAVER 풍문또는보도에대한해명(미확정): '종속회사 LINE주식회사의 야후재팬과의 경영통합 보도에 대한 해명', 매체 매일경제 등, 발생일 2019-11-14.</t>
        </is>
      </c>
      <c r="G3013" s="37" t="inlineStr">
        <is>
          <t>DART 기타공시</t>
        </is>
      </c>
      <c r="H3013" s="36" t="inlineStr">
        <is>
          <t>2019-11-14</t>
        </is>
      </c>
      <c r="I3013" s="36" t="inlineStr">
        <is>
          <t>20191114800164</t>
        </is>
      </c>
      <c r="J3013" s="39" t="inlineStr">
        <is>
          <t>https://dart.fss.or.kr/dsaf001/main.do?rcpNo=20191114800164</t>
        </is>
      </c>
      <c r="K3013" s="37" t="inlineStr">
        <is>
          <t>first_filing_date,acq_mktcap</t>
        </is>
      </c>
    </row>
    <row r="3014" ht="45" customHeight="1">
      <c r="A3014" s="36" t="inlineStr">
        <is>
          <t>N060</t>
        </is>
      </c>
      <c r="B3014" s="37" t="inlineStr">
        <is>
          <t>SNOW Corp.</t>
        </is>
      </c>
      <c r="C3014" s="36" t="inlineStr">
        <is>
          <t>인수 전</t>
        </is>
      </c>
      <c r="D3014" s="36" t="inlineStr">
        <is>
          <t>2019-12-23</t>
        </is>
      </c>
      <c r="E3014" s="37" t="inlineStr">
        <is>
          <t>기타</t>
        </is>
      </c>
      <c r="F3014" s="37"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7" t="inlineStr">
        <is>
          <t>SEC</t>
        </is>
      </c>
      <c r="H3014" s="36" t="inlineStr">
        <is>
          <t>2020-03-27</t>
        </is>
      </c>
      <c r="I3014" s="36" t="inlineStr">
        <is>
          <t>0001193125-20-087676</t>
        </is>
      </c>
      <c r="J3014" s="39" t="inlineStr">
        <is>
          <t>https://www.sec.gov/Archives/edgar/data/1611820/000119312520087676/d773604dex41.htm</t>
        </is>
      </c>
      <c r="K3014" s="37" t="inlineStr">
        <is>
          <t>chk_note,acquirer_entity</t>
        </is>
      </c>
    </row>
    <row r="3015" ht="45" customHeight="1">
      <c r="A3015" s="36" t="inlineStr">
        <is>
          <t>N060</t>
        </is>
      </c>
      <c r="B3015" s="37" t="inlineStr">
        <is>
          <t>SNOW Corp.</t>
        </is>
      </c>
      <c r="C3015" s="36" t="inlineStr">
        <is>
          <t>인수 전</t>
        </is>
      </c>
      <c r="D3015" s="36" t="inlineStr">
        <is>
          <t>2020-12-23</t>
        </is>
      </c>
      <c r="E3015" s="37" t="inlineStr">
        <is>
          <t>기타</t>
        </is>
      </c>
      <c r="F3015" s="37" t="inlineStr">
        <is>
          <t>LINE 6-K: LINE Split Preparation Corporation — Business preparation company, Capital JPY 651,500,000, Date of Incorporation December 13, 2019, LINE 100%; 라인플러스 주식 현물출자(2020-12-28 예정).</t>
        </is>
      </c>
      <c r="G3015" s="37" t="inlineStr">
        <is>
          <t>SEC</t>
        </is>
      </c>
      <c r="H3015" s="36" t="inlineStr">
        <is>
          <t>2020-12-23</t>
        </is>
      </c>
      <c r="I3015" s="36" t="inlineStr">
        <is>
          <t>0001193125-20-325169</t>
        </is>
      </c>
      <c r="J3015" s="39" t="inlineStr">
        <is>
          <t>https://www.sec.gov/Archives/edgar/data/1611820/000119312520325169/d77095d6k.htm</t>
        </is>
      </c>
      <c r="K3015" s="37" t="inlineStr">
        <is>
          <t>acquirer_entity,acq_total_assets</t>
        </is>
      </c>
    </row>
    <row r="3016" ht="45" customHeight="1">
      <c r="A3016" s="36" t="inlineStr">
        <is>
          <t>N060</t>
        </is>
      </c>
      <c r="B3016" s="37" t="inlineStr">
        <is>
          <t>SNOW Corp.</t>
        </is>
      </c>
      <c r="C3016" s="36" t="inlineStr">
        <is>
          <t>발표</t>
        </is>
      </c>
      <c r="D3016" s="36" t="inlineStr">
        <is>
          <t>2021-02-28</t>
        </is>
      </c>
      <c r="E3016" s="37" t="inlineStr">
        <is>
          <t>통합</t>
        </is>
      </c>
      <c r="F3016" s="37"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7" t="inlineStr">
        <is>
          <t>기타</t>
        </is>
      </c>
      <c r="H3016" s="36" t="inlineStr">
        <is>
          <t>2021-05-11</t>
        </is>
      </c>
      <c r="I3016" s="36" t="n"/>
      <c r="J3016" s="39" t="inlineStr">
        <is>
          <t>https://group.softbank/en/news/press/20210511</t>
        </is>
      </c>
      <c r="K3016" s="37" t="inlineStr">
        <is>
          <t>pre_incorp_chk,status_chk</t>
        </is>
      </c>
    </row>
    <row r="3017" ht="45" customHeight="1">
      <c r="A3017" s="36" t="inlineStr">
        <is>
          <t>N060</t>
        </is>
      </c>
      <c r="B3017" s="37" t="inlineStr">
        <is>
          <t>SNOW Corp.</t>
        </is>
      </c>
      <c r="C3017" s="36" t="inlineStr">
        <is>
          <t>인수 후</t>
        </is>
      </c>
      <c r="D3017" s="36" t="inlineStr">
        <is>
          <t>2021-12-31</t>
        </is>
      </c>
      <c r="E3017" s="37" t="inlineStr">
        <is>
          <t>통합</t>
        </is>
      </c>
      <c r="F3017" s="37"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7" t="inlineStr">
        <is>
          <t>DART 사업보고서</t>
        </is>
      </c>
      <c r="H3017" s="36" t="inlineStr">
        <is>
          <t>2022-03-04</t>
        </is>
      </c>
      <c r="I3017" s="36" t="inlineStr">
        <is>
          <t>20220304000687</t>
        </is>
      </c>
      <c r="J3017" s="39" t="inlineStr">
        <is>
          <t>https://dart.fss.or.kr/dsaf001/main.do?rcpNo=20220304000687</t>
        </is>
      </c>
      <c r="K3017" s="37" t="inlineStr">
        <is>
          <t>pre_incorp_chk,acq_total_assets,deal_to_assets_pct,deal_to_equity_pct,acquirer_core,post_events_summary</t>
        </is>
      </c>
    </row>
    <row r="3018" ht="45" customHeight="1">
      <c r="A3018" s="36" t="inlineStr">
        <is>
          <t>N060</t>
        </is>
      </c>
      <c r="B3018" s="37" t="inlineStr">
        <is>
          <t>SNOW Corp.</t>
        </is>
      </c>
      <c r="C3018" s="36" t="inlineStr">
        <is>
          <t>인수 후</t>
        </is>
      </c>
      <c r="D3018" s="36" t="inlineStr">
        <is>
          <t>2021-03-01</t>
        </is>
      </c>
      <c r="E3018" s="37" t="inlineStr">
        <is>
          <t>통합</t>
        </is>
      </c>
      <c r="F3018" s="37" t="inlineStr">
        <is>
          <t>NAVER 2022 1분기보고서 연결주석(전분기 중단영업): '중단영업처분이익 16,120,144백만원', 세후 처분이익 14,934,594,612천원, '매각시점 전까지의 손익'.</t>
        </is>
      </c>
      <c r="G3018" s="37" t="inlineStr">
        <is>
          <t>DART 사업보고서</t>
        </is>
      </c>
      <c r="H3018" s="36" t="inlineStr">
        <is>
          <t>2022-05-13</t>
        </is>
      </c>
      <c r="I3018" s="36" t="inlineStr">
        <is>
          <t>20220513001543</t>
        </is>
      </c>
      <c r="J3018" s="39" t="inlineStr">
        <is>
          <t>https://dart.fss.or.kr/dsaf001/main.do?rcpNo=20220513001543</t>
        </is>
      </c>
      <c r="K3018" s="37" t="inlineStr">
        <is>
          <t>post_events_summary</t>
        </is>
      </c>
    </row>
    <row r="3019" ht="45" customHeight="1">
      <c r="A3019" s="36" t="inlineStr">
        <is>
          <t>N060</t>
        </is>
      </c>
      <c r="B3019" s="37" t="inlineStr">
        <is>
          <t>SNOW Corp.</t>
        </is>
      </c>
      <c r="C3019" s="36" t="inlineStr">
        <is>
          <t>인수 후</t>
        </is>
      </c>
      <c r="D3019" s="36" t="inlineStr">
        <is>
          <t>2021-04-29</t>
        </is>
      </c>
      <c r="E3019" s="37" t="inlineStr">
        <is>
          <t>어닝콜</t>
        </is>
      </c>
      <c r="F3019" s="37"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7" t="inlineStr">
        <is>
          <t>IR 자료</t>
        </is>
      </c>
      <c r="H3019" s="36" t="inlineStr">
        <is>
          <t>2021-04-29</t>
        </is>
      </c>
      <c r="I3019" s="36" t="n"/>
      <c r="J3019" s="39" t="inlineStr">
        <is>
          <t>https://www.navercorp.com/api/article/download/b7dffbf5-8286-4aff-87bd-855abb8508f7</t>
        </is>
      </c>
      <c r="K3019" s="37" t="inlineStr">
        <is>
          <t>earnings_call_note</t>
        </is>
      </c>
    </row>
    <row r="3020" ht="45" customHeight="1">
      <c r="A3020" s="36" t="inlineStr">
        <is>
          <t>N060</t>
        </is>
      </c>
      <c r="B3020" s="37" t="inlineStr">
        <is>
          <t>SNOW Corp.</t>
        </is>
      </c>
      <c r="C3020" s="36" t="inlineStr">
        <is>
          <t>인수 전</t>
        </is>
      </c>
      <c r="D3020" s="36" t="inlineStr">
        <is>
          <t>2021-01-28</t>
        </is>
      </c>
      <c r="E3020" s="37" t="inlineStr">
        <is>
          <t>어닝콜</t>
        </is>
      </c>
      <c r="F3020" s="37" t="inlineStr">
        <is>
          <t>NAVER 2020년 4분기 실적발표 자료: 콘텐츠 부문 '웹툰, 뮤직, V, SNOW등 분기 별 매출'.</t>
        </is>
      </c>
      <c r="G3020" s="37" t="inlineStr">
        <is>
          <t>IR 자료</t>
        </is>
      </c>
      <c r="H3020" s="36" t="inlineStr">
        <is>
          <t>2021-01-28</t>
        </is>
      </c>
      <c r="I3020" s="36" t="n"/>
      <c r="J3020" s="39" t="inlineStr">
        <is>
          <t>https://www.navercorp.com/api/article/download/1bcc4fae-c24f-47fc-a8b9-acaebb8f62e6</t>
        </is>
      </c>
      <c r="K3020" s="37" t="inlineStr">
        <is>
          <t>earnings_call_note,core_basis</t>
        </is>
      </c>
    </row>
    <row r="3021" ht="45" customHeight="1">
      <c r="A3021" s="36" t="inlineStr">
        <is>
          <t>N060</t>
        </is>
      </c>
      <c r="B3021" s="37" t="inlineStr">
        <is>
          <t>SNOW Corp.</t>
        </is>
      </c>
      <c r="C3021" s="36" t="inlineStr">
        <is>
          <t>인수 전</t>
        </is>
      </c>
      <c r="D3021" s="36" t="inlineStr">
        <is>
          <t>2016-09-29</t>
        </is>
      </c>
      <c r="E3021" s="37" t="inlineStr">
        <is>
          <t>지분취득</t>
        </is>
      </c>
      <c r="F3021" s="37" t="inlineStr">
        <is>
          <t>LINE 'Notice Regarding Investment in Snow Corporation': 이사회 2016-09-29, 제3자배정 신주 약 110,000주로 25% 의결권 취득·지분법 피투자회사화, Snow 설립 2016-08-01·NAVER 100%, 'help the Company expand its business in these regions'.</t>
        </is>
      </c>
      <c r="G3021" s="37" t="inlineStr">
        <is>
          <t>회사 보도자료</t>
        </is>
      </c>
      <c r="H3021" s="36" t="inlineStr">
        <is>
          <t>2016-09-29</t>
        </is>
      </c>
      <c r="I3021" s="36" t="n"/>
      <c r="J3021" s="39" t="inlineStr">
        <is>
          <t>https://www.lycorp.co.jp/en/ir/news/irnews20160929103055/main/0/link/SNOW0929.pdf</t>
        </is>
      </c>
      <c r="K3021" s="37" t="inlineStr">
        <is>
          <t>pre_events_summary,chk_note,notes</t>
        </is>
      </c>
    </row>
    <row r="3022" ht="45" customHeight="1">
      <c r="A3022" s="36" t="inlineStr">
        <is>
          <t>N060</t>
        </is>
      </c>
      <c r="B3022" s="37" t="inlineStr">
        <is>
          <t>SNOW Corp.</t>
        </is>
      </c>
      <c r="C3022" s="36" t="inlineStr">
        <is>
          <t>인수 전</t>
        </is>
      </c>
      <c r="D3022" s="36" t="inlineStr">
        <is>
          <t>2016-09-29</t>
        </is>
      </c>
      <c r="E3022" s="37" t="inlineStr">
        <is>
          <t>지분취득</t>
        </is>
      </c>
      <c r="F3022" s="37" t="inlineStr">
        <is>
          <t>TechCrunch: 'Line invests $45 million into Snapchat clone Snow' — 'invested $45 million (50 billion KRW) in Snow', 'Line take 25 percent equity in Snow'.</t>
        </is>
      </c>
      <c r="G3022" s="37" t="inlineStr">
        <is>
          <t>언론 보도</t>
        </is>
      </c>
      <c r="H3022" s="36" t="inlineStr">
        <is>
          <t>2016-09-29</t>
        </is>
      </c>
      <c r="I3022" s="36" t="n"/>
      <c r="J3022" s="39" t="inlineStr">
        <is>
          <t>https://techcrunch.com/2016/09/29/line-investment-snow-45-million/amp/</t>
        </is>
      </c>
      <c r="K3022" s="37" t="inlineStr">
        <is>
          <t>pre_events_summary,chk_note</t>
        </is>
      </c>
    </row>
    <row r="3023" ht="45" customHeight="1">
      <c r="A3023" s="36" t="inlineStr">
        <is>
          <t>N060</t>
        </is>
      </c>
      <c r="B3023" s="37" t="inlineStr">
        <is>
          <t>SNOW Corp.</t>
        </is>
      </c>
      <c r="C3023" s="36" t="inlineStr">
        <is>
          <t>인수 전</t>
        </is>
      </c>
      <c r="D3023" s="36" t="inlineStr">
        <is>
          <t>2018-12-31</t>
        </is>
      </c>
      <c r="E3023" s="37" t="inlineStr">
        <is>
          <t>기타</t>
        </is>
      </c>
      <c r="F3023" s="37" t="inlineStr">
        <is>
          <t>LINE 20-F 2018: 2016-10 Snow 25.0% 취득, 2017-05 카메라 앱 사업(B612·LINE Camera) 이전 대가 신주 208,455주(¥10,651백만) → 48.6%, 2017-08 45.0%, 2018-03·10 NAVER 배정으로 34.0%.</t>
        </is>
      </c>
      <c r="G3023" s="37" t="inlineStr">
        <is>
          <t>SEC</t>
        </is>
      </c>
      <c r="H3023" s="36" t="inlineStr">
        <is>
          <t>2019-03-29</t>
        </is>
      </c>
      <c r="I3023" s="36" t="inlineStr">
        <is>
          <t>0001193125-19-091931</t>
        </is>
      </c>
      <c r="J3023" s="39" t="inlineStr">
        <is>
          <t>https://www.sec.gov/Archives/edgar/data/1611820/000119312519091931/d669530d20f.htm</t>
        </is>
      </c>
      <c r="K3023" s="37" t="inlineStr">
        <is>
          <t>pre_events_summary,core_basis</t>
        </is>
      </c>
    </row>
    <row r="3024" ht="45" customHeight="1">
      <c r="A3024" s="36" t="inlineStr">
        <is>
          <t>N060</t>
        </is>
      </c>
      <c r="B3024" s="37" t="inlineStr">
        <is>
          <t>SNOW Corp.</t>
        </is>
      </c>
      <c r="C3024" s="36" t="inlineStr">
        <is>
          <t>인수 전</t>
        </is>
      </c>
      <c r="D3024" s="36" t="inlineStr">
        <is>
          <t>2019-12-31</t>
        </is>
      </c>
      <c r="E3024" s="37" t="inlineStr">
        <is>
          <t>기타</t>
        </is>
      </c>
      <c r="F3024" s="37"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7" t="inlineStr">
        <is>
          <t>SEC</t>
        </is>
      </c>
      <c r="H3024" s="36" t="inlineStr">
        <is>
          <t>2020-03-27</t>
        </is>
      </c>
      <c r="I3024" s="36" t="inlineStr">
        <is>
          <t>0001193125-20-087676</t>
        </is>
      </c>
      <c r="J3024" s="39" t="inlineStr">
        <is>
          <t>https://www.sec.gov/Archives/edgar/data/1611820/000119312520087676/d773604d20f.htm</t>
        </is>
      </c>
      <c r="K3024" s="37" t="inlineStr">
        <is>
          <t>pre_events_summary,impairment,acquirer_core</t>
        </is>
      </c>
    </row>
    <row r="3025" ht="45" customHeight="1">
      <c r="A3025" s="36" t="inlineStr">
        <is>
          <t>N060</t>
        </is>
      </c>
      <c r="B3025" s="37" t="inlineStr">
        <is>
          <t>SNOW Corp.</t>
        </is>
      </c>
      <c r="C3025" s="36" t="inlineStr">
        <is>
          <t>인수 전</t>
        </is>
      </c>
      <c r="D3025" s="36" t="inlineStr">
        <is>
          <t>2017-12-31</t>
        </is>
      </c>
      <c r="E3025" s="37" t="inlineStr">
        <is>
          <t>기타</t>
        </is>
      </c>
      <c r="F3025" s="37" t="inlineStr">
        <is>
          <t>스노우 2017 감사보고서 주석: '2016년 8월 1일자로 캠프모바일 주식회사의 카메라 앱 사업부문이 인적분할되어 설립', 주주 네이버 417,063주(55.01%), LINE Corporation 132,593주(17.49%), 라인플러스 208,455주(27.50%).</t>
        </is>
      </c>
      <c r="G3025" s="37" t="inlineStr">
        <is>
          <t>DART 감사보고서</t>
        </is>
      </c>
      <c r="H3025" s="36" t="inlineStr">
        <is>
          <t>2018-03-26</t>
        </is>
      </c>
      <c r="I3025" s="36" t="inlineStr">
        <is>
          <t>20180326000860</t>
        </is>
      </c>
      <c r="J3025" s="39" t="inlineStr">
        <is>
          <t>https://dart.fss.or.kr/dsaf001/main.do?rcpNo=20180326000860</t>
        </is>
      </c>
      <c r="K3025" s="37" t="inlineStr">
        <is>
          <t>pre_events_summary</t>
        </is>
      </c>
    </row>
    <row r="3026" ht="45" customHeight="1">
      <c r="A3026" s="36" t="inlineStr">
        <is>
          <t>N060</t>
        </is>
      </c>
      <c r="B3026" s="37" t="inlineStr">
        <is>
          <t>SNOW Corp.</t>
        </is>
      </c>
      <c r="C3026" s="36" t="inlineStr">
        <is>
          <t>인수 전</t>
        </is>
      </c>
      <c r="D3026" s="36" t="inlineStr">
        <is>
          <t>2019-12-31</t>
        </is>
      </c>
      <c r="E3026" s="37" t="inlineStr">
        <is>
          <t>실적</t>
        </is>
      </c>
      <c r="F3026" s="37" t="inlineStr">
        <is>
          <t>스노우 2019 감사보고서: 영업수익 11,132,669,146원(2018: 8,324,285,545원), 영업손실 -86,696,987,224원, 당기순손실 -93,364,724,968원, 자산총계 117,762,121,749원.</t>
        </is>
      </c>
      <c r="G3026" s="37" t="inlineStr">
        <is>
          <t>DART 감사보고서</t>
        </is>
      </c>
      <c r="H3026" s="36" t="inlineStr">
        <is>
          <t>2020-04-01</t>
        </is>
      </c>
      <c r="I3026" s="36" t="inlineStr">
        <is>
          <t>20200401001374</t>
        </is>
      </c>
      <c r="J3026" s="39" t="inlineStr">
        <is>
          <t>https://dart.fss.or.kr/dsaf001/main.do?rcpNo=20200401001374</t>
        </is>
      </c>
      <c r="K3026" s="37" t="inlineStr">
        <is>
          <t>target_rev_pre,target_op_pre</t>
        </is>
      </c>
    </row>
    <row r="3027" ht="45" customHeight="1">
      <c r="A3027" s="36" t="inlineStr">
        <is>
          <t>N060</t>
        </is>
      </c>
      <c r="B3027" s="37" t="inlineStr">
        <is>
          <t>SNOW Corp.</t>
        </is>
      </c>
      <c r="C3027" s="36" t="inlineStr">
        <is>
          <t>인수 전</t>
        </is>
      </c>
      <c r="D3027" s="36" t="inlineStr">
        <is>
          <t>2020-12-31</t>
        </is>
      </c>
      <c r="E3027" s="37" t="inlineStr">
        <is>
          <t>실적</t>
        </is>
      </c>
      <c r="F3027" s="37" t="inlineStr">
        <is>
          <t>스노우 2020 감사보고서: 주주 네이버 75.46%, LINE Corporation 9.54%, 라인플러스 15.00%; 영업수익 6,697,345,662원, 영업손실 -107,564,853,892원, 당기순손실 -74,372,470,687원.</t>
        </is>
      </c>
      <c r="G3027" s="37" t="inlineStr">
        <is>
          <t>DART 감사보고서</t>
        </is>
      </c>
      <c r="H3027" s="36" t="inlineStr">
        <is>
          <t>2021-04-06</t>
        </is>
      </c>
      <c r="I3027" s="36" t="inlineStr">
        <is>
          <t>20210405003160</t>
        </is>
      </c>
      <c r="J3027" s="39" t="inlineStr">
        <is>
          <t>https://dart.fss.or.kr/dsaf001/main.do?rcpNo=20210405003160</t>
        </is>
      </c>
      <c r="K3027" s="37" t="inlineStr">
        <is>
          <t>target_rev_pre,target_op_pre,pre_events_summary,perf_basis</t>
        </is>
      </c>
    </row>
    <row r="3028" ht="45" customHeight="1">
      <c r="A3028" s="36" t="inlineStr">
        <is>
          <t>N060</t>
        </is>
      </c>
      <c r="B3028" s="37" t="inlineStr">
        <is>
          <t>SNOW Corp.</t>
        </is>
      </c>
      <c r="C3028" s="36" t="inlineStr">
        <is>
          <t>인수 후</t>
        </is>
      </c>
      <c r="D3028" s="36" t="inlineStr">
        <is>
          <t>2021-12-31</t>
        </is>
      </c>
      <c r="E3028" s="37" t="inlineStr">
        <is>
          <t>실적</t>
        </is>
      </c>
      <c r="F3028" s="37" t="inlineStr">
        <is>
          <t>스노우 2021 감사보고서: 영업수익 8,624,034,079원, 영업손실 -57,371,897,369원, 당기순손실 -61,074,586,116원(전기 재작성 -58,897,838,915원).</t>
        </is>
      </c>
      <c r="G3028" s="37" t="inlineStr">
        <is>
          <t>DART 감사보고서</t>
        </is>
      </c>
      <c r="H3028" s="36" t="inlineStr">
        <is>
          <t>2022-04-11</t>
        </is>
      </c>
      <c r="I3028" s="36" t="inlineStr">
        <is>
          <t>20220411002391</t>
        </is>
      </c>
      <c r="J3028" s="39" t="inlineStr">
        <is>
          <t>https://dart.fss.or.kr/dsaf001/main.do?rcpNo=20220411002391</t>
        </is>
      </c>
      <c r="K3028" s="37" t="inlineStr">
        <is>
          <t>target_rev_post,target_op_post,perf_basis</t>
        </is>
      </c>
    </row>
    <row r="3029" ht="45" customHeight="1">
      <c r="A3029" s="36" t="inlineStr">
        <is>
          <t>N060</t>
        </is>
      </c>
      <c r="B3029" s="37" t="inlineStr">
        <is>
          <t>SNOW Corp.</t>
        </is>
      </c>
      <c r="C3029" s="36" t="inlineStr">
        <is>
          <t>인수 후</t>
        </is>
      </c>
      <c r="D3029" s="36" t="inlineStr">
        <is>
          <t>2022-12-31</t>
        </is>
      </c>
      <c r="E3029" s="37" t="inlineStr">
        <is>
          <t>실적</t>
        </is>
      </c>
      <c r="F3029" s="37" t="inlineStr">
        <is>
          <t>스노우 2022 감사보고서: 영업수익 19,294,834,349원, 영업손실 -61,932,365,687원, 당기순손실 -85,350,078,717원.</t>
        </is>
      </c>
      <c r="G3029" s="37" t="inlineStr">
        <is>
          <t>DART 감사보고서</t>
        </is>
      </c>
      <c r="H3029" s="36" t="inlineStr">
        <is>
          <t>2023-04-10</t>
        </is>
      </c>
      <c r="I3029" s="36" t="inlineStr">
        <is>
          <t>20230410002318</t>
        </is>
      </c>
      <c r="J3029" s="39" t="inlineStr">
        <is>
          <t>https://dart.fss.or.kr/dsaf001/main.do?rcpNo=20230410002318</t>
        </is>
      </c>
      <c r="K3029" s="37" t="inlineStr">
        <is>
          <t>target_rev_post,target_op_post</t>
        </is>
      </c>
    </row>
    <row r="3030" ht="45" customHeight="1">
      <c r="A3030" s="36" t="inlineStr">
        <is>
          <t>N060</t>
        </is>
      </c>
      <c r="B3030" s="37" t="inlineStr">
        <is>
          <t>SNOW Corp.</t>
        </is>
      </c>
      <c r="C3030" s="36" t="inlineStr">
        <is>
          <t>인수 후</t>
        </is>
      </c>
      <c r="D3030" s="36" t="inlineStr">
        <is>
          <t>2024-12-31</t>
        </is>
      </c>
      <c r="E3030" s="37" t="inlineStr">
        <is>
          <t>실적</t>
        </is>
      </c>
      <c r="F3030" s="37" t="inlineStr">
        <is>
          <t>스노우 2024 감사보고서: 영업수익 73,350,916,133원(2023: 68,538,572,403원), 영업손실 -37,288,673,695원(2023: -41,451,947,263원), 당기순이익 42,566,568,431원.</t>
        </is>
      </c>
      <c r="G3030" s="37" t="inlineStr">
        <is>
          <t>DART 감사보고서</t>
        </is>
      </c>
      <c r="H3030" s="36" t="inlineStr">
        <is>
          <t>2025-04-07</t>
        </is>
      </c>
      <c r="I3030" s="36" t="inlineStr">
        <is>
          <t>20250407000271</t>
        </is>
      </c>
      <c r="J3030" s="39" t="inlineStr">
        <is>
          <t>https://dart.fss.or.kr/dsaf001/main.do?rcpNo=20250407000271</t>
        </is>
      </c>
      <c r="K3030" s="37" t="inlineStr">
        <is>
          <t>post_events_summary</t>
        </is>
      </c>
    </row>
    <row r="3031" ht="45" customHeight="1">
      <c r="A3031" s="36" t="inlineStr">
        <is>
          <t>N060</t>
        </is>
      </c>
      <c r="B3031" s="37" t="inlineStr">
        <is>
          <t>SNOW Corp.</t>
        </is>
      </c>
      <c r="C3031" s="36" t="inlineStr">
        <is>
          <t>인수 후</t>
        </is>
      </c>
      <c r="D3031" s="36" t="inlineStr">
        <is>
          <t>2025-12-31</t>
        </is>
      </c>
      <c r="E3031" s="37" t="inlineStr">
        <is>
          <t>실적</t>
        </is>
      </c>
      <c r="F3031" s="37" t="inlineStr">
        <is>
          <t>스노우 2025 감사보고서: 영업수익 96,583,926,610원, 영업손실 -19,159,526,743원, 당기순손실 -32,791,975,550원, 자산총계 171,829,402,961원.</t>
        </is>
      </c>
      <c r="G3031" s="37" t="inlineStr">
        <is>
          <t>DART 감사보고서</t>
        </is>
      </c>
      <c r="H3031" s="36" t="inlineStr">
        <is>
          <t>2026-04-03</t>
        </is>
      </c>
      <c r="I3031" s="36" t="inlineStr">
        <is>
          <t>20260403003349</t>
        </is>
      </c>
      <c r="J3031" s="39" t="inlineStr">
        <is>
          <t>https://dart.fss.or.kr/dsaf001/main.do?rcpNo=20260403003349</t>
        </is>
      </c>
      <c r="K3031" s="37" t="inlineStr">
        <is>
          <t>target_rev_post,target_op_post,post_events_summary</t>
        </is>
      </c>
    </row>
    <row r="3032" ht="45" customHeight="1">
      <c r="A3032" s="36" t="inlineStr">
        <is>
          <t>N060</t>
        </is>
      </c>
      <c r="B3032" s="37" t="inlineStr">
        <is>
          <t>SNOW Corp.</t>
        </is>
      </c>
      <c r="C3032" s="36" t="inlineStr">
        <is>
          <t>인수 후</t>
        </is>
      </c>
      <c r="D3032" s="36" t="inlineStr">
        <is>
          <t>2021-03-17</t>
        </is>
      </c>
      <c r="E3032" s="37" t="inlineStr">
        <is>
          <t>기타</t>
        </is>
      </c>
      <c r="F3032" s="37" t="inlineStr">
        <is>
          <t>스노우 특수관계인에대한출자: 거래상대방 크림(주)(계열회사), 출자일자 2021.03.17, 보통주 28,571주, 출자금액 20,000백만원, 목적 '지속적인 투자를 통한 추가 가치 창츨', 크림 유상증자 참여.</t>
        </is>
      </c>
      <c r="G3032" s="37" t="inlineStr">
        <is>
          <t>DART 기타공시</t>
        </is>
      </c>
      <c r="H3032" s="36" t="inlineStr">
        <is>
          <t>2021-03-16</t>
        </is>
      </c>
      <c r="I3032" s="36" t="inlineStr">
        <is>
          <t>20210316000771</t>
        </is>
      </c>
      <c r="J3032" s="39" t="inlineStr">
        <is>
          <t>https://dart.fss.or.kr/dsaf001/main.do?rcpNo=20210316000771</t>
        </is>
      </c>
      <c r="K3032" s="37" t="inlineStr">
        <is>
          <t>post_events_summary</t>
        </is>
      </c>
    </row>
    <row r="3033" ht="45" customHeight="1">
      <c r="A3033" s="36" t="inlineStr">
        <is>
          <t>N060</t>
        </is>
      </c>
      <c r="B3033" s="37" t="inlineStr">
        <is>
          <t>SNOW Corp.</t>
        </is>
      </c>
      <c r="C3033" s="36" t="inlineStr">
        <is>
          <t>인수 후</t>
        </is>
      </c>
      <c r="D3033" s="36" t="inlineStr">
        <is>
          <t>2022-02-17</t>
        </is>
      </c>
      <c r="E3033" s="37" t="inlineStr">
        <is>
          <t>추가취득</t>
        </is>
      </c>
      <c r="F3033" s="37" t="inlineStr">
        <is>
          <t>스노우 최대주주등의주식보유변동: 네이버 +248,425주(82.96%), 149,999,760,275원, 단가 603,803원; 라인플러스 10.42%, LINE Corporation 132,593주(6.62%).</t>
        </is>
      </c>
      <c r="G3033" s="37" t="inlineStr">
        <is>
          <t>DART 기타공시</t>
        </is>
      </c>
      <c r="H3033" s="36" t="inlineStr">
        <is>
          <t>2022-02-17</t>
        </is>
      </c>
      <c r="I3033" s="36" t="inlineStr">
        <is>
          <t>20220217001161</t>
        </is>
      </c>
      <c r="J3033" s="39" t="inlineStr">
        <is>
          <t>https://dart.fss.or.kr/dsaf001/main.do?rcpNo=20220217001161</t>
        </is>
      </c>
      <c r="K3033" s="37" t="inlineStr">
        <is>
          <t>post_events_summary</t>
        </is>
      </c>
    </row>
    <row r="3034" ht="45" customHeight="1">
      <c r="A3034" s="36" t="inlineStr">
        <is>
          <t>N060</t>
        </is>
      </c>
      <c r="B3034" s="37" t="inlineStr">
        <is>
          <t>SNOW Corp.</t>
        </is>
      </c>
      <c r="C3034" s="36" t="inlineStr">
        <is>
          <t>인수 후</t>
        </is>
      </c>
      <c r="D3034" s="36" t="inlineStr">
        <is>
          <t>2023-11-22</t>
        </is>
      </c>
      <c r="E3034" s="37" t="inlineStr">
        <is>
          <t>매각</t>
        </is>
      </c>
      <c r="F3034" s="37"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7" t="inlineStr">
        <is>
          <t>DART 기타공시</t>
        </is>
      </c>
      <c r="H3034" s="36" t="inlineStr">
        <is>
          <t>2023-11-24</t>
        </is>
      </c>
      <c r="I3034" s="36" t="inlineStr">
        <is>
          <t>20231124000548</t>
        </is>
      </c>
      <c r="J3034" s="39" t="inlineStr">
        <is>
          <t>https://dart.fss.or.kr/dsaf001/main.do?rcpNo=20231124000548</t>
        </is>
      </c>
      <c r="K3034" s="37" t="inlineStr">
        <is>
          <t>post_events_summary,notes</t>
        </is>
      </c>
    </row>
    <row r="3035" ht="45" customHeight="1">
      <c r="A3035" s="36" t="inlineStr">
        <is>
          <t>N060</t>
        </is>
      </c>
      <c r="B3035" s="37" t="inlineStr">
        <is>
          <t>SNOW Corp.</t>
        </is>
      </c>
      <c r="C3035" s="36" t="inlineStr">
        <is>
          <t>인수 후</t>
        </is>
      </c>
      <c r="D3035" s="36" t="inlineStr">
        <is>
          <t>2023-12-26</t>
        </is>
      </c>
      <c r="E3035" s="37" t="inlineStr">
        <is>
          <t>매각</t>
        </is>
      </c>
      <c r="F3035" s="37"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7" t="inlineStr">
        <is>
          <t>DART 기타공시</t>
        </is>
      </c>
      <c r="H3035" s="36" t="inlineStr">
        <is>
          <t>2023-12-29</t>
        </is>
      </c>
      <c r="I3035" s="36" t="inlineStr">
        <is>
          <t>20231229000305</t>
        </is>
      </c>
      <c r="J3035" s="39" t="inlineStr">
        <is>
          <t>https://dart.fss.or.kr/dsaf001/main.do?rcpNo=20231229000305</t>
        </is>
      </c>
      <c r="K3035" s="37" t="inlineStr">
        <is>
          <t>post_events_summary,notes,impairment</t>
        </is>
      </c>
    </row>
    <row r="3036" ht="45" customHeight="1">
      <c r="A3036" s="36" t="inlineStr">
        <is>
          <t>N060</t>
        </is>
      </c>
      <c r="B3036" s="37" t="inlineStr">
        <is>
          <t>SNOW Corp.</t>
        </is>
      </c>
      <c r="C3036" s="36" t="inlineStr">
        <is>
          <t>인수 전</t>
        </is>
      </c>
      <c r="D3036" s="36" t="inlineStr">
        <is>
          <t>2020-03-16</t>
        </is>
      </c>
      <c r="E3036" s="37" t="inlineStr">
        <is>
          <t>기타</t>
        </is>
      </c>
      <c r="F3036" s="37" t="inlineStr">
        <is>
          <t>스노우 회사분할결정: '아바타 기반의 제페토 서비스를 개발 및 운영하는 사업부문 일체를 분할하여 분할신설회사를 설립', 단순 물적분할.</t>
        </is>
      </c>
      <c r="G3036" s="37" t="inlineStr">
        <is>
          <t>DART 기타공시</t>
        </is>
      </c>
      <c r="H3036" s="36" t="inlineStr">
        <is>
          <t>2020-03-16</t>
        </is>
      </c>
      <c r="I3036" s="36" t="inlineStr">
        <is>
          <t>20200316000662</t>
        </is>
      </c>
      <c r="J3036" s="39" t="inlineStr">
        <is>
          <t>https://dart.fss.or.kr/dsaf001/main.do?rcpNo=20200316000662</t>
        </is>
      </c>
      <c r="K3036" s="37" t="inlineStr">
        <is>
          <t>pre_events_summary,perf_basis</t>
        </is>
      </c>
    </row>
    <row r="3037" ht="45" customHeight="1">
      <c r="A3037" s="36" t="inlineStr">
        <is>
          <t>N060</t>
        </is>
      </c>
      <c r="B3037" s="37" t="inlineStr">
        <is>
          <t>SNOW Corp.</t>
        </is>
      </c>
      <c r="C3037" s="36" t="inlineStr">
        <is>
          <t>인수 전</t>
        </is>
      </c>
      <c r="D3037" s="36" t="inlineStr">
        <is>
          <t>2020-11-20</t>
        </is>
      </c>
      <c r="E3037" s="37" t="inlineStr">
        <is>
          <t>기타</t>
        </is>
      </c>
      <c r="F3037" s="37" t="inlineStr">
        <is>
          <t>스노우 회사분할결정: '스니커즈 거래 플랫폼 기반의 크림 서비스를 개발 및 운영하는 사업부문 일체를 분할', 단순 물적분할.</t>
        </is>
      </c>
      <c r="G3037" s="37" t="inlineStr">
        <is>
          <t>DART 기타공시</t>
        </is>
      </c>
      <c r="H3037" s="36" t="inlineStr">
        <is>
          <t>2020-11-20</t>
        </is>
      </c>
      <c r="I3037" s="36" t="inlineStr">
        <is>
          <t>20201120000560</t>
        </is>
      </c>
      <c r="J3037" s="39" t="inlineStr">
        <is>
          <t>https://dart.fss.or.kr/dsaf001/main.do?rcpNo=20201120000560</t>
        </is>
      </c>
      <c r="K3037" s="37" t="inlineStr">
        <is>
          <t>pre_events_summary,perf_basis</t>
        </is>
      </c>
    </row>
    <row r="3038" ht="45" customHeight="1">
      <c r="A3038" s="36" t="inlineStr">
        <is>
          <t>N060</t>
        </is>
      </c>
      <c r="B3038" s="37" t="inlineStr">
        <is>
          <t>SNOW Corp.</t>
        </is>
      </c>
      <c r="C3038" s="36" t="inlineStr">
        <is>
          <t>인수 전</t>
        </is>
      </c>
      <c r="D3038" s="36" t="inlineStr">
        <is>
          <t>2020-08-26</t>
        </is>
      </c>
      <c r="E3038" s="37" t="inlineStr">
        <is>
          <t>매각</t>
        </is>
      </c>
      <c r="F3038" s="37" t="inlineStr">
        <is>
          <t>스노우 특수관계인에대한영업양도: 영업양수자 네이버(주), 양도일자 2020년 10월 5일, 양도목적물 잼라이브 서비스, 양도가액 15,000백만원.</t>
        </is>
      </c>
      <c r="G3038" s="37" t="inlineStr">
        <is>
          <t>DART 기타공시</t>
        </is>
      </c>
      <c r="H3038" s="36" t="inlineStr">
        <is>
          <t>2020-08-27</t>
        </is>
      </c>
      <c r="I3038" s="36" t="inlineStr">
        <is>
          <t>20200827000569</t>
        </is>
      </c>
      <c r="J3038" s="39" t="inlineStr">
        <is>
          <t>https://dart.fss.or.kr/dsaf001/main.do?rcpNo=20200827000569</t>
        </is>
      </c>
      <c r="K3038" s="37" t="inlineStr">
        <is>
          <t>pre_events_summary,perf_basis</t>
        </is>
      </c>
    </row>
    <row r="3039" ht="45" customHeight="1">
      <c r="A3039" s="36" t="inlineStr">
        <is>
          <t>N060</t>
        </is>
      </c>
      <c r="B3039" s="37" t="inlineStr">
        <is>
          <t>SNOW Corp.</t>
        </is>
      </c>
      <c r="C3039" s="36" t="inlineStr">
        <is>
          <t>인수 후</t>
        </is>
      </c>
      <c r="D3039" s="36" t="inlineStr">
        <is>
          <t>2023-10-16</t>
        </is>
      </c>
      <c r="E3039" s="37" t="inlineStr">
        <is>
          <t>합병</t>
        </is>
      </c>
      <c r="F3039" s="37" t="inlineStr">
        <is>
          <t>스노우 회사합병결정: 스노우가 슈퍼랩스(주)(모바일 앱 서비스, 100% 자회사)를 흡수합병, 목적 '경영 효율성 증대 및 사업 경쟁력 강화'.</t>
        </is>
      </c>
      <c r="G3039" s="37" t="inlineStr">
        <is>
          <t>DART 기타공시</t>
        </is>
      </c>
      <c r="H3039" s="36" t="inlineStr">
        <is>
          <t>2023-10-16</t>
        </is>
      </c>
      <c r="I3039" s="36" t="inlineStr">
        <is>
          <t>20231016000304</t>
        </is>
      </c>
      <c r="J3039" s="39" t="inlineStr">
        <is>
          <t>https://dart.fss.or.kr/dsaf001/main.do?rcpNo=20231016000304</t>
        </is>
      </c>
      <c r="K3039" s="37" t="inlineStr">
        <is>
          <t>post_events_summary,perf_basis</t>
        </is>
      </c>
    </row>
    <row r="3040" ht="45" customHeight="1">
      <c r="A3040" s="36" t="inlineStr">
        <is>
          <t>N060</t>
        </is>
      </c>
      <c r="B3040" s="37" t="inlineStr">
        <is>
          <t>SNOW Corp.</t>
        </is>
      </c>
      <c r="C3040" s="36" t="inlineStr">
        <is>
          <t>인수 후</t>
        </is>
      </c>
      <c r="D3040" s="36" t="inlineStr">
        <is>
          <t>2024-08-02</t>
        </is>
      </c>
      <c r="E3040" s="37" t="inlineStr">
        <is>
          <t>매각</t>
        </is>
      </c>
      <c r="F3040" s="37" t="inlineStr">
        <is>
          <t>스노우 특수관계인에대한주식의처분: 거래상대방 (주)신세계인터내셔날, (주)어뮤즈 290,000주, 처분금액 55,341백만원, 처분후 지분율 0.00%, 목적 '경영 효율성 제고 및 투자금 회수'.</t>
        </is>
      </c>
      <c r="G3040" s="37" t="inlineStr">
        <is>
          <t>DART 기타공시</t>
        </is>
      </c>
      <c r="H3040" s="36" t="inlineStr">
        <is>
          <t>2024-08-02</t>
        </is>
      </c>
      <c r="I3040" s="36" t="inlineStr">
        <is>
          <t>20240802000286</t>
        </is>
      </c>
      <c r="J3040" s="39" t="inlineStr">
        <is>
          <t>https://dart.fss.or.kr/dsaf001/main.do?rcpNo=20240802000286</t>
        </is>
      </c>
      <c r="K3040" s="37" t="inlineStr">
        <is>
          <t>post_events_summary,perf_basis</t>
        </is>
      </c>
    </row>
    <row r="3041" ht="45" customHeight="1">
      <c r="A3041" s="36" t="inlineStr">
        <is>
          <t>N060</t>
        </is>
      </c>
      <c r="B3041" s="37" t="inlineStr">
        <is>
          <t>SNOW Corp.</t>
        </is>
      </c>
      <c r="C3041" s="36" t="inlineStr">
        <is>
          <t>인수 후</t>
        </is>
      </c>
      <c r="D3041" s="36" t="inlineStr">
        <is>
          <t>2024-04-30</t>
        </is>
      </c>
      <c r="E3041" s="37" t="inlineStr">
        <is>
          <t>매각</t>
        </is>
      </c>
      <c r="F3041" s="37" t="inlineStr">
        <is>
          <t>스노우 특수관계인에대한주식의처분: 거래상대방 큐파트너스(주), (주)스프링캠프 49,569,329주, 처분금액 10,459백만원, 처분후 지분율 45.00%.</t>
        </is>
      </c>
      <c r="G3041" s="37" t="inlineStr">
        <is>
          <t>DART 기타공시</t>
        </is>
      </c>
      <c r="H3041" s="36" t="inlineStr">
        <is>
          <t>2024-04-26</t>
        </is>
      </c>
      <c r="I3041" s="36" t="inlineStr">
        <is>
          <t>20240426000900</t>
        </is>
      </c>
      <c r="J3041" s="39" t="inlineStr">
        <is>
          <t>https://dart.fss.or.kr/dsaf001/main.do?rcpNo=20240426000900</t>
        </is>
      </c>
      <c r="K3041" s="37" t="inlineStr">
        <is>
          <t>post_events_summary</t>
        </is>
      </c>
    </row>
    <row r="3042" ht="45" customHeight="1">
      <c r="A3042" s="36" t="inlineStr">
        <is>
          <t>N060</t>
        </is>
      </c>
      <c r="B3042" s="37" t="inlineStr">
        <is>
          <t>SNOW Corp.</t>
        </is>
      </c>
      <c r="C3042" s="36" t="inlineStr">
        <is>
          <t>인수 후</t>
        </is>
      </c>
      <c r="D3042" s="36" t="inlineStr">
        <is>
          <t>2026-09-09</t>
        </is>
      </c>
      <c r="E3042" s="37" t="inlineStr">
        <is>
          <t>합병</t>
        </is>
      </c>
      <c r="F3042" s="37" t="inlineStr">
        <is>
          <t>스노우 회사합병결정: (주)세미콜론스튜디오(영화 제작 및 배급, 100% 자회사) 흡수합병, 합병기일 2026.10.31.</t>
        </is>
      </c>
      <c r="G3042" s="37" t="inlineStr">
        <is>
          <t>DART 기타공시</t>
        </is>
      </c>
      <c r="H3042" s="36" t="inlineStr">
        <is>
          <t>2026-09-09</t>
        </is>
      </c>
      <c r="I3042" s="36" t="inlineStr">
        <is>
          <t>20260909000191</t>
        </is>
      </c>
      <c r="J3042" s="39" t="inlineStr">
        <is>
          <t>https://dart.fss.or.kr/dsaf001/main.do?rcpNo=20260909000191</t>
        </is>
      </c>
      <c r="K3042" s="37" t="inlineStr">
        <is>
          <t>post_events_summary</t>
        </is>
      </c>
    </row>
    <row r="3043" ht="45" customHeight="1">
      <c r="A3043" s="36" t="inlineStr">
        <is>
          <t>N060</t>
        </is>
      </c>
      <c r="B3043" s="37" t="inlineStr">
        <is>
          <t>SNOW Corp.</t>
        </is>
      </c>
      <c r="C3043" s="36" t="inlineStr">
        <is>
          <t>인수 전</t>
        </is>
      </c>
      <c r="D3043" s="36" t="inlineStr">
        <is>
          <t>2020-12-31</t>
        </is>
      </c>
      <c r="E3043" s="37" t="inlineStr">
        <is>
          <t>실적</t>
        </is>
      </c>
      <c r="F3043" s="37" t="inlineStr">
        <is>
          <t>NAVER 2020 사업보고서: 요약연결 자산총계 17,014,239백만원, 자본총계 8,255,132백만원; 발행주식 164,263,395주.</t>
        </is>
      </c>
      <c r="G3043" s="37" t="inlineStr">
        <is>
          <t>DART 사업보고서</t>
        </is>
      </c>
      <c r="H3043" s="36" t="inlineStr">
        <is>
          <t>2021-03-16</t>
        </is>
      </c>
      <c r="I3043" s="36" t="inlineStr">
        <is>
          <t>20210316001214</t>
        </is>
      </c>
      <c r="J3043" s="39" t="inlineStr">
        <is>
          <t>https://dart.fss.or.kr/dsaf001/main.do?rcpNo=20210316001214</t>
        </is>
      </c>
      <c r="K3043" s="37" t="inlineStr">
        <is>
          <t>apex_total_assets,deal_to_assets_pct,deal_to_equity_pct,acq_mktcap,size_basis</t>
        </is>
      </c>
    </row>
    <row r="3044" ht="45" customHeight="1">
      <c r="A3044" s="36" t="inlineStr">
        <is>
          <t>N060</t>
        </is>
      </c>
      <c r="B3044" s="37" t="inlineStr">
        <is>
          <t>SNOW Corp.</t>
        </is>
      </c>
      <c r="C3044" s="36" t="inlineStr">
        <is>
          <t>인수 전</t>
        </is>
      </c>
      <c r="D3044" s="36" t="inlineStr">
        <is>
          <t>2019-09-30</t>
        </is>
      </c>
      <c r="E3044" s="37" t="inlineStr">
        <is>
          <t>기타</t>
        </is>
      </c>
      <c r="F3044" s="37" t="inlineStr">
        <is>
          <t>NAVER 2019 3분기보고서: '2019년 9월 30일 현재 발행주식 총수는 164,813,395주'.</t>
        </is>
      </c>
      <c r="G3044" s="37" t="inlineStr">
        <is>
          <t>DART 사업보고서</t>
        </is>
      </c>
      <c r="H3044" s="36" t="inlineStr">
        <is>
          <t>2019-11-14</t>
        </is>
      </c>
      <c r="I3044" s="36" t="inlineStr">
        <is>
          <t>20191114002479</t>
        </is>
      </c>
      <c r="J3044" s="39" t="inlineStr">
        <is>
          <t>https://dart.fss.or.kr/dsaf001/main.do?rcpNo=20191114002479</t>
        </is>
      </c>
      <c r="K3044" s="37" t="inlineStr">
        <is>
          <t>acq_mktcap</t>
        </is>
      </c>
    </row>
    <row r="3045" ht="45" customHeight="1">
      <c r="A3045" s="36" t="inlineStr">
        <is>
          <t>N060</t>
        </is>
      </c>
      <c r="B3045" s="37" t="inlineStr">
        <is>
          <t>SNOW Corp.</t>
        </is>
      </c>
      <c r="C3045" s="36" t="inlineStr">
        <is>
          <t>발표</t>
        </is>
      </c>
      <c r="D3045" s="36" t="inlineStr">
        <is>
          <t>2019-11-15</t>
        </is>
      </c>
      <c r="E3045" s="37" t="inlineStr">
        <is>
          <t>기타</t>
        </is>
      </c>
      <c r="F3045" s="37" t="inlineStr">
        <is>
          <t>Yahoo Finance 035420.KS: 2019-11-13 종가 158,000원, 2019-11-14 180,000원, 2019-11-15 173,500원, 2019-11-18 178,500원.</t>
        </is>
      </c>
      <c r="G3045" s="37" t="inlineStr">
        <is>
          <t>기타</t>
        </is>
      </c>
      <c r="H3045" s="36" t="inlineStr">
        <is>
          <t>2026-10-25</t>
        </is>
      </c>
      <c r="I3045" s="36" t="n"/>
      <c r="J3045" s="39" t="inlineStr">
        <is>
          <t>https://query1.finance.yahoo.com/v8/finance/chart/035420.KS?period1=1573516800&amp;period2=1574208000&amp;interval=1d</t>
        </is>
      </c>
      <c r="K3045" s="37" t="inlineStr">
        <is>
          <t>acq_mktcap,first_filing_date,size_basis</t>
        </is>
      </c>
    </row>
    <row r="3046" ht="45" customHeight="1">
      <c r="A3046" s="36" t="inlineStr">
        <is>
          <t>N060</t>
        </is>
      </c>
      <c r="B3046" s="37" t="inlineStr">
        <is>
          <t>SNOW Corp.</t>
        </is>
      </c>
      <c r="C3046" s="36" t="inlineStr">
        <is>
          <t>발표</t>
        </is>
      </c>
      <c r="D3046" s="36" t="inlineStr">
        <is>
          <t>2021-03-02</t>
        </is>
      </c>
      <c r="E3046" s="37" t="inlineStr">
        <is>
          <t>기타</t>
        </is>
      </c>
      <c r="F3046" s="37" t="inlineStr">
        <is>
          <t>Yahoo Finance 035420.KS: 2021-02-26 종가 375,000원, 2021-03-02 377,500원; KRW=X 2021-02-26 1,119.13·2021-03-01 1,123.37; JPY=X 2021-02-26 106.379.</t>
        </is>
      </c>
      <c r="G3046" s="37" t="inlineStr">
        <is>
          <t>기타</t>
        </is>
      </c>
      <c r="H3046" s="36" t="inlineStr">
        <is>
          <t>2026-10-25</t>
        </is>
      </c>
      <c r="I3046" s="36" t="n"/>
      <c r="J3046" s="39" t="inlineStr">
        <is>
          <t>https://query1.finance.yahoo.com/v8/finance/chart/035420.KS?period1=1613952000&amp;period2=1614902400&amp;interval=1d</t>
        </is>
      </c>
      <c r="K3046" s="37" t="inlineStr">
        <is>
          <t>acq_mktcap,value_chk_usdmm,deal_to_assets_pct,size_basis</t>
        </is>
      </c>
    </row>
    <row r="3047" ht="45" customHeight="1">
      <c r="A3047" s="36" t="inlineStr">
        <is>
          <t>N061</t>
        </is>
      </c>
      <c r="B3047" s="37" t="inlineStr">
        <is>
          <t>Kream Corporation</t>
        </is>
      </c>
      <c r="C3047" s="36" t="inlineStr">
        <is>
          <t>발표</t>
        </is>
      </c>
      <c r="D3047" s="36" t="inlineStr">
        <is>
          <t>2021-03-15</t>
        </is>
      </c>
      <c r="E3047" s="37" t="inlineStr">
        <is>
          <t>완료</t>
        </is>
      </c>
      <c r="F3047" s="37" t="inlineStr">
        <is>
          <t>스노우㈜(계열회사) 보통주 100,000주(100.00%)→90,000주(90.00%), 처분 10,000주, 금액 431,780,000원, 단가 43,178원. 같은 10,000주가 '기타 소계(C)'로 이동.</t>
        </is>
      </c>
      <c r="G3047" s="37" t="inlineStr">
        <is>
          <t>DART 기타공시</t>
        </is>
      </c>
      <c r="H3047" s="36" t="inlineStr">
        <is>
          <t>2021-03-15</t>
        </is>
      </c>
      <c r="I3047" s="36" t="inlineStr">
        <is>
          <t>20210315000736</t>
        </is>
      </c>
      <c r="J3047" s="39" t="inlineStr">
        <is>
          <t>https://dart.fss.or.kr/dsaf001/main.do?rcpNo=20210315000736</t>
        </is>
      </c>
      <c r="K3047" s="37" t="inlineStr">
        <is>
          <t>subtype_chk,status_chk,value_chk_local,announce_date_chk,acquirer_entity,first_filing_date</t>
        </is>
      </c>
    </row>
    <row r="3048" ht="45" customHeight="1">
      <c r="A3048" s="36" t="inlineStr">
        <is>
          <t>N061</t>
        </is>
      </c>
      <c r="B3048" s="37" t="inlineStr">
        <is>
          <t>Kream Corporation</t>
        </is>
      </c>
      <c r="C3048" s="36" t="inlineStr">
        <is>
          <t>인수 전</t>
        </is>
      </c>
      <c r="D3048" s="36" t="inlineStr">
        <is>
          <t>2020-11-17</t>
        </is>
      </c>
      <c r="E3048" s="37" t="inlineStr">
        <is>
          <t>기타</t>
        </is>
      </c>
      <c r="F3048" s="37" t="inlineStr">
        <is>
          <t>스노우 회사분할결정: 크림 서비스 사업부문 물적분할. 분할목적 '독립적이고 전문적인 의사결정이 가능한 지배구조 체계를 확립하여 경영 효율성을 제고'.</t>
        </is>
      </c>
      <c r="G3048" s="37" t="inlineStr">
        <is>
          <t>DART 주요사항보고서</t>
        </is>
      </c>
      <c r="H3048" s="36" t="inlineStr">
        <is>
          <t>2020-11-20</t>
        </is>
      </c>
      <c r="I3048" s="36" t="inlineStr">
        <is>
          <t>20201120000560</t>
        </is>
      </c>
      <c r="J3048" s="39" t="inlineStr">
        <is>
          <t>https://dart.fss.or.kr/dsaf001/main.do?rcpNo=20201120000560</t>
        </is>
      </c>
      <c r="K3048" s="37" t="inlineStr">
        <is>
          <t>pre_events_summary</t>
        </is>
      </c>
    </row>
    <row r="3049" ht="45" customHeight="1">
      <c r="A3049" s="36" t="inlineStr">
        <is>
          <t>N061</t>
        </is>
      </c>
      <c r="B3049" s="37" t="inlineStr">
        <is>
          <t>Kream Corporation</t>
        </is>
      </c>
      <c r="C3049" s="36" t="inlineStr">
        <is>
          <t>인수 후</t>
        </is>
      </c>
      <c r="D3049" s="36" t="inlineStr">
        <is>
          <t>2021-12-31</t>
        </is>
      </c>
      <c r="E3049" s="37" t="inlineStr">
        <is>
          <t>실적</t>
        </is>
      </c>
      <c r="F3049" s="37"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7" t="inlineStr">
        <is>
          <t>DART 감사보고서</t>
        </is>
      </c>
      <c r="H3049" s="36" t="inlineStr">
        <is>
          <t>2022-04-04</t>
        </is>
      </c>
      <c r="I3049" s="36" t="inlineStr">
        <is>
          <t>20220401003163</t>
        </is>
      </c>
      <c r="J3049" s="39" t="inlineStr">
        <is>
          <t>https://dart.fss.or.kr/dsaf001/main.do?rcpNo=20220401003163</t>
        </is>
      </c>
      <c r="K3049" s="37" t="inlineStr">
        <is>
          <t>pre_events_summary,pre_incorp_chk,target_rev_post,target_op_post,notes,acquirer_core</t>
        </is>
      </c>
    </row>
    <row r="3050" ht="45" customHeight="1">
      <c r="A3050" s="36" t="inlineStr">
        <is>
          <t>N061</t>
        </is>
      </c>
      <c r="B3050" s="37" t="inlineStr">
        <is>
          <t>Kream Corporation</t>
        </is>
      </c>
      <c r="C3050" s="36" t="inlineStr">
        <is>
          <t>인수 후</t>
        </is>
      </c>
      <c r="D3050" s="36" t="inlineStr">
        <is>
          <t>2021-03-16</t>
        </is>
      </c>
      <c r="E3050" s="37" t="inlineStr">
        <is>
          <t>기타</t>
        </is>
      </c>
      <c r="F3050" s="37" t="inlineStr">
        <is>
          <t>크림 유상증자결정: 주주배정 보통주 31,746주, 주당 700,000원, 운영자금 22,222,200,000원, 납입일 2021-03-17.</t>
        </is>
      </c>
      <c r="G3050" s="37" t="inlineStr">
        <is>
          <t>DART 기타공시</t>
        </is>
      </c>
      <c r="H3050" s="36" t="inlineStr">
        <is>
          <t>2021-03-16</t>
        </is>
      </c>
      <c r="I3050" s="36" t="inlineStr">
        <is>
          <t>20210316000762</t>
        </is>
      </c>
      <c r="J3050" s="39" t="inlineStr">
        <is>
          <t>https://dart.fss.or.kr/dsaf001/main.do?rcpNo=20210316000762</t>
        </is>
      </c>
      <c r="K3050" s="37" t="inlineStr">
        <is>
          <t>post_events_summary</t>
        </is>
      </c>
    </row>
    <row r="3051" ht="45" customHeight="1">
      <c r="A3051" s="36" t="inlineStr">
        <is>
          <t>N061</t>
        </is>
      </c>
      <c r="B3051" s="37" t="inlineStr">
        <is>
          <t>Kream Corporation</t>
        </is>
      </c>
      <c r="C3051" s="36" t="inlineStr">
        <is>
          <t>인수 후</t>
        </is>
      </c>
      <c r="D3051" s="36" t="inlineStr">
        <is>
          <t>2021-03-18</t>
        </is>
      </c>
      <c r="E3051" s="37" t="inlineStr">
        <is>
          <t>추가취득</t>
        </is>
      </c>
      <c r="F3051" s="37" t="inlineStr">
        <is>
          <t>스노우 보통주 28,571주 취득(19,999,700,000원, 주당 700,000원) → 92.22%, 기타 10,000주 7.78%.</t>
        </is>
      </c>
      <c r="G3051" s="37" t="inlineStr">
        <is>
          <t>DART 기타공시</t>
        </is>
      </c>
      <c r="H3051" s="36" t="inlineStr">
        <is>
          <t>2021-03-18</t>
        </is>
      </c>
      <c r="I3051" s="36" t="inlineStr">
        <is>
          <t>20210318001156</t>
        </is>
      </c>
      <c r="J3051" s="39" t="inlineStr">
        <is>
          <t>https://dart.fss.or.kr/dsaf001/main.do?rcpNo=20210318001156</t>
        </is>
      </c>
      <c r="K3051" s="37" t="inlineStr">
        <is>
          <t>post_events_summary</t>
        </is>
      </c>
    </row>
    <row r="3052" ht="45" customHeight="1">
      <c r="A3052" s="36" t="inlineStr">
        <is>
          <t>N061</t>
        </is>
      </c>
      <c r="B3052" s="37" t="inlineStr">
        <is>
          <t>Kream Corporation</t>
        </is>
      </c>
      <c r="C3052" s="36" t="inlineStr">
        <is>
          <t>인수 후</t>
        </is>
      </c>
      <c r="D3052" s="36" t="inlineStr">
        <is>
          <t>2021-03-30</t>
        </is>
      </c>
      <c r="E3052" s="37" t="inlineStr">
        <is>
          <t>투자유치</t>
        </is>
      </c>
      <c r="F3052" s="37" t="inlineStr">
        <is>
          <t>기타 주주에 상환전환우선주 36,734주 발행(20,001,663,000원, 주당 544,500원) → 의결권 기준 스노우 71.73%.</t>
        </is>
      </c>
      <c r="G3052" s="37" t="inlineStr">
        <is>
          <t>DART 기타공시</t>
        </is>
      </c>
      <c r="H3052" s="36" t="inlineStr">
        <is>
          <t>2021-04-01</t>
        </is>
      </c>
      <c r="I3052" s="36" t="inlineStr">
        <is>
          <t>20210401000434</t>
        </is>
      </c>
      <c r="J3052" s="39" t="inlineStr">
        <is>
          <t>https://dart.fss.or.kr/dsaf001/main.do?rcpNo=20210401000434</t>
        </is>
      </c>
      <c r="K3052" s="37" t="inlineStr">
        <is>
          <t>post_events_summary</t>
        </is>
      </c>
    </row>
    <row r="3053" ht="45" customHeight="1">
      <c r="A3053" s="36" t="inlineStr">
        <is>
          <t>N061</t>
        </is>
      </c>
      <c r="B3053" s="37" t="inlineStr">
        <is>
          <t>Kream Corporation</t>
        </is>
      </c>
      <c r="C3053" s="36" t="inlineStr">
        <is>
          <t>인수 후</t>
        </is>
      </c>
      <c r="D3053" s="36" t="inlineStr">
        <is>
          <t>2021-12-31</t>
        </is>
      </c>
      <c r="E3053" s="37" t="inlineStr">
        <is>
          <t>기타</t>
        </is>
      </c>
      <c r="F3053" s="37"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7" t="inlineStr">
        <is>
          <t>DART 감사보고서</t>
        </is>
      </c>
      <c r="H3053" s="36" t="inlineStr">
        <is>
          <t>2022-04-11</t>
        </is>
      </c>
      <c r="I3053" s="36" t="inlineStr">
        <is>
          <t>20220411002391</t>
        </is>
      </c>
      <c r="J3053" s="39" t="inlineStr">
        <is>
          <t>https://dart.fss.or.kr/dsaf001/main.do?rcpNo=20220411002391</t>
        </is>
      </c>
      <c r="K3053" s="37" t="inlineStr">
        <is>
          <t>chk_note,impairment,acq_total_assets,post_events_summary</t>
        </is>
      </c>
    </row>
    <row r="3054" ht="45" customHeight="1">
      <c r="A3054" s="36" t="inlineStr">
        <is>
          <t>N061</t>
        </is>
      </c>
      <c r="B3054" s="37" t="inlineStr">
        <is>
          <t>Kream Corporation</t>
        </is>
      </c>
      <c r="C3054" s="36" t="inlineStr">
        <is>
          <t>인수 후</t>
        </is>
      </c>
      <c r="D3054" s="36" t="inlineStr">
        <is>
          <t>2022-12-31</t>
        </is>
      </c>
      <c r="E3054" s="37" t="inlineStr">
        <is>
          <t>실적</t>
        </is>
      </c>
      <c r="F3054" s="37" t="inlineStr">
        <is>
          <t>크림 2022 감사보고서: 스노우 43.31%, 네이버 14,877주 5.43%, 기타 3.65%. 영업수익 45,958,158,464원, 영업손실 86,060,851,519원.</t>
        </is>
      </c>
      <c r="G3054" s="37" t="inlineStr">
        <is>
          <t>DART 감사보고서</t>
        </is>
      </c>
      <c r="H3054" s="36" t="inlineStr">
        <is>
          <t>2023-04-10</t>
        </is>
      </c>
      <c r="I3054" s="36" t="inlineStr">
        <is>
          <t>20230410000641</t>
        </is>
      </c>
      <c r="J3054" s="39" t="inlineStr">
        <is>
          <t>https://dart.fss.or.kr/dsaf001/main.do?rcpNo=20230410000641</t>
        </is>
      </c>
      <c r="K3054" s="37" t="inlineStr">
        <is>
          <t>post_events_summary,target_rev_post,target_op_post</t>
        </is>
      </c>
    </row>
    <row r="3055" ht="45" customHeight="1">
      <c r="A3055" s="36" t="inlineStr">
        <is>
          <t>N061</t>
        </is>
      </c>
      <c r="B3055" s="37" t="inlineStr">
        <is>
          <t>Kream Corporation</t>
        </is>
      </c>
      <c r="C3055" s="36" t="inlineStr">
        <is>
          <t>인수 후</t>
        </is>
      </c>
      <c r="D3055" s="36" t="inlineStr">
        <is>
          <t>2023-12-31</t>
        </is>
      </c>
      <c r="E3055" s="37" t="inlineStr">
        <is>
          <t>실적</t>
        </is>
      </c>
      <c r="F3055" s="37" t="inlineStr">
        <is>
          <t>크림 2023 감사보고서: 영업수익 122,222,477,388원, 영업손실 40,800,149,876원.</t>
        </is>
      </c>
      <c r="G3055" s="37" t="inlineStr">
        <is>
          <t>DART 감사보고서</t>
        </is>
      </c>
      <c r="H3055" s="36" t="inlineStr">
        <is>
          <t>2024-03-29</t>
        </is>
      </c>
      <c r="I3055" s="36" t="inlineStr">
        <is>
          <t>20240329001064</t>
        </is>
      </c>
      <c r="J3055" s="39" t="inlineStr">
        <is>
          <t>https://dart.fss.or.kr/dsaf001/main.do?rcpNo=20240329001064</t>
        </is>
      </c>
      <c r="K3055" s="37" t="inlineStr">
        <is>
          <t>target_rev_post,target_op_post</t>
        </is>
      </c>
    </row>
    <row r="3056" ht="45" customHeight="1">
      <c r="A3056" s="36" t="inlineStr">
        <is>
          <t>N061</t>
        </is>
      </c>
      <c r="B3056" s="37" t="inlineStr">
        <is>
          <t>Kream Corporation</t>
        </is>
      </c>
      <c r="C3056" s="36" t="inlineStr">
        <is>
          <t>인수 후</t>
        </is>
      </c>
      <c r="D3056" s="36" t="inlineStr">
        <is>
          <t>2024-12-31</t>
        </is>
      </c>
      <c r="E3056" s="37" t="inlineStr">
        <is>
          <t>실적</t>
        </is>
      </c>
      <c r="F3056" s="37" t="inlineStr">
        <is>
          <t>크림 2024 감사보고서: 스노우 38.82%, 네이버 4.87%, 기타주주 10,226주 3.34%. 영업수익 177,556,301,172원, 영업손실 8,881,325,003원.</t>
        </is>
      </c>
      <c r="G3056" s="37" t="inlineStr">
        <is>
          <t>DART 감사보고서</t>
        </is>
      </c>
      <c r="H3056" s="36" t="inlineStr">
        <is>
          <t>2025-04-09</t>
        </is>
      </c>
      <c r="I3056" s="36" t="inlineStr">
        <is>
          <t>20250409000271</t>
        </is>
      </c>
      <c r="J3056" s="39" t="inlineStr">
        <is>
          <t>https://dart.fss.or.kr/dsaf001/main.do?rcpNo=20250409000271</t>
        </is>
      </c>
      <c r="K3056" s="37" t="inlineStr">
        <is>
          <t>post_events_summary,target_rev_post,target_op_post,notes</t>
        </is>
      </c>
    </row>
    <row r="3057" ht="45" customHeight="1">
      <c r="A3057" s="36" t="inlineStr">
        <is>
          <t>N061</t>
        </is>
      </c>
      <c r="B3057" s="37" t="inlineStr">
        <is>
          <t>Kream Corporation</t>
        </is>
      </c>
      <c r="C3057" s="36" t="inlineStr">
        <is>
          <t>인수 후</t>
        </is>
      </c>
      <c r="D3057" s="36" t="inlineStr">
        <is>
          <t>2025-12-31</t>
        </is>
      </c>
      <c r="E3057" s="37" t="inlineStr">
        <is>
          <t>실적</t>
        </is>
      </c>
      <c r="F3057" s="37" t="inlineStr">
        <is>
          <t>크림 2025 감사보고서: 스노우 38.48%, 네이버 4.83%, 기타주주 10,197주 3.31%. 영업수익 202,534,732,721원, 영업손실 8,103,883,146원.</t>
        </is>
      </c>
      <c r="G3057" s="37" t="inlineStr">
        <is>
          <t>DART 감사보고서</t>
        </is>
      </c>
      <c r="H3057" s="36" t="inlineStr">
        <is>
          <t>2026-04-10</t>
        </is>
      </c>
      <c r="I3057" s="36" t="inlineStr">
        <is>
          <t>20260410000429</t>
        </is>
      </c>
      <c r="J3057" s="39" t="inlineStr">
        <is>
          <t>https://dart.fss.or.kr/dsaf001/main.do?rcpNo=20260410000429</t>
        </is>
      </c>
      <c r="K3057" s="37" t="inlineStr">
        <is>
          <t>post_events_summary,target_rev_post,target_op_post,notes</t>
        </is>
      </c>
    </row>
    <row r="3058" ht="45" customHeight="1">
      <c r="A3058" s="36" t="inlineStr">
        <is>
          <t>N061</t>
        </is>
      </c>
      <c r="B3058" s="37" t="inlineStr">
        <is>
          <t>Kream Corporation</t>
        </is>
      </c>
      <c r="C3058" s="36" t="inlineStr">
        <is>
          <t>인수 후</t>
        </is>
      </c>
      <c r="D3058" s="36" t="inlineStr">
        <is>
          <t>2024-12-31</t>
        </is>
      </c>
      <c r="E3058" s="37" t="inlineStr">
        <is>
          <t>기타</t>
        </is>
      </c>
      <c r="F3058" s="37" t="inlineStr">
        <is>
          <t>스노우 2024 감사보고서: 크림(주) 지분율 38.82%(전기 39.04%), 장부금액 23,299,106천원(전기와 같음). 손상 기재 없음.</t>
        </is>
      </c>
      <c r="G3058" s="37" t="inlineStr">
        <is>
          <t>DART 감사보고서</t>
        </is>
      </c>
      <c r="H3058" s="36" t="inlineStr">
        <is>
          <t>2025-04-07</t>
        </is>
      </c>
      <c r="I3058" s="36" t="inlineStr">
        <is>
          <t>20250407000271</t>
        </is>
      </c>
      <c r="J3058" s="39" t="inlineStr">
        <is>
          <t>https://dart.fss.or.kr/dsaf001/main.do?rcpNo=20250407000271</t>
        </is>
      </c>
      <c r="K3058" s="37" t="inlineStr">
        <is>
          <t>impairment</t>
        </is>
      </c>
    </row>
    <row r="3059" ht="45" customHeight="1">
      <c r="A3059" s="36" t="inlineStr">
        <is>
          <t>N061</t>
        </is>
      </c>
      <c r="B3059" s="37" t="inlineStr">
        <is>
          <t>Kream Corporation</t>
        </is>
      </c>
      <c r="C3059" s="36" t="inlineStr">
        <is>
          <t>인수 후</t>
        </is>
      </c>
      <c r="D3059" s="36" t="inlineStr">
        <is>
          <t>2026-09-21</t>
        </is>
      </c>
      <c r="E3059" s="37" t="inlineStr">
        <is>
          <t>추가취득</t>
        </is>
      </c>
      <c r="F3059" s="37" t="inlineStr">
        <is>
          <t>네이버(주) 보통주 38,681주 취득, 129,999,182천원(주당 3,361천원) → 4.83%→15.44%, 동일인측 합계 43.32%→49.64%(정정 공시).</t>
        </is>
      </c>
      <c r="G3059" s="37" t="inlineStr">
        <is>
          <t>DART 기타공시</t>
        </is>
      </c>
      <c r="H3059" s="36" t="inlineStr">
        <is>
          <t>2026-09-30</t>
        </is>
      </c>
      <c r="I3059" s="36" t="inlineStr">
        <is>
          <t>20260930000611</t>
        </is>
      </c>
      <c r="J3059" s="39" t="inlineStr">
        <is>
          <t>https://dart.fss.or.kr/dsaf001/main.do?rcpNo=20260930000611</t>
        </is>
      </c>
      <c r="K3059" s="37" t="inlineStr">
        <is>
          <t>post_events_summary</t>
        </is>
      </c>
    </row>
    <row r="3060" ht="45" customHeight="1">
      <c r="A3060" s="36" t="inlineStr">
        <is>
          <t>N061</t>
        </is>
      </c>
      <c r="B3060" s="37" t="inlineStr">
        <is>
          <t>Kream Corporation</t>
        </is>
      </c>
      <c r="C3060" s="36" t="inlineStr">
        <is>
          <t>발표</t>
        </is>
      </c>
      <c r="D3060" s="36" t="inlineStr">
        <is>
          <t>2020-12-31</t>
        </is>
      </c>
      <c r="E3060" s="37" t="inlineStr">
        <is>
          <t>기타</t>
        </is>
      </c>
      <c r="F3060" s="37" t="inlineStr">
        <is>
          <t>NAVER 2020 사업보고서: 연결 자산총계 17,014,239백만원, 자본총계 8,255,132백만원. 발행주식총수 164,263,395주(2020-12-31).</t>
        </is>
      </c>
      <c r="G3060" s="37" t="inlineStr">
        <is>
          <t>DART 사업보고서</t>
        </is>
      </c>
      <c r="H3060" s="36" t="inlineStr">
        <is>
          <t>2021-03-16</t>
        </is>
      </c>
      <c r="I3060" s="36" t="inlineStr">
        <is>
          <t>20210316001214</t>
        </is>
      </c>
      <c r="J3060" s="39" t="inlineStr">
        <is>
          <t>https://dart.fss.or.kr/dsaf001/main.do?rcpNo=20210316001214</t>
        </is>
      </c>
      <c r="K3060" s="37" t="inlineStr">
        <is>
          <t>apex_total_assets,deal_to_assets_pct,deal_to_equity_pct,acq_mktcap</t>
        </is>
      </c>
    </row>
    <row r="3061" ht="45" customHeight="1">
      <c r="A3061" s="36" t="inlineStr">
        <is>
          <t>N061</t>
        </is>
      </c>
      <c r="B3061" s="37" t="inlineStr">
        <is>
          <t>Kream Corporation</t>
        </is>
      </c>
      <c r="C3061" s="36" t="inlineStr">
        <is>
          <t>발표</t>
        </is>
      </c>
      <c r="D3061" s="36" t="inlineStr">
        <is>
          <t>2021-03-12</t>
        </is>
      </c>
      <c r="E3061" s="37" t="inlineStr">
        <is>
          <t>기타</t>
        </is>
      </c>
      <c r="F3061" s="37" t="inlineStr">
        <is>
          <t>NAVER(035420.KS) 일별 종가: 2021-03-12 380,500원, 2021-03-15 383,000원.</t>
        </is>
      </c>
      <c r="G3061" s="37" t="inlineStr">
        <is>
          <t>기타</t>
        </is>
      </c>
      <c r="H3061" s="36" t="inlineStr">
        <is>
          <t>2026-10-26</t>
        </is>
      </c>
      <c r="I3061" s="36" t="n"/>
      <c r="J3061" s="39" t="inlineStr">
        <is>
          <t>https://query1.finance.yahoo.com/v8/finance/chart/035420.KS?period1=1615420800&amp;period2=1615939200&amp;interval=1d</t>
        </is>
      </c>
      <c r="K3061" s="37" t="inlineStr">
        <is>
          <t>acq_mktcap</t>
        </is>
      </c>
    </row>
    <row r="3062" ht="45" customHeight="1">
      <c r="A3062" s="36" t="inlineStr">
        <is>
          <t>N061</t>
        </is>
      </c>
      <c r="B3062" s="37" t="inlineStr">
        <is>
          <t>Kream Corporation</t>
        </is>
      </c>
      <c r="C3062" s="36" t="inlineStr">
        <is>
          <t>인수 후</t>
        </is>
      </c>
      <c r="D3062" s="36" t="inlineStr">
        <is>
          <t>2024-11-25</t>
        </is>
      </c>
      <c r="E3062" s="37" t="inlineStr">
        <is>
          <t>기타</t>
        </is>
      </c>
      <c r="F3062" s="37" t="inlineStr">
        <is>
          <t>아시아경제: 크림은 2020년 플랫폼으로 시작, 2021년 1월 스노우에서 물적분할. '미래에셋캐피탈은 이번 투자과정에서 크림의 기업가치를 1조2000억원으로 평가했다'(2024-07 CB 140억원).</t>
        </is>
      </c>
      <c r="G3062" s="37" t="inlineStr">
        <is>
          <t>언론 보도</t>
        </is>
      </c>
      <c r="H3062" s="36" t="inlineStr">
        <is>
          <t>2024-11-25</t>
        </is>
      </c>
      <c r="I3062" s="36" t="n"/>
      <c r="J3062" s="39" t="inlineStr">
        <is>
          <t>https://view.asiae.co.kr/article/2024112119243668161</t>
        </is>
      </c>
      <c r="K3062" s="37" t="inlineStr">
        <is>
          <t>pre_events_summary,post_events_summary</t>
        </is>
      </c>
    </row>
    <row r="3063" ht="45" customHeight="1">
      <c r="A3063" s="36" t="inlineStr">
        <is>
          <t>N061</t>
        </is>
      </c>
      <c r="B3063" s="37" t="inlineStr">
        <is>
          <t>Kream Corporation</t>
        </is>
      </c>
      <c r="C3063" s="36" t="inlineStr">
        <is>
          <t>인수 후</t>
        </is>
      </c>
      <c r="D3063" s="36" t="inlineStr">
        <is>
          <t>2026-04-10</t>
        </is>
      </c>
      <c r="E3063" s="37" t="inlineStr">
        <is>
          <t>실적</t>
        </is>
      </c>
      <c r="F3063" s="37" t="inlineStr">
        <is>
          <t>바이라인네트워크: 크림 2025 합산 매출 3,975억원, 별도 매출 2,025억원(14%↑), '영업손실은 약 9% 개선된 81억원', 연결 자회사 SODA 매출 1,904억원.</t>
        </is>
      </c>
      <c r="G3063" s="37" t="inlineStr">
        <is>
          <t>언론 보도</t>
        </is>
      </c>
      <c r="H3063" s="36" t="inlineStr">
        <is>
          <t>2026-04-10</t>
        </is>
      </c>
      <c r="I3063" s="36" t="n"/>
      <c r="J3063" s="39" t="inlineStr">
        <is>
          <t>https://byline.network/2026/04/10_20918274/</t>
        </is>
      </c>
      <c r="K3063" s="37" t="inlineStr">
        <is>
          <t>perf_basis</t>
        </is>
      </c>
    </row>
    <row r="3064" ht="45" customHeight="1">
      <c r="A3064" s="36" t="inlineStr">
        <is>
          <t>N062</t>
        </is>
      </c>
      <c r="B3064" s="37" t="inlineStr">
        <is>
          <t>UJU Electronics Co. Ltd (KOSDAQ:A065680)</t>
        </is>
      </c>
      <c r="C3064" s="36" t="inlineStr">
        <is>
          <t>발표</t>
        </is>
      </c>
      <c r="D3064" s="36" t="inlineStr">
        <is>
          <t>2021-06-08</t>
        </is>
      </c>
      <c r="E3064" s="37" t="inlineStr">
        <is>
          <t>발표</t>
        </is>
      </c>
      <c r="F3064" s="37"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7" t="inlineStr">
        <is>
          <t>DART 기타공시</t>
        </is>
      </c>
      <c r="H3064" s="36" t="inlineStr">
        <is>
          <t>2021-06-14</t>
        </is>
      </c>
      <c r="I3064" s="36" t="inlineStr">
        <is>
          <t>20210614000286</t>
        </is>
      </c>
      <c r="J3064" s="39" t="inlineStr">
        <is>
          <t>https://dart.fss.or.kr/dsaf001/main.do?rcpNo=20210614000286</t>
        </is>
      </c>
      <c r="K3064" s="37" t="inlineStr">
        <is>
          <t>subtype_chk,status_chk,value_chk_local,announce_date_chk,purpose_quote,deal_to_equity_pct,target_rev_pre,target_op_pre,chk_note,first_filing_date</t>
        </is>
      </c>
    </row>
    <row r="3065" ht="45" customHeight="1">
      <c r="A3065" s="36" t="inlineStr">
        <is>
          <t>N062</t>
        </is>
      </c>
      <c r="B3065" s="37" t="inlineStr">
        <is>
          <t>UJU Electronics Co. Ltd (KOSDAQ:A065680)</t>
        </is>
      </c>
      <c r="C3065" s="36" t="inlineStr">
        <is>
          <t>발표</t>
        </is>
      </c>
      <c r="D3065" s="36" t="inlineStr">
        <is>
          <t>2021-06-08</t>
        </is>
      </c>
      <c r="E3065" s="37" t="inlineStr">
        <is>
          <t>발표</t>
        </is>
      </c>
      <c r="F3065" s="37"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7" t="inlineStr">
        <is>
          <t>DART 기타공시</t>
        </is>
      </c>
      <c r="H3065" s="36" t="inlineStr">
        <is>
          <t>2021-06-14</t>
        </is>
      </c>
      <c r="I3065" s="36" t="inlineStr">
        <is>
          <t>20210614000287</t>
        </is>
      </c>
      <c r="J3065" s="39" t="inlineStr">
        <is>
          <t>https://dart.fss.or.kr/dsaf001/main.do?rcpNo=20210614000287</t>
        </is>
      </c>
      <c r="K3065" s="37" t="inlineStr">
        <is>
          <t>deal_to_assets_pct,acq_total_assets,notes,purpose_quote</t>
        </is>
      </c>
    </row>
    <row r="3066" ht="45" customHeight="1">
      <c r="A3066" s="36" t="inlineStr">
        <is>
          <t>N062</t>
        </is>
      </c>
      <c r="B3066" s="37" t="inlineStr">
        <is>
          <t>UJU Electronics Co. Ltd (KOSDAQ:A065680)</t>
        </is>
      </c>
      <c r="C3066" s="36" t="inlineStr">
        <is>
          <t>발표</t>
        </is>
      </c>
      <c r="D3066" s="36" t="inlineStr">
        <is>
          <t>2021-06-14</t>
        </is>
      </c>
      <c r="E3066" s="37" t="inlineStr">
        <is>
          <t>기타</t>
        </is>
      </c>
      <c r="F3066" s="37" t="inlineStr">
        <is>
          <t>같은 날 라인게임즈 '유상증자 결정': 상환전환우선주 9,500주, 발행가 1,493,644원, 운영자금 14,189,618,000원, 제3자배정 대상 LGM INVESTMENT LTD.(기타), 이사회 2021.06.07(2021-07-02 정정: 납입일 2021.06.25).</t>
        </is>
      </c>
      <c r="G3066" s="37" t="inlineStr">
        <is>
          <t>DART 기타공시</t>
        </is>
      </c>
      <c r="H3066" s="36" t="inlineStr">
        <is>
          <t>2021-06-14</t>
        </is>
      </c>
      <c r="I3066" s="36" t="inlineStr">
        <is>
          <t>20210614000288</t>
        </is>
      </c>
      <c r="J3066" s="39" t="inlineStr">
        <is>
          <t>https://dart.fss.or.kr/dsaf001/main.do?rcpNo=20210614000288</t>
        </is>
      </c>
      <c r="K3066" s="37" t="inlineStr">
        <is>
          <t>notes</t>
        </is>
      </c>
    </row>
    <row r="3067" ht="45" customHeight="1">
      <c r="A3067" s="36" t="inlineStr">
        <is>
          <t>N062</t>
        </is>
      </c>
      <c r="B3067" s="37" t="inlineStr">
        <is>
          <t>UJU Electronics Co. Ltd (KOSDAQ:A065680)</t>
        </is>
      </c>
      <c r="C3067" s="36" t="inlineStr">
        <is>
          <t>인수 후</t>
        </is>
      </c>
      <c r="D3067" s="36" t="inlineStr">
        <is>
          <t>2021-12-31</t>
        </is>
      </c>
      <c r="E3067" s="37" t="inlineStr">
        <is>
          <t>완료</t>
        </is>
      </c>
      <c r="F3067" s="37"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7" t="inlineStr">
        <is>
          <t>DART 감사보고서</t>
        </is>
      </c>
      <c r="H3067" s="36" t="inlineStr">
        <is>
          <t>2022-04-12</t>
        </is>
      </c>
      <c r="I3067" s="36" t="inlineStr">
        <is>
          <t>20220412002158</t>
        </is>
      </c>
      <c r="J3067" s="39" t="inlineStr">
        <is>
          <t>https://dart.fss.or.kr/dsaf001/main.do?rcpNo=20220412002158</t>
        </is>
      </c>
      <c r="K3067" s="37" t="inlineStr">
        <is>
          <t>status_chk,chk_note,notes,post_events_summary,impairment,target_rev_post,target_op_post</t>
        </is>
      </c>
    </row>
    <row r="3068" ht="45" customHeight="1">
      <c r="A3068" s="36" t="inlineStr">
        <is>
          <t>N062</t>
        </is>
      </c>
      <c r="B3068" s="37" t="inlineStr">
        <is>
          <t>UJU Electronics Co. Ltd (KOSDAQ:A065680)</t>
        </is>
      </c>
      <c r="C3068" s="36" t="inlineStr">
        <is>
          <t>인수 후</t>
        </is>
      </c>
      <c r="D3068" s="36" t="inlineStr">
        <is>
          <t>2021-12-31</t>
        </is>
      </c>
      <c r="E3068" s="37" t="inlineStr">
        <is>
          <t>손상차손</t>
        </is>
      </c>
      <c r="F3068" s="37"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7" t="inlineStr">
        <is>
          <t>DART 감사보고서</t>
        </is>
      </c>
      <c r="H3068" s="36" t="inlineStr">
        <is>
          <t>2022-04-12</t>
        </is>
      </c>
      <c r="I3068" s="36" t="inlineStr">
        <is>
          <t>20220412002153</t>
        </is>
      </c>
      <c r="J3068" s="39" t="inlineStr">
        <is>
          <t>https://dart.fss.or.kr/dsaf001/main.do?rcpNo=20220412002153</t>
        </is>
      </c>
      <c r="K3068" s="37" t="inlineStr">
        <is>
          <t>impairment,notes</t>
        </is>
      </c>
    </row>
    <row r="3069" ht="45" customHeight="1">
      <c r="A3069" s="36" t="inlineStr">
        <is>
          <t>N062</t>
        </is>
      </c>
      <c r="B3069" s="37" t="inlineStr">
        <is>
          <t>UJU Electronics Co. Ltd (KOSDAQ:A065680)</t>
        </is>
      </c>
      <c r="C3069" s="36" t="inlineStr">
        <is>
          <t>인수 전</t>
        </is>
      </c>
      <c r="D3069" s="36" t="inlineStr">
        <is>
          <t>2020-12-31</t>
        </is>
      </c>
      <c r="E3069" s="37" t="inlineStr">
        <is>
          <t>손상차손</t>
        </is>
      </c>
      <c r="F3069" s="37"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7" t="inlineStr">
        <is>
          <t>DART 감사보고서</t>
        </is>
      </c>
      <c r="H3069" s="36" t="inlineStr">
        <is>
          <t>2021-04-14</t>
        </is>
      </c>
      <c r="I3069" s="36" t="inlineStr">
        <is>
          <t>20210414001815</t>
        </is>
      </c>
      <c r="J3069" s="39" t="inlineStr">
        <is>
          <t>https://dart.fss.or.kr/dsaf001/main.do?rcpNo=20210414001815</t>
        </is>
      </c>
      <c r="K3069" s="37" t="inlineStr">
        <is>
          <t>impairment,pre_events_summary,notes</t>
        </is>
      </c>
    </row>
    <row r="3070" ht="45" customHeight="1">
      <c r="A3070" s="36" t="inlineStr">
        <is>
          <t>N062</t>
        </is>
      </c>
      <c r="B3070" s="37" t="inlineStr">
        <is>
          <t>UJU Electronics Co. Ltd (KOSDAQ:A065680)</t>
        </is>
      </c>
      <c r="C3070" s="36" t="inlineStr">
        <is>
          <t>인수 전</t>
        </is>
      </c>
      <c r="D3070" s="36" t="inlineStr">
        <is>
          <t>2020-12-31</t>
        </is>
      </c>
      <c r="E3070" s="37" t="inlineStr">
        <is>
          <t>실적</t>
        </is>
      </c>
      <c r="F3070" s="37"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7" t="inlineStr">
        <is>
          <t>DART 감사보고서</t>
        </is>
      </c>
      <c r="H3070" s="36" t="inlineStr">
        <is>
          <t>2021-04-14</t>
        </is>
      </c>
      <c r="I3070" s="36" t="inlineStr">
        <is>
          <t>20210414001813</t>
        </is>
      </c>
      <c r="J3070" s="39" t="inlineStr">
        <is>
          <t>https://dart.fss.or.kr/dsaf001/main.do?rcpNo=20210414001813</t>
        </is>
      </c>
      <c r="K3070" s="37" t="inlineStr">
        <is>
          <t>acq_total_assets,deal_to_assets_pct,notes,impairment</t>
        </is>
      </c>
    </row>
    <row r="3071" ht="45" customHeight="1">
      <c r="A3071" s="36" t="inlineStr">
        <is>
          <t>N062</t>
        </is>
      </c>
      <c r="B3071" s="37" t="inlineStr">
        <is>
          <t>UJU Electronics Co. Ltd (KOSDAQ:A065680)</t>
        </is>
      </c>
      <c r="C3071" s="36" t="inlineStr">
        <is>
          <t>인수 전</t>
        </is>
      </c>
      <c r="D3071" s="36" t="inlineStr">
        <is>
          <t>2018-02-28</t>
        </is>
      </c>
      <c r="E3071" s="37" t="inlineStr">
        <is>
          <t>소유주변경</t>
        </is>
      </c>
      <c r="F3071" s="37"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7" t="inlineStr">
        <is>
          <t>DART 감사보고서</t>
        </is>
      </c>
      <c r="H3071" s="36" t="inlineStr">
        <is>
          <t>2019-04-09</t>
        </is>
      </c>
      <c r="I3071" s="36" t="inlineStr">
        <is>
          <t>20190409002704</t>
        </is>
      </c>
      <c r="J3071" s="39" t="inlineStr">
        <is>
          <t>https://dart.fss.or.kr/dsaf001/main.do?rcpNo=20190409002704</t>
        </is>
      </c>
      <c r="K3071" s="37" t="inlineStr">
        <is>
          <t>pre_events_summary,notes</t>
        </is>
      </c>
    </row>
    <row r="3072" ht="45" customHeight="1">
      <c r="A3072" s="36" t="inlineStr">
        <is>
          <t>N062</t>
        </is>
      </c>
      <c r="B3072" s="37" t="inlineStr">
        <is>
          <t>UJU Electronics Co. Ltd (KOSDAQ:A065680)</t>
        </is>
      </c>
      <c r="C3072" s="36" t="inlineStr">
        <is>
          <t>인수 전</t>
        </is>
      </c>
      <c r="D3072" s="36" t="inlineStr">
        <is>
          <t>2018-02-28</t>
        </is>
      </c>
      <c r="E3072" s="37" t="inlineStr">
        <is>
          <t>추가취득</t>
        </is>
      </c>
      <c r="F3072" s="37" t="inlineStr">
        <is>
          <t>우주 '유상증자 결정': 보통주 135,500주, 발행가액 8,450원, 운영자금 1,144,975,000원, 제3자배정 대상 주식회사 넥스트플로어(계열회사, 최대주주), 납입일 2018-02-28, 이사회 2018-02-22.</t>
        </is>
      </c>
      <c r="G3072" s="37" t="inlineStr">
        <is>
          <t>DART 기타공시</t>
        </is>
      </c>
      <c r="H3072" s="36" t="inlineStr">
        <is>
          <t>2018-02-26</t>
        </is>
      </c>
      <c r="I3072" s="36" t="inlineStr">
        <is>
          <t>20180226000421</t>
        </is>
      </c>
      <c r="J3072" s="39" t="inlineStr">
        <is>
          <t>https://dart.fss.or.kr/dsaf001/main.do?rcpNo=20180226000421</t>
        </is>
      </c>
      <c r="K3072" s="37" t="inlineStr">
        <is>
          <t>pre_events_summary</t>
        </is>
      </c>
    </row>
    <row r="3073" ht="45" customHeight="1">
      <c r="A3073" s="36" t="inlineStr">
        <is>
          <t>N062</t>
        </is>
      </c>
      <c r="B3073" s="37" t="inlineStr">
        <is>
          <t>UJU Electronics Co. Ltd (KOSDAQ:A065680)</t>
        </is>
      </c>
      <c r="C3073" s="36" t="inlineStr">
        <is>
          <t>인수 전</t>
        </is>
      </c>
      <c r="D3073" s="36" t="inlineStr">
        <is>
          <t>2018-03-01</t>
        </is>
      </c>
      <c r="E3073" s="37" t="inlineStr">
        <is>
          <t>추가취득</t>
        </is>
      </c>
      <c r="F3073" s="37" t="inlineStr">
        <is>
          <t>우주 '최대주주 등의 주식보유 변동': 넥스트플로어 313,250주 44.53% → 448,750주 53.49%(+135,500주, 1,144,975,000원), 최동조(계열회사 임원) 190,250주 27.05%→22.68%, 발행주식 703,396→838,896주.</t>
        </is>
      </c>
      <c r="G3073" s="37" t="inlineStr">
        <is>
          <t>DART 기타공시</t>
        </is>
      </c>
      <c r="H3073" s="36" t="inlineStr">
        <is>
          <t>2018-03-05</t>
        </is>
      </c>
      <c r="I3073" s="36" t="inlineStr">
        <is>
          <t>20180305000475</t>
        </is>
      </c>
      <c r="J3073" s="39" t="inlineStr">
        <is>
          <t>https://dart.fss.or.kr/dsaf001/main.do?rcpNo=20180305000475</t>
        </is>
      </c>
      <c r="K3073" s="37" t="inlineStr">
        <is>
          <t>pre_events_summary</t>
        </is>
      </c>
    </row>
    <row r="3074" ht="45" customHeight="1">
      <c r="A3074" s="36" t="inlineStr">
        <is>
          <t>N062</t>
        </is>
      </c>
      <c r="B3074" s="37" t="inlineStr">
        <is>
          <t>UJU Electronics Co. Ltd (KOSDAQ:A065680)</t>
        </is>
      </c>
      <c r="C3074" s="36" t="inlineStr">
        <is>
          <t>인수 전</t>
        </is>
      </c>
      <c r="D3074" s="36" t="inlineStr">
        <is>
          <t>2017-12-31</t>
        </is>
      </c>
      <c r="E3074" s="37" t="inlineStr">
        <is>
          <t>실적</t>
        </is>
      </c>
      <c r="F3074" s="37"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7" t="inlineStr">
        <is>
          <t>DART 감사보고서</t>
        </is>
      </c>
      <c r="H3074" s="36" t="inlineStr">
        <is>
          <t>2018-03-26</t>
        </is>
      </c>
      <c r="I3074" s="36" t="inlineStr">
        <is>
          <t>20180326000480</t>
        </is>
      </c>
      <c r="J3074" s="39" t="inlineStr">
        <is>
          <t>https://dart.fss.or.kr/dsaf001/main.do?rcpNo=20180326000480</t>
        </is>
      </c>
      <c r="K3074" s="37" t="inlineStr">
        <is>
          <t>pre_events_summary</t>
        </is>
      </c>
    </row>
    <row r="3075" ht="45" customHeight="1">
      <c r="A3075" s="36" t="inlineStr">
        <is>
          <t>N062</t>
        </is>
      </c>
      <c r="B3075" s="37" t="inlineStr">
        <is>
          <t>UJU Electronics Co. Ltd (KOSDAQ:A065680)</t>
        </is>
      </c>
      <c r="C3075" s="36" t="inlineStr">
        <is>
          <t>인수 전</t>
        </is>
      </c>
      <c r="D3075" s="36" t="inlineStr">
        <is>
          <t>2017-07</t>
        </is>
      </c>
      <c r="E3075" s="37" t="inlineStr">
        <is>
          <t>지분취득</t>
        </is>
      </c>
      <c r="F3075" s="37"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7" t="inlineStr">
        <is>
          <t>SEC</t>
        </is>
      </c>
      <c r="H3075" s="36" t="inlineStr">
        <is>
          <t>2018-03-30</t>
        </is>
      </c>
      <c r="I3075" s="36" t="inlineStr">
        <is>
          <t>0001193125-18-102738</t>
        </is>
      </c>
      <c r="J3075" s="39" t="inlineStr">
        <is>
          <t>https://www.sec.gov/Archives/edgar/data/1611820/000119312518102738/d661717d20f.htm</t>
        </is>
      </c>
      <c r="K3075" s="37" t="inlineStr">
        <is>
          <t>pre_events_summary</t>
        </is>
      </c>
    </row>
    <row r="3076" ht="45" customHeight="1">
      <c r="A3076" s="36" t="inlineStr">
        <is>
          <t>N062</t>
        </is>
      </c>
      <c r="B3076" s="37" t="inlineStr">
        <is>
          <t>UJU Electronics Co. Ltd (KOSDAQ:A065680)</t>
        </is>
      </c>
      <c r="C3076" s="36" t="inlineStr">
        <is>
          <t>인수 전</t>
        </is>
      </c>
      <c r="D3076" s="36" t="inlineStr">
        <is>
          <t>2019-12-31</t>
        </is>
      </c>
      <c r="E3076" s="37" t="inlineStr">
        <is>
          <t>실적</t>
        </is>
      </c>
      <c r="F3076" s="37" t="inlineStr">
        <is>
          <t>라인게임즈 2019 연결감사보고서: 종속기업 주식회사 우주 68.80%(전기말 53.49%); 우주 2019 자산 2,276,500·부채 8,913,121·자본 (6,636,621)·영업수익 2,337,499·순손익 (3,303,838)천원.</t>
        </is>
      </c>
      <c r="G3076" s="37" t="inlineStr">
        <is>
          <t>DART 감사보고서</t>
        </is>
      </c>
      <c r="H3076" s="36" t="inlineStr">
        <is>
          <t>2020-04-09</t>
        </is>
      </c>
      <c r="I3076" s="36" t="inlineStr">
        <is>
          <t>20200409002196</t>
        </is>
      </c>
      <c r="J3076" s="39" t="inlineStr">
        <is>
          <t>https://dart.fss.or.kr/dsaf001/main.do?rcpNo=20200409002196</t>
        </is>
      </c>
      <c r="K3076" s="37" t="inlineStr">
        <is>
          <t>pre_events_summary,target_rev_pre</t>
        </is>
      </c>
    </row>
    <row r="3077" ht="45" customHeight="1">
      <c r="A3077" s="36" t="inlineStr">
        <is>
          <t>N062</t>
        </is>
      </c>
      <c r="B3077" s="37" t="inlineStr">
        <is>
          <t>UJU Electronics Co. Ltd (KOSDAQ:A065680)</t>
        </is>
      </c>
      <c r="C3077" s="36" t="inlineStr">
        <is>
          <t>인수 후</t>
        </is>
      </c>
      <c r="D3077" s="36" t="inlineStr">
        <is>
          <t>2022-12-31</t>
        </is>
      </c>
      <c r="E3077" s="37" t="inlineStr">
        <is>
          <t>실적</t>
        </is>
      </c>
      <c r="F3077" s="37" t="inlineStr">
        <is>
          <t>라인게임즈 2022 연결감사보고서: 우주 100.00%, 2022 자산 98,556·부채 21,566·자본 76,990·영업수익 333,073·당기순손익 (1,440,845)천원.</t>
        </is>
      </c>
      <c r="G3077" s="37" t="inlineStr">
        <is>
          <t>DART 감사보고서</t>
        </is>
      </c>
      <c r="H3077" s="36" t="inlineStr">
        <is>
          <t>2023-04-12</t>
        </is>
      </c>
      <c r="I3077" s="36" t="inlineStr">
        <is>
          <t>20230412002751</t>
        </is>
      </c>
      <c r="J3077" s="39" t="inlineStr">
        <is>
          <t>https://dart.fss.or.kr/dsaf001/main.do?rcpNo=20230412002751</t>
        </is>
      </c>
      <c r="K3077" s="37" t="inlineStr">
        <is>
          <t>target_rev_post,target_op_post,post_events_summary</t>
        </is>
      </c>
    </row>
    <row r="3078" ht="45" customHeight="1">
      <c r="A3078" s="36" t="inlineStr">
        <is>
          <t>N062</t>
        </is>
      </c>
      <c r="B3078" s="37" t="inlineStr">
        <is>
          <t>UJU Electronics Co. Ltd (KOSDAQ:A065680)</t>
        </is>
      </c>
      <c r="C3078" s="36" t="inlineStr">
        <is>
          <t>인수 후</t>
        </is>
      </c>
      <c r="D3078" s="36" t="inlineStr">
        <is>
          <t>2023-05-01</t>
        </is>
      </c>
      <c r="E3078" s="37" t="inlineStr">
        <is>
          <t>합병</t>
        </is>
      </c>
      <c r="F3078" s="37"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7" t="inlineStr">
        <is>
          <t>DART 기타공시</t>
        </is>
      </c>
      <c r="H3078" s="36" t="inlineStr">
        <is>
          <t>2023-03-20</t>
        </is>
      </c>
      <c r="I3078" s="36" t="inlineStr">
        <is>
          <t>20230320000947</t>
        </is>
      </c>
      <c r="J3078" s="39" t="inlineStr">
        <is>
          <t>https://dart.fss.or.kr/dsaf001/main.do?rcpNo=20230320000947</t>
        </is>
      </c>
      <c r="K3078" s="37" t="inlineStr">
        <is>
          <t>post_events_summary</t>
        </is>
      </c>
    </row>
    <row r="3079" ht="45" customHeight="1">
      <c r="A3079" s="36" t="inlineStr">
        <is>
          <t>N062</t>
        </is>
      </c>
      <c r="B3079" s="37" t="inlineStr">
        <is>
          <t>UJU Electronics Co. Ltd (KOSDAQ:A065680)</t>
        </is>
      </c>
      <c r="C3079" s="36" t="inlineStr">
        <is>
          <t>인수 후</t>
        </is>
      </c>
      <c r="D3079" s="36" t="inlineStr">
        <is>
          <t>2023-12-31</t>
        </is>
      </c>
      <c r="E3079" s="37" t="inlineStr">
        <is>
          <t>합병</t>
        </is>
      </c>
      <c r="F3079" s="37" t="inlineStr">
        <is>
          <t>라인게임즈 2023 연결감사보고서: 당기말 종속기업 목록에 우주 없음(전기말 '주식회사 우주 | … | 100.00').</t>
        </is>
      </c>
      <c r="G3079" s="37" t="inlineStr">
        <is>
          <t>DART 감사보고서</t>
        </is>
      </c>
      <c r="H3079" s="36" t="inlineStr">
        <is>
          <t>2024-04-12</t>
        </is>
      </c>
      <c r="I3079" s="36" t="inlineStr">
        <is>
          <t>20240412003306</t>
        </is>
      </c>
      <c r="J3079" s="39" t="inlineStr">
        <is>
          <t>https://dart.fss.or.kr/dsaf001/main.do?rcpNo=20240412003306</t>
        </is>
      </c>
      <c r="K3079" s="37" t="inlineStr">
        <is>
          <t>post_events_summary</t>
        </is>
      </c>
    </row>
    <row r="3080" ht="45" customHeight="1">
      <c r="A3080" s="36" t="inlineStr">
        <is>
          <t>N062</t>
        </is>
      </c>
      <c r="B3080" s="37" t="inlineStr">
        <is>
          <t>UJU Electronics Co. Ltd (KOSDAQ:A065680)</t>
        </is>
      </c>
      <c r="C3080" s="36" t="inlineStr">
        <is>
          <t>발표</t>
        </is>
      </c>
      <c r="D3080" s="36" t="inlineStr">
        <is>
          <t>2021-06-30</t>
        </is>
      </c>
      <c r="E3080" s="37" t="inlineStr">
        <is>
          <t>기타</t>
        </is>
      </c>
      <c r="F3080" s="37"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7" t="inlineStr">
        <is>
          <t>DART 사업보고서</t>
        </is>
      </c>
      <c r="H3080" s="36" t="inlineStr">
        <is>
          <t>2021-08-13</t>
        </is>
      </c>
      <c r="I3080" s="36" t="inlineStr">
        <is>
          <t>20210813000853</t>
        </is>
      </c>
      <c r="J3080" s="39" t="inlineStr">
        <is>
          <t>https://dart.fss.or.kr/dsaf001/main.do?rcpNo=20210813000853</t>
        </is>
      </c>
      <c r="K3080" s="37" t="inlineStr">
        <is>
          <t>chk_note,notes,event_ticker_basis</t>
        </is>
      </c>
    </row>
    <row r="3081" ht="45" customHeight="1">
      <c r="A3081" s="36" t="inlineStr">
        <is>
          <t>N062</t>
        </is>
      </c>
      <c r="B3081" s="37" t="inlineStr">
        <is>
          <t>UJU Electronics Co. Ltd (KOSDAQ:A065680)</t>
        </is>
      </c>
      <c r="C3081" s="36" t="inlineStr">
        <is>
          <t>인수 전</t>
        </is>
      </c>
      <c r="D3081" s="36" t="inlineStr">
        <is>
          <t>2020-02-03</t>
        </is>
      </c>
      <c r="E3081" s="37" t="inlineStr">
        <is>
          <t>기타</t>
        </is>
      </c>
      <c r="F3081" s="37" t="inlineStr">
        <is>
          <t>디지털데일리: '우주(대표 최동조)가 개발한' 엑소스 히어로즈를 '라인게임즈(대표 김민규)가 서비스', '지난해 11월 출시돼', '구글플레이 매출 4위까지 급상승'.</t>
        </is>
      </c>
      <c r="G3081" s="37" t="inlineStr">
        <is>
          <t>언론 보도</t>
        </is>
      </c>
      <c r="H3081" s="36" t="inlineStr">
        <is>
          <t>2020-02-03</t>
        </is>
      </c>
      <c r="I3081" s="36" t="n"/>
      <c r="J3081" s="39" t="inlineStr">
        <is>
          <t>https://www.ddaily.co.kr/page/view/2020020314454326193</t>
        </is>
      </c>
      <c r="K3081" s="37" t="inlineStr">
        <is>
          <t>core_basis,pre_events_summary</t>
        </is>
      </c>
    </row>
    <row r="3082" ht="45" customHeight="1">
      <c r="A3082" s="36" t="inlineStr">
        <is>
          <t>N062</t>
        </is>
      </c>
      <c r="B3082" s="37" t="inlineStr">
        <is>
          <t>UJU Electronics Co. Ltd (KOSDAQ:A065680)</t>
        </is>
      </c>
      <c r="C3082" s="36" t="inlineStr">
        <is>
          <t>인수 전</t>
        </is>
      </c>
      <c r="D3082" s="36" t="inlineStr">
        <is>
          <t>2020-05-29</t>
        </is>
      </c>
      <c r="E3082" s="37" t="inlineStr">
        <is>
          <t>기타</t>
        </is>
      </c>
      <c r="F3082" s="37" t="inlineStr">
        <is>
          <t>아이뉴스24: '우주(대표 최동조)가 개발하고 자사가 서비스하는 모바일 게임 엑소스 히어로즈', '글로벌 서비스 하루 만에 일본 구글플레이 및 애플 앱스토어 인기 게임순위 1위'.</t>
        </is>
      </c>
      <c r="G3082" s="37" t="inlineStr">
        <is>
          <t>언론 보도</t>
        </is>
      </c>
      <c r="H3082" s="36" t="inlineStr">
        <is>
          <t>2020-05-29</t>
        </is>
      </c>
      <c r="I3082" s="36" t="n"/>
      <c r="J3082" s="39" t="inlineStr">
        <is>
          <t>https://www.inews24.com/view/1269291</t>
        </is>
      </c>
      <c r="K3082" s="37" t="inlineStr">
        <is>
          <t>pre_events_summary,earnings_call_note</t>
        </is>
      </c>
    </row>
    <row r="3083" ht="45" customHeight="1">
      <c r="A3083" s="36" t="inlineStr">
        <is>
          <t>N062</t>
        </is>
      </c>
      <c r="B3083" s="37" t="inlineStr">
        <is>
          <t>UJU Electronics Co. Ltd (KOSDAQ:A065680)</t>
        </is>
      </c>
      <c r="C3083" s="36" t="inlineStr">
        <is>
          <t>인수 후</t>
        </is>
      </c>
      <c r="D3083" s="36" t="inlineStr">
        <is>
          <t>2022-05-19</t>
        </is>
      </c>
      <c r="E3083" s="37" t="inlineStr">
        <is>
          <t>사업철수</t>
        </is>
      </c>
      <c r="F3083" s="37"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7" t="inlineStr">
        <is>
          <t>언론 보도</t>
        </is>
      </c>
      <c r="H3083" s="36" t="inlineStr">
        <is>
          <t>2022-05-19</t>
        </is>
      </c>
      <c r="I3083" s="36" t="n"/>
      <c r="J3083" s="39" t="inlineStr">
        <is>
          <t>https://news.mtn.co.kr/news-detail/2022051915015890062</t>
        </is>
      </c>
      <c r="K3083" s="37" t="inlineStr">
        <is>
          <t>post_events_summary,earnings_call_note,core_basis</t>
        </is>
      </c>
    </row>
    <row r="3084" ht="45" customHeight="1">
      <c r="A3084" s="36" t="inlineStr">
        <is>
          <t>N062</t>
        </is>
      </c>
      <c r="B3084" s="37" t="inlineStr">
        <is>
          <t>UJU Electronics Co. Ltd (KOSDAQ:A065680)</t>
        </is>
      </c>
      <c r="C3084" s="36" t="inlineStr">
        <is>
          <t>인수 후</t>
        </is>
      </c>
      <c r="D3084" s="36" t="inlineStr">
        <is>
          <t>2021-12-31</t>
        </is>
      </c>
      <c r="E3084" s="37" t="inlineStr">
        <is>
          <t>기타</t>
        </is>
      </c>
      <c r="F3084" s="37"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7" t="inlineStr">
        <is>
          <t>DART 사업보고서</t>
        </is>
      </c>
      <c r="H3084" s="36" t="inlineStr">
        <is>
          <t>2022-03-04</t>
        </is>
      </c>
      <c r="I3084" s="36" t="inlineStr">
        <is>
          <t>20220304000687</t>
        </is>
      </c>
      <c r="J3084" s="39" t="inlineStr">
        <is>
          <t>https://dart.fss.or.kr/dsaf001/main.do?rcpNo=20220304000687</t>
        </is>
      </c>
      <c r="K3084" s="37" t="inlineStr">
        <is>
          <t>pre_incorp_chk</t>
        </is>
      </c>
    </row>
    <row r="3085" ht="45" customHeight="1">
      <c r="A3085" s="36" t="inlineStr">
        <is>
          <t>N062</t>
        </is>
      </c>
      <c r="B3085" s="37" t="inlineStr">
        <is>
          <t>UJU Electronics Co. Ltd (KOSDAQ:A065680)</t>
        </is>
      </c>
      <c r="C3085" s="36" t="inlineStr">
        <is>
          <t>인수 전</t>
        </is>
      </c>
      <c r="D3085" s="36" t="inlineStr">
        <is>
          <t>2020-12-31</t>
        </is>
      </c>
      <c r="E3085" s="37" t="inlineStr">
        <is>
          <t>기타</t>
        </is>
      </c>
      <c r="F3085" s="37" t="inlineStr">
        <is>
          <t>NAVER 2020 사업보고서: 요약연결재무정보 2020-12-31 자산총계 17,014,239백만원; 관계기업 라인게임즈 손상 (77,339,103)천원, 매각예정 대체 (65,277,244)천원; 라인게임즈의 종속기업에 우주 기재.</t>
        </is>
      </c>
      <c r="G3085" s="37" t="inlineStr">
        <is>
          <t>DART 사업보고서</t>
        </is>
      </c>
      <c r="H3085" s="36" t="inlineStr">
        <is>
          <t>2021-03-16</t>
        </is>
      </c>
      <c r="I3085" s="36" t="inlineStr">
        <is>
          <t>20210316001214</t>
        </is>
      </c>
      <c r="J3085" s="39" t="inlineStr">
        <is>
          <t>https://dart.fss.or.kr/dsaf001/main.do?rcpNo=20210316001214</t>
        </is>
      </c>
      <c r="K3085" s="37" t="inlineStr">
        <is>
          <t>apex_total_assets,deal_to_assets_pct,impairment</t>
        </is>
      </c>
    </row>
    <row r="3086" ht="45" customHeight="1">
      <c r="A3086" s="36" t="inlineStr">
        <is>
          <t>N062</t>
        </is>
      </c>
      <c r="B3086" s="37" t="inlineStr">
        <is>
          <t>UJU Electronics Co. Ltd (KOSDAQ:A065680)</t>
        </is>
      </c>
      <c r="C3086" s="36" t="inlineStr">
        <is>
          <t>발표</t>
        </is>
      </c>
      <c r="D3086" s="36" t="inlineStr">
        <is>
          <t>2021-06-30</t>
        </is>
      </c>
      <c r="E3086" s="37" t="inlineStr">
        <is>
          <t>기타</t>
        </is>
      </c>
      <c r="F3086" s="37" t="inlineStr">
        <is>
          <t>NAVER 반기보고서(2021.06) '주식의 총수': '2021년 6월 30일 기준 발행주식 총수는 164,263,395주'.</t>
        </is>
      </c>
      <c r="G3086" s="37" t="inlineStr">
        <is>
          <t>DART 기타공시</t>
        </is>
      </c>
      <c r="H3086" s="36" t="inlineStr">
        <is>
          <t>2021-08-17</t>
        </is>
      </c>
      <c r="I3086" s="36" t="inlineStr">
        <is>
          <t>20210817001824</t>
        </is>
      </c>
      <c r="J3086" s="39" t="inlineStr">
        <is>
          <t>https://dart.fss.or.kr/dsaf001/main.do?rcpNo=20210817001824</t>
        </is>
      </c>
      <c r="K3086" s="37" t="inlineStr">
        <is>
          <t>acq_mktcap</t>
        </is>
      </c>
    </row>
    <row r="3087" ht="45" customHeight="1">
      <c r="A3087" s="36" t="inlineStr">
        <is>
          <t>N062</t>
        </is>
      </c>
      <c r="B3087" s="37" t="inlineStr">
        <is>
          <t>UJU Electronics Co. Ltd (KOSDAQ:A065680)</t>
        </is>
      </c>
      <c r="C3087" s="36" t="inlineStr">
        <is>
          <t>발표</t>
        </is>
      </c>
      <c r="D3087" s="36" t="inlineStr">
        <is>
          <t>2021-06-04</t>
        </is>
      </c>
      <c r="E3087" s="37" t="inlineStr">
        <is>
          <t>기타</t>
        </is>
      </c>
      <c r="F3087" s="37" t="inlineStr">
        <is>
          <t>Yahoo Finance 일별 시세: 035420.KS 2021-06-04 종가 357,000원; KRW=X 2021-06-07 종가 1,109.68.</t>
        </is>
      </c>
      <c r="G3087" s="37" t="inlineStr">
        <is>
          <t>기타</t>
        </is>
      </c>
      <c r="H3087" s="36" t="inlineStr">
        <is>
          <t>2026-10-26</t>
        </is>
      </c>
      <c r="I3087" s="36" t="n"/>
      <c r="J3087" s="39" t="inlineStr">
        <is>
          <t>https://query1.finance.yahoo.com/v8/finance/chart/035420.KS?period1=1622592000&amp;period2=1623196800&amp;interval=1d</t>
        </is>
      </c>
      <c r="K3087" s="37" t="inlineStr">
        <is>
          <t>acq_mktcap,value_chk_usdmm,size_basis</t>
        </is>
      </c>
    </row>
    <row r="3088" ht="45" customHeight="1">
      <c r="A3088" s="36" t="inlineStr">
        <is>
          <t>N063</t>
        </is>
      </c>
      <c r="B3088" s="37" t="inlineStr">
        <is>
          <t>GrayLab</t>
        </is>
      </c>
      <c r="C3088" s="36" t="inlineStr">
        <is>
          <t>인수 전</t>
        </is>
      </c>
      <c r="D3088" s="36" t="inlineStr">
        <is>
          <t>2018-12</t>
        </is>
      </c>
      <c r="E3088" s="37" t="inlineStr">
        <is>
          <t>지분취득</t>
        </is>
      </c>
      <c r="F3088" s="37" t="inlineStr">
        <is>
          <t>라인플러스가 그레이해쉬 지분 40% 취득, 이사회 전원 선임권으로 종속기업 분류, 잔여 60%를 3년에 걸쳐 취득할 의무를 미지급금으로 인식</t>
        </is>
      </c>
      <c r="G3088" s="37" t="inlineStr">
        <is>
          <t>DART 감사보고서</t>
        </is>
      </c>
      <c r="H3088" s="36" t="inlineStr">
        <is>
          <t>2019-03-29</t>
        </is>
      </c>
      <c r="I3088" s="36" t="inlineStr">
        <is>
          <t>20190329002102</t>
        </is>
      </c>
      <c r="J3088" s="39" t="inlineStr">
        <is>
          <t>https://dart.fss.or.kr/dsaf001/main.do?rcpNo=20190329002102</t>
        </is>
      </c>
      <c r="K3088" s="37" t="inlineStr">
        <is>
          <t>pre_events_summary,chk_note,subtype_chk</t>
        </is>
      </c>
    </row>
    <row r="3089" ht="45" customHeight="1">
      <c r="A3089" s="36" t="inlineStr">
        <is>
          <t>N063</t>
        </is>
      </c>
      <c r="B3089" s="37" t="inlineStr">
        <is>
          <t>GrayLab</t>
        </is>
      </c>
      <c r="C3089" s="36" t="inlineStr">
        <is>
          <t>인수 전</t>
        </is>
      </c>
      <c r="D3089" s="36" t="inlineStr">
        <is>
          <t>2018-12-12</t>
        </is>
      </c>
      <c r="E3089" s="37" t="inlineStr">
        <is>
          <t>발표</t>
        </is>
      </c>
      <c r="F3089" s="37" t="inlineStr">
        <is>
          <t>LINE Plus가 GrayHash 인수 발표, 사명을 GrayLab으로 변경. "LINE の各種サービス向けのセキュリティソリューションを開発・最適化する任を負う"</t>
        </is>
      </c>
      <c r="G3089" s="37" t="inlineStr">
        <is>
          <t>언론 보도</t>
        </is>
      </c>
      <c r="H3089" s="36" t="inlineStr">
        <is>
          <t>2018-12-17</t>
        </is>
      </c>
      <c r="I3089" s="36" t="n"/>
      <c r="J3089" s="39" t="inlineStr">
        <is>
          <t>https://thebridge.jp/2018/12/line-acquires-korea-based-cyber-security-company-grayhash-20181212</t>
        </is>
      </c>
      <c r="K3089" s="37" t="inlineStr">
        <is>
          <t>pre_events_summary,purpose_quote</t>
        </is>
      </c>
    </row>
    <row r="3090" ht="45" customHeight="1">
      <c r="A3090" s="36" t="inlineStr">
        <is>
          <t>N063</t>
        </is>
      </c>
      <c r="B3090" s="37" t="inlineStr">
        <is>
          <t>GrayLab</t>
        </is>
      </c>
      <c r="C3090" s="36" t="inlineStr">
        <is>
          <t>인수 전</t>
        </is>
      </c>
      <c r="D3090" s="36" t="inlineStr">
        <is>
          <t>2020-06-12</t>
        </is>
      </c>
      <c r="E3090" s="37" t="inlineStr">
        <is>
          <t>추가취득</t>
        </is>
      </c>
      <c r="F3090" s="37" t="inlineStr">
        <is>
          <t>라인플러스 2,490주(18.48%) 취득, 1,015,920,000원, 58.51%→76.99% (N054)</t>
        </is>
      </c>
      <c r="G3090" s="37" t="inlineStr">
        <is>
          <t>DART 기타공시</t>
        </is>
      </c>
      <c r="H3090" s="36" t="inlineStr">
        <is>
          <t>2020-06-15</t>
        </is>
      </c>
      <c r="I3090" s="36" t="inlineStr">
        <is>
          <t>20200615000068</t>
        </is>
      </c>
      <c r="J3090" s="39" t="inlineStr">
        <is>
          <t>https://dart.fss.or.kr/dsaf001/main.do?rcpNo=20200615000068</t>
        </is>
      </c>
      <c r="K3090" s="37" t="inlineStr">
        <is>
          <t>pre_events_summary</t>
        </is>
      </c>
    </row>
    <row r="3091" ht="45" customHeight="1">
      <c r="A3091" s="36" t="inlineStr">
        <is>
          <t>N063</t>
        </is>
      </c>
      <c r="B3091" s="37" t="inlineStr">
        <is>
          <t>GrayLab</t>
        </is>
      </c>
      <c r="C3091" s="36" t="inlineStr">
        <is>
          <t>인수 전</t>
        </is>
      </c>
      <c r="D3091" s="36" t="inlineStr">
        <is>
          <t>2020-12-31</t>
        </is>
      </c>
      <c r="E3091" s="37" t="inlineStr">
        <is>
          <t>손상차손</t>
        </is>
      </c>
      <c r="F3091" s="37" t="inlineStr">
        <is>
          <t>그레이해쉬 손상차손 3,850백만원; "잔여지분 23.01%를 향후 1년 이내에 취득할 의무를 보유"</t>
        </is>
      </c>
      <c r="G3091" s="37" t="inlineStr">
        <is>
          <t>DART 감사보고서</t>
        </is>
      </c>
      <c r="H3091" s="36" t="inlineStr">
        <is>
          <t>2021-04-08</t>
        </is>
      </c>
      <c r="I3091" s="36" t="inlineStr">
        <is>
          <t>20210408000520</t>
        </is>
      </c>
      <c r="J3091" s="39" t="inlineStr">
        <is>
          <t>https://dart.fss.or.kr/dsaf001/main.do?rcpNo=20210408000520</t>
        </is>
      </c>
      <c r="K3091" s="37" t="inlineStr">
        <is>
          <t>pre_events_summary,impairment,first_filing_date</t>
        </is>
      </c>
    </row>
    <row r="3092" ht="45" customHeight="1">
      <c r="A3092" s="36" t="inlineStr">
        <is>
          <t>N063</t>
        </is>
      </c>
      <c r="B3092" s="37" t="inlineStr">
        <is>
          <t>GrayLab</t>
        </is>
      </c>
      <c r="C3092" s="36" t="inlineStr">
        <is>
          <t>인수 전</t>
        </is>
      </c>
      <c r="D3092" s="36" t="inlineStr">
        <is>
          <t>2021-05-28</t>
        </is>
      </c>
      <c r="E3092" s="37" t="inlineStr">
        <is>
          <t>실적</t>
        </is>
      </c>
      <c r="F3092" s="37" t="inlineStr">
        <is>
          <t>FY2020 매출 76백만원, 영업이익 -13백만원; "2021년 3월 1일부로 일본 Softbank社의 연결 종속회사로 편입되면서 3월 결산법인"</t>
        </is>
      </c>
      <c r="G3092" s="37" t="inlineStr">
        <is>
          <t>DART 기타공시</t>
        </is>
      </c>
      <c r="H3092" s="36" t="inlineStr">
        <is>
          <t>2021-05-28</t>
        </is>
      </c>
      <c r="I3092" s="36" t="inlineStr">
        <is>
          <t>20210528000821</t>
        </is>
      </c>
      <c r="J3092" s="39" t="inlineStr">
        <is>
          <t>https://dart.fss.or.kr/dsaf001/main.do?rcpNo=20210528000821</t>
        </is>
      </c>
      <c r="K3092" s="37" t="inlineStr">
        <is>
          <t>target_rev_pre,target_op_pre,pre_incorp_chk</t>
        </is>
      </c>
    </row>
    <row r="3093" ht="45" customHeight="1">
      <c r="A3093" s="36" t="inlineStr">
        <is>
          <t>N063</t>
        </is>
      </c>
      <c r="B3093" s="37" t="inlineStr">
        <is>
          <t>GrayLab</t>
        </is>
      </c>
      <c r="C3093" s="36" t="inlineStr">
        <is>
          <t>인수 전</t>
        </is>
      </c>
      <c r="D3093" s="36" t="inlineStr">
        <is>
          <t>2021-03-31</t>
        </is>
      </c>
      <c r="E3093" s="37" t="inlineStr">
        <is>
          <t>기타</t>
        </is>
      </c>
      <c r="F3093" s="37" t="inlineStr">
        <is>
          <t>라인플러스 별도 자산총계 691,280,782,315원, 자본총계 431,643,385,023원; 지배기업 LINE Corporation(구, LINE Split Preparation Corporation), 최상위 지배기업 SoftBank Group Corp.; 그레이해쉬 76.99%, 장부가액 0</t>
        </is>
      </c>
      <c r="G3093" s="37" t="inlineStr">
        <is>
          <t>DART 감사보고서</t>
        </is>
      </c>
      <c r="H3093" s="36" t="inlineStr">
        <is>
          <t>2021-07-12</t>
        </is>
      </c>
      <c r="I3093" s="36" t="inlineStr">
        <is>
          <t>20210712000234</t>
        </is>
      </c>
      <c r="J3093" s="39" t="inlineStr">
        <is>
          <t>https://dart.fss.or.kr/dsaf001/main.do?rcpNo=20210712000234</t>
        </is>
      </c>
      <c r="K3093" s="37" t="inlineStr">
        <is>
          <t>acq_total_assets,deal_to_assets_pct,deal_to_equity_pct,pre_incorp_chk,acquirer_entity,impairment</t>
        </is>
      </c>
    </row>
    <row r="3094" ht="45" customHeight="1">
      <c r="A3094" s="36" t="inlineStr">
        <is>
          <t>N063</t>
        </is>
      </c>
      <c r="B3094" s="37" t="inlineStr">
        <is>
          <t>GrayLab</t>
        </is>
      </c>
      <c r="C3094" s="36" t="inlineStr">
        <is>
          <t>발표</t>
        </is>
      </c>
      <c r="D3094" s="36" t="inlineStr">
        <is>
          <t>2021-06-14</t>
        </is>
      </c>
      <c r="E3094" s="37" t="inlineStr">
        <is>
          <t>완료</t>
        </is>
      </c>
      <c r="F3094" s="37" t="inlineStr">
        <is>
          <t>변동일 2021-06-14, 라인플러스 2,490주(18.48%) 취득, 1,015,920,000원, 단가 408,000원, 76.99%→95.47%; 이승진 611주(-249,288,000원) 매도, 동일인 관련자 합계 100%</t>
        </is>
      </c>
      <c r="G3094" s="37" t="inlineStr">
        <is>
          <t>DART 기타공시</t>
        </is>
      </c>
      <c r="H3094" s="36" t="inlineStr">
        <is>
          <t>2021-06-16</t>
        </is>
      </c>
      <c r="I3094" s="36" t="inlineStr">
        <is>
          <t>20210616000347</t>
        </is>
      </c>
      <c r="J3094" s="39" t="inlineStr">
        <is>
          <t>https://dart.fss.or.kr/dsaf001/main.do?rcpNo=20210616000347</t>
        </is>
      </c>
      <c r="K3094" s="37" t="inlineStr">
        <is>
          <t>value_chk_local,status_chk,announce_date_chk,first_filing_date</t>
        </is>
      </c>
    </row>
    <row r="3095" ht="45" customHeight="1">
      <c r="A3095" s="36" t="inlineStr">
        <is>
          <t>N063</t>
        </is>
      </c>
      <c r="B3095" s="37" t="inlineStr">
        <is>
          <t>GrayLab</t>
        </is>
      </c>
      <c r="C3095" s="36" t="inlineStr">
        <is>
          <t>발표</t>
        </is>
      </c>
      <c r="D3095" s="36" t="inlineStr">
        <is>
          <t>2021-03-31</t>
        </is>
      </c>
      <c r="E3095" s="37" t="inlineStr">
        <is>
          <t>기타</t>
        </is>
      </c>
      <c r="F3095" s="37" t="inlineStr">
        <is>
          <t>Z홀딩스 2021年3月期 連結 資産合計 6,696,680百万円; 期末発行済株式数 7,655,201,395株, 自己株式 60,141,521株</t>
        </is>
      </c>
      <c r="G3095" s="37" t="inlineStr">
        <is>
          <t>TDnet</t>
        </is>
      </c>
      <c r="H3095" s="36" t="inlineStr">
        <is>
          <t>2021-04-28</t>
        </is>
      </c>
      <c r="I3095" s="36" t="n"/>
      <c r="J3095" s="39" t="inlineStr">
        <is>
          <t>https://www2.jpx.co.jp/disc/46890/140120210427401527.pdf</t>
        </is>
      </c>
      <c r="K3095" s="37" t="inlineStr">
        <is>
          <t>apex_total_assets,acq_mktcap</t>
        </is>
      </c>
    </row>
    <row r="3096" ht="45" customHeight="1">
      <c r="A3096" s="36" t="inlineStr">
        <is>
          <t>N063</t>
        </is>
      </c>
      <c r="B3096" s="37" t="inlineStr">
        <is>
          <t>GrayLab</t>
        </is>
      </c>
      <c r="C3096" s="36" t="inlineStr">
        <is>
          <t>발표</t>
        </is>
      </c>
      <c r="D3096" s="36" t="inlineStr">
        <is>
          <t>2021-06-15</t>
        </is>
      </c>
      <c r="E3096" s="37" t="inlineStr">
        <is>
          <t>기타</t>
        </is>
      </c>
      <c r="F3096" s="37" t="inlineStr">
        <is>
          <t>Z홀딩스(4689.T) 2021-06-15 종가 524.8円; NAVER(035420.KS) 2021-06-15 종가 387,000원</t>
        </is>
      </c>
      <c r="G3096" s="37" t="inlineStr">
        <is>
          <t>기타</t>
        </is>
      </c>
      <c r="H3096" s="36" t="inlineStr">
        <is>
          <t>2026-10-31</t>
        </is>
      </c>
      <c r="I3096" s="36" t="n"/>
      <c r="J3096" s="39" t="inlineStr">
        <is>
          <t>https://query1.finance.yahoo.com/v8/finance/chart/4689.T?period1=1623628800&amp;period2=1623888000&amp;interval=1d</t>
        </is>
      </c>
      <c r="K3096" s="37" t="inlineStr">
        <is>
          <t>acq_mktcap</t>
        </is>
      </c>
    </row>
    <row r="3097" ht="45" customHeight="1">
      <c r="A3097" s="36" t="inlineStr">
        <is>
          <t>N063</t>
        </is>
      </c>
      <c r="B3097" s="37" t="inlineStr">
        <is>
          <t>GrayLab</t>
        </is>
      </c>
      <c r="C3097" s="36" t="inlineStr">
        <is>
          <t>인수 후</t>
        </is>
      </c>
      <c r="D3097" s="36" t="inlineStr">
        <is>
          <t>2021-03-01</t>
        </is>
      </c>
      <c r="E3097" s="37" t="inlineStr">
        <is>
          <t>기타</t>
        </is>
      </c>
      <c r="F3097" s="37" t="inlineStr">
        <is>
          <t>NAVER 2021 사업보고서: 경영통합완료일자 2021년 3월 1일; 그레이해쉬는 '소프트뱅크와의 경영통합에 따라 ... 당기 중에 지배구조가 개편되어 연결대상에서 제외'된 종속기업 목록에 기재</t>
        </is>
      </c>
      <c r="G3097" s="37" t="inlineStr">
        <is>
          <t>DART 사업보고서</t>
        </is>
      </c>
      <c r="H3097" s="36" t="inlineStr">
        <is>
          <t>2022-03-04</t>
        </is>
      </c>
      <c r="I3097" s="36" t="inlineStr">
        <is>
          <t>20220304000687</t>
        </is>
      </c>
      <c r="J3097" s="39" t="inlineStr">
        <is>
          <t>https://dart.fss.or.kr/dsaf001/main.do?rcpNo=20220304000687</t>
        </is>
      </c>
      <c r="K3097" s="37" t="inlineStr">
        <is>
          <t>pre_incorp_chk</t>
        </is>
      </c>
    </row>
    <row r="3098" ht="45" customHeight="1">
      <c r="A3098" s="36" t="inlineStr">
        <is>
          <t>N063</t>
        </is>
      </c>
      <c r="B3098" s="37" t="inlineStr">
        <is>
          <t>GrayLab</t>
        </is>
      </c>
      <c r="C3098" s="36" t="inlineStr">
        <is>
          <t>인수 후</t>
        </is>
      </c>
      <c r="D3098" s="36" t="inlineStr">
        <is>
          <t>2022-01-19</t>
        </is>
      </c>
      <c r="E3098" s="37" t="inlineStr">
        <is>
          <t>추가취득</t>
        </is>
      </c>
      <c r="F3098" s="37" t="inlineStr">
        <is>
          <t>라인플러스가 이승진 보유 611주(4.53%)를 249,288천원에 취득해 100%</t>
        </is>
      </c>
      <c r="G3098" s="37" t="inlineStr">
        <is>
          <t>DART 기타공시</t>
        </is>
      </c>
      <c r="H3098" s="36" t="inlineStr">
        <is>
          <t>2022-01-25</t>
        </is>
      </c>
      <c r="I3098" s="36" t="inlineStr">
        <is>
          <t>20220125000541</t>
        </is>
      </c>
      <c r="J3098" s="39" t="inlineStr">
        <is>
          <t>https://dart.fss.or.kr/dsaf001/main.do?rcpNo=20220125000541</t>
        </is>
      </c>
      <c r="K3098" s="37" t="inlineStr">
        <is>
          <t>post_events_summary</t>
        </is>
      </c>
    </row>
    <row r="3099" ht="45" customHeight="1">
      <c r="A3099" s="36" t="inlineStr">
        <is>
          <t>N063</t>
        </is>
      </c>
      <c r="B3099" s="37" t="inlineStr">
        <is>
          <t>GrayLab</t>
        </is>
      </c>
      <c r="C3099" s="36" t="inlineStr">
        <is>
          <t>인수 후</t>
        </is>
      </c>
      <c r="D3099" s="36" t="inlineStr">
        <is>
          <t>2022-02-25</t>
        </is>
      </c>
      <c r="E3099" s="37" t="inlineStr">
        <is>
          <t>합병</t>
        </is>
      </c>
      <c r="F3099" s="37" t="inlineStr">
        <is>
          <t>라인플러스가 그레이해쉬 흡수합병 결정, 목적 "합병을 통한 경영 효율성 제고", 합병기일 2022-03-30. 그레이해쉬 2021-03 별도: 자산 294백만원, 매출 0, 당기순이익 -21백만원</t>
        </is>
      </c>
      <c r="G3099" s="37" t="inlineStr">
        <is>
          <t>DART 기타공시</t>
        </is>
      </c>
      <c r="H3099" s="36" t="inlineStr">
        <is>
          <t>2022-03-04</t>
        </is>
      </c>
      <c r="I3099" s="36" t="inlineStr">
        <is>
          <t>20220304000551</t>
        </is>
      </c>
      <c r="J3099" s="39" t="inlineStr">
        <is>
          <t>https://dart.fss.or.kr/dsaf001/main.do?rcpNo=20220304000551</t>
        </is>
      </c>
      <c r="K3099" s="37" t="inlineStr">
        <is>
          <t>post_events_summary,target_rev_pre,target_op_pre</t>
        </is>
      </c>
    </row>
    <row r="3100" ht="45" customHeight="1">
      <c r="A3100" s="36" t="inlineStr">
        <is>
          <t>N063</t>
        </is>
      </c>
      <c r="B3100" s="37" t="inlineStr">
        <is>
          <t>GrayLab</t>
        </is>
      </c>
      <c r="C3100" s="36" t="inlineStr">
        <is>
          <t>인수 후</t>
        </is>
      </c>
      <c r="D3100" s="36" t="inlineStr">
        <is>
          <t>2022-03-30</t>
        </is>
      </c>
      <c r="E3100" s="37" t="inlineStr">
        <is>
          <t>합병</t>
        </is>
      </c>
      <c r="F3100" s="37" t="inlineStr">
        <is>
          <t>"2022년 3월 30일을 합병기일로 하여 완전 자회사인 주식회사 그레이해쉬를 흡수합병"; 동일지배 사업결합, 인수 순자산 304,014천원</t>
        </is>
      </c>
      <c r="G3100" s="37" t="inlineStr">
        <is>
          <t>DART 감사보고서</t>
        </is>
      </c>
      <c r="H3100" s="36" t="inlineStr">
        <is>
          <t>2022-07-13</t>
        </is>
      </c>
      <c r="I3100" s="36" t="inlineStr">
        <is>
          <t>20220713000194</t>
        </is>
      </c>
      <c r="J3100" s="39" t="inlineStr">
        <is>
          <t>https://dart.fss.or.kr/dsaf001/main.do?rcpNo=20220713000194</t>
        </is>
      </c>
      <c r="K3100" s="37" t="inlineStr">
        <is>
          <t>post_events_summary,impairment,perf_basis</t>
        </is>
      </c>
    </row>
    <row r="3101" ht="45" customHeight="1">
      <c r="A3101" s="36" t="inlineStr">
        <is>
          <t>N064</t>
        </is>
      </c>
      <c r="B3101" s="37" t="inlineStr">
        <is>
          <t>SODA inc.</t>
        </is>
      </c>
      <c r="C3101" s="36" t="inlineStr">
        <is>
          <t>발표</t>
        </is>
      </c>
      <c r="D3101" s="36" t="inlineStr">
        <is>
          <t>2021-07-01</t>
        </is>
      </c>
      <c r="E3101" s="37" t="inlineStr">
        <is>
          <t>발표</t>
        </is>
      </c>
      <c r="F3101" s="37"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7" t="inlineStr">
        <is>
          <t>DART 기타공시</t>
        </is>
      </c>
      <c r="H3101" s="36" t="inlineStr">
        <is>
          <t>2021-07-06</t>
        </is>
      </c>
      <c r="I3101" s="36" t="inlineStr">
        <is>
          <t>20210706000442</t>
        </is>
      </c>
      <c r="J3101" s="39" t="inlineStr">
        <is>
          <t>https://dart.fss.or.kr/dsaf001/main.do?rcpNo=20210706000442</t>
        </is>
      </c>
      <c r="K3101" s="37" t="inlineStr">
        <is>
          <t>purpose_quote,value_chk_local,deal_to_equity_pct,announce_date_chk,target_rev_pre,target_op_pre,chk_note</t>
        </is>
      </c>
    </row>
    <row r="3102" ht="45" customHeight="1">
      <c r="A3102" s="36" t="inlineStr">
        <is>
          <t>N064</t>
        </is>
      </c>
      <c r="B3102" s="37" t="inlineStr">
        <is>
          <t>SODA inc.</t>
        </is>
      </c>
      <c r="C3102" s="36" t="inlineStr">
        <is>
          <t>발표</t>
        </is>
      </c>
      <c r="D3102" s="36" t="inlineStr">
        <is>
          <t>2021-07-01</t>
        </is>
      </c>
      <c r="E3102" s="37" t="inlineStr">
        <is>
          <t>발표</t>
        </is>
      </c>
      <c r="F3102" s="37"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7" t="inlineStr">
        <is>
          <t>DART 기타공시</t>
        </is>
      </c>
      <c r="H3102" s="36" t="inlineStr">
        <is>
          <t>2021-07-06</t>
        </is>
      </c>
      <c r="I3102" s="36" t="inlineStr">
        <is>
          <t>20210706000445</t>
        </is>
      </c>
      <c r="J3102" s="39" t="inlineStr">
        <is>
          <t>https://dart.fss.or.kr/dsaf001/main.do?rcpNo=20210706000445</t>
        </is>
      </c>
      <c r="K3102" s="37" t="inlineStr">
        <is>
          <t>deal_to_assets_pct,acq_total_assets,notes</t>
        </is>
      </c>
    </row>
    <row r="3103" ht="45" customHeight="1">
      <c r="A3103" s="36" t="inlineStr">
        <is>
          <t>N064</t>
        </is>
      </c>
      <c r="B3103" s="37" t="inlineStr">
        <is>
          <t>SODA inc.</t>
        </is>
      </c>
      <c r="C3103" s="36" t="inlineStr">
        <is>
          <t>발표</t>
        </is>
      </c>
      <c r="D3103" s="36" t="inlineStr">
        <is>
          <t>2021-07-01</t>
        </is>
      </c>
      <c r="E3103" s="37" t="inlineStr">
        <is>
          <t>기타</t>
        </is>
      </c>
      <c r="F3103" s="37" t="inlineStr">
        <is>
          <t>크림 특수관계인으로부터 자금차입: 2021-07-01 네이버파이낸셜㈜에서 단기차입 50,000백만원(2021-07-02~12-31, 연 2.8%), 자금용도 운영자금.</t>
        </is>
      </c>
      <c r="G3103" s="37" t="inlineStr">
        <is>
          <t>DART 기타공시</t>
        </is>
      </c>
      <c r="H3103" s="36" t="inlineStr">
        <is>
          <t>2021-07-01</t>
        </is>
      </c>
      <c r="I3103" s="36" t="inlineStr">
        <is>
          <t>20210701000261</t>
        </is>
      </c>
      <c r="J3103" s="39" t="inlineStr">
        <is>
          <t>https://dart.fss.or.kr/dsaf001/main.do?rcpNo=20210701000261</t>
        </is>
      </c>
      <c r="K3103" s="37" t="inlineStr">
        <is>
          <t>notes,pre_events_summary</t>
        </is>
      </c>
    </row>
    <row r="3104" ht="45" customHeight="1">
      <c r="A3104" s="36" t="inlineStr">
        <is>
          <t>N064</t>
        </is>
      </c>
      <c r="B3104" s="37" t="inlineStr">
        <is>
          <t>SODA inc.</t>
        </is>
      </c>
      <c r="C3104" s="36" t="inlineStr">
        <is>
          <t>인수 후</t>
        </is>
      </c>
      <c r="D3104" s="36" t="inlineStr">
        <is>
          <t>2021-08-02</t>
        </is>
      </c>
      <c r="E3104" s="37" t="inlineStr">
        <is>
          <t>기타</t>
        </is>
      </c>
      <c r="F3104" s="37"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7" t="inlineStr">
        <is>
          <t>언론 보도</t>
        </is>
      </c>
      <c r="H3104" s="36" t="inlineStr">
        <is>
          <t>2021-08-02</t>
        </is>
      </c>
      <c r="I3104" s="36" t="n"/>
      <c r="J3104" s="39" t="inlineStr">
        <is>
          <t>https://tomoruba.eiicon.net/articles/2885</t>
        </is>
      </c>
      <c r="K3104" s="37" t="inlineStr">
        <is>
          <t>post_events_summary,notes,purpose_quote</t>
        </is>
      </c>
    </row>
    <row r="3105" ht="45" customHeight="1">
      <c r="A3105" s="36" t="inlineStr">
        <is>
          <t>N064</t>
        </is>
      </c>
      <c r="B3105" s="37" t="inlineStr">
        <is>
          <t>SODA inc.</t>
        </is>
      </c>
      <c r="C3105" s="36" t="inlineStr">
        <is>
          <t>인수 후</t>
        </is>
      </c>
      <c r="D3105" s="36" t="inlineStr">
        <is>
          <t>2021-07-28</t>
        </is>
      </c>
      <c r="E3105" s="37" t="inlineStr">
        <is>
          <t>기타</t>
        </is>
      </c>
      <c r="F3105" s="37"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7" t="inlineStr">
        <is>
          <t>언론 보도</t>
        </is>
      </c>
      <c r="H3105" s="36" t="inlineStr">
        <is>
          <t>2021-07-28</t>
        </is>
      </c>
      <c r="I3105" s="36" t="n"/>
      <c r="J3105" s="39" t="inlineStr">
        <is>
          <t>https://techcrunch.com/2021/07/28/japanese-sneaker-platform-soda-raises-56-4m-accquires-rival-monokabu</t>
        </is>
      </c>
      <c r="K3105" s="37" t="inlineStr">
        <is>
          <t>post_events_summary,notes,pre_events_summary</t>
        </is>
      </c>
    </row>
    <row r="3106" ht="45" customHeight="1">
      <c r="A3106" s="36" t="inlineStr">
        <is>
          <t>N064</t>
        </is>
      </c>
      <c r="B3106" s="37" t="inlineStr">
        <is>
          <t>SODA inc.</t>
        </is>
      </c>
      <c r="C3106" s="36" t="inlineStr">
        <is>
          <t>인수 전</t>
        </is>
      </c>
      <c r="D3106" s="36" t="inlineStr">
        <is>
          <t>2018-07-31</t>
        </is>
      </c>
      <c r="E3106" s="37" t="inlineStr">
        <is>
          <t>설립</t>
        </is>
      </c>
      <c r="F3106" s="37" t="inlineStr">
        <is>
          <t>FASHIONSNAP: SODA는 '2018年7月31日に代表取締役の内山雄太氏が設立'; 시리즈C 약 62억엔은 KREAM 리드, 모노카부 전 주식 취득(금액 비공개).</t>
        </is>
      </c>
      <c r="G3106" s="37" t="inlineStr">
        <is>
          <t>언론 보도</t>
        </is>
      </c>
      <c r="H3106" s="36" t="inlineStr">
        <is>
          <t>2021-07-29</t>
        </is>
      </c>
      <c r="I3106" s="36" t="n"/>
      <c r="J3106" s="39" t="inlineStr">
        <is>
          <t>https://www.fashionsnap.com/article/2021-07-29/snkrdunk-monokabu/</t>
        </is>
      </c>
      <c r="K3106" s="37" t="inlineStr">
        <is>
          <t>pre_events_summary</t>
        </is>
      </c>
    </row>
    <row r="3107" ht="45" customHeight="1">
      <c r="A3107" s="36" t="inlineStr">
        <is>
          <t>N064</t>
        </is>
      </c>
      <c r="B3107" s="37" t="inlineStr">
        <is>
          <t>SODA inc.</t>
        </is>
      </c>
      <c r="C3107" s="36" t="inlineStr">
        <is>
          <t>인수 전</t>
        </is>
      </c>
      <c r="D3107" s="36" t="inlineStr">
        <is>
          <t>2021-01</t>
        </is>
      </c>
      <c r="E3107" s="37" t="inlineStr">
        <is>
          <t>투자유치</t>
        </is>
      </c>
      <c r="F3107" s="37" t="inlineStr">
        <is>
          <t>ECのミカタ: SODA 시리즈B, SoftBank Ventures Asia 등에서 조달, '累計約25億円の資金調達を実施', 스니커덩크 월 250만 명 이상 이용.</t>
        </is>
      </c>
      <c r="G3107" s="37" t="inlineStr">
        <is>
          <t>언론 보도</t>
        </is>
      </c>
      <c r="H3107" s="36" t="inlineStr">
        <is>
          <t>2021-01-15</t>
        </is>
      </c>
      <c r="I3107" s="36" t="n"/>
      <c r="J3107" s="39" t="inlineStr">
        <is>
          <t>https://ecnomikata.com/ecnews/ec_construction/28917/</t>
        </is>
      </c>
      <c r="K3107" s="37" t="inlineStr">
        <is>
          <t>pre_events_summary</t>
        </is>
      </c>
    </row>
    <row r="3108" ht="45" customHeight="1">
      <c r="A3108" s="36" t="inlineStr">
        <is>
          <t>N064</t>
        </is>
      </c>
      <c r="B3108" s="37" t="inlineStr">
        <is>
          <t>SODA inc.</t>
        </is>
      </c>
      <c r="C3108" s="36" t="inlineStr">
        <is>
          <t>인수 후</t>
        </is>
      </c>
      <c r="D3108" s="36" t="inlineStr">
        <is>
          <t>2021-12-31</t>
        </is>
      </c>
      <c r="E3108" s="37" t="inlineStr">
        <is>
          <t>실적</t>
        </is>
      </c>
      <c r="F3108" s="37"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7" t="inlineStr">
        <is>
          <t>DART 감사보고서</t>
        </is>
      </c>
      <c r="H3108" s="36" t="inlineStr">
        <is>
          <t>2022-04-01</t>
        </is>
      </c>
      <c r="I3108" s="36" t="inlineStr">
        <is>
          <t>20220401003163</t>
        </is>
      </c>
      <c r="J3108" s="39" t="inlineStr">
        <is>
          <t>https://dart.fss.or.kr/dsaf001/main.do?rcpNo=20220401003163</t>
        </is>
      </c>
      <c r="K3108" s="37" t="inlineStr">
        <is>
          <t>pre_incorp_chk,acquirer_core,chk_note,notes,post_events_summary,target_rev_post,target_op_post</t>
        </is>
      </c>
    </row>
    <row r="3109" ht="45" customHeight="1">
      <c r="A3109" s="36" t="inlineStr">
        <is>
          <t>N064</t>
        </is>
      </c>
      <c r="B3109" s="37" t="inlineStr">
        <is>
          <t>SODA inc.</t>
        </is>
      </c>
      <c r="C3109" s="36" t="inlineStr">
        <is>
          <t>인수 후</t>
        </is>
      </c>
      <c r="D3109" s="36" t="inlineStr">
        <is>
          <t>2022-12-31</t>
        </is>
      </c>
      <c r="E3109" s="37" t="inlineStr">
        <is>
          <t>기타</t>
        </is>
      </c>
      <c r="F3109" s="37"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7" t="inlineStr">
        <is>
          <t>DART 사업보고서</t>
        </is>
      </c>
      <c r="H3109" s="36" t="inlineStr">
        <is>
          <t>2023-03-14</t>
        </is>
      </c>
      <c r="I3109" s="36" t="inlineStr">
        <is>
          <t>20230314001049</t>
        </is>
      </c>
      <c r="J3109" s="39" t="inlineStr">
        <is>
          <t>https://dart.fss.or.kr/dsaf001/main.do?rcpNo=20230314001049</t>
        </is>
      </c>
      <c r="K3109" s="37" t="inlineStr">
        <is>
          <t>chk_note,notes,pre_events_summary,impairment</t>
        </is>
      </c>
    </row>
    <row r="3110" ht="45" customHeight="1">
      <c r="A3110" s="36" t="inlineStr">
        <is>
          <t>N064</t>
        </is>
      </c>
      <c r="B3110" s="37" t="inlineStr">
        <is>
          <t>SODA inc.</t>
        </is>
      </c>
      <c r="C3110" s="36" t="inlineStr">
        <is>
          <t>인수 후</t>
        </is>
      </c>
      <c r="D3110" s="36" t="inlineStr">
        <is>
          <t>2023-12-22</t>
        </is>
      </c>
      <c r="E3110" s="37" t="inlineStr">
        <is>
          <t>실적</t>
        </is>
      </c>
      <c r="F3110" s="37" t="inlineStr">
        <is>
          <t>크림 SODA 추가취득 공시(2023-12-22)의 발행회사 요약재무(백만원, JPY1=9.1204원): FY21/22 매출 32,941·순손실 55,202, FY20/21 매출 8,604·순손실 26,010, FY19/20 매출 666·순손실 198.</t>
        </is>
      </c>
      <c r="G3110" s="37" t="inlineStr">
        <is>
          <t>DART 기타공시</t>
        </is>
      </c>
      <c r="H3110" s="36" t="inlineStr">
        <is>
          <t>2023-12-22</t>
        </is>
      </c>
      <c r="I3110" s="36" t="inlineStr">
        <is>
          <t>20231222000472</t>
        </is>
      </c>
      <c r="J3110" s="39" t="inlineStr">
        <is>
          <t>https://dart.fss.or.kr/dsaf001/main.do?rcpNo=20231222000472</t>
        </is>
      </c>
      <c r="K3110" s="37" t="inlineStr">
        <is>
          <t>target_rev_post,target_op_post,target_rev_pre,target_op_pre,post_events_summary</t>
        </is>
      </c>
    </row>
    <row r="3111" ht="45" customHeight="1">
      <c r="A3111" s="36" t="inlineStr">
        <is>
          <t>N064</t>
        </is>
      </c>
      <c r="B3111" s="37" t="inlineStr">
        <is>
          <t>SODA inc.</t>
        </is>
      </c>
      <c r="C3111" s="36" t="inlineStr">
        <is>
          <t>인수 후</t>
        </is>
      </c>
      <c r="D3111" s="36" t="inlineStr">
        <is>
          <t>2023-12</t>
        </is>
      </c>
      <c r="E3111" s="37" t="inlineStr">
        <is>
          <t>통합</t>
        </is>
      </c>
      <c r="F3111" s="37"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7" t="inlineStr">
        <is>
          <t>DART 사업보고서</t>
        </is>
      </c>
      <c r="H3111" s="36" t="inlineStr">
        <is>
          <t>2024-03-18</t>
        </is>
      </c>
      <c r="I3111" s="36" t="inlineStr">
        <is>
          <t>20240318000844</t>
        </is>
      </c>
      <c r="J3111" s="39" t="inlineStr">
        <is>
          <t>https://dart.fss.or.kr/dsaf001/main.do?rcpNo=20240318000844</t>
        </is>
      </c>
      <c r="K3111" s="37" t="inlineStr">
        <is>
          <t>post_events_summary,impairment</t>
        </is>
      </c>
    </row>
    <row r="3112" ht="45" customHeight="1">
      <c r="A3112" s="36" t="inlineStr">
        <is>
          <t>N064</t>
        </is>
      </c>
      <c r="B3112" s="37" t="inlineStr">
        <is>
          <t>SODA inc.</t>
        </is>
      </c>
      <c r="C3112" s="36" t="inlineStr">
        <is>
          <t>인수 후</t>
        </is>
      </c>
      <c r="D3112" s="36" t="inlineStr">
        <is>
          <t>2024-12-31</t>
        </is>
      </c>
      <c r="E3112" s="37" t="inlineStr">
        <is>
          <t>기타</t>
        </is>
      </c>
      <c r="F3112" s="37"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7" t="inlineStr">
        <is>
          <t>DART 사업보고서</t>
        </is>
      </c>
      <c r="H3112" s="36" t="inlineStr">
        <is>
          <t>2025-03-18</t>
        </is>
      </c>
      <c r="I3112" s="36" t="inlineStr">
        <is>
          <t>20250318000645</t>
        </is>
      </c>
      <c r="J3112" s="39" t="inlineStr">
        <is>
          <t>https://dart.fss.or.kr/dsaf001/main.do?rcpNo=20250318000645</t>
        </is>
      </c>
      <c r="K3112" s="37" t="inlineStr">
        <is>
          <t>post_events_summary,impairment</t>
        </is>
      </c>
    </row>
    <row r="3113" ht="45" customHeight="1">
      <c r="A3113" s="36" t="inlineStr">
        <is>
          <t>N064</t>
        </is>
      </c>
      <c r="B3113" s="37" t="inlineStr">
        <is>
          <t>SODA inc.</t>
        </is>
      </c>
      <c r="C3113" s="36" t="inlineStr">
        <is>
          <t>인수 후</t>
        </is>
      </c>
      <c r="D3113" s="36" t="inlineStr">
        <is>
          <t>2025-12-31</t>
        </is>
      </c>
      <c r="E3113" s="37" t="inlineStr">
        <is>
          <t>기타</t>
        </is>
      </c>
      <c r="F3113" s="37" t="inlineStr">
        <is>
          <t>NAVER 2025 사업보고서 주석 13: SODA inc. CGU 영업권 157,964,243천원(전기 161,209,152); 당기 영업권 손상 411,965백만원(CGU별 미공시, Wattpad·문피아 잔액이 크게 감소).</t>
        </is>
      </c>
      <c r="G3113" s="37" t="inlineStr">
        <is>
          <t>DART 사업보고서</t>
        </is>
      </c>
      <c r="H3113" s="36" t="inlineStr">
        <is>
          <t>2026-03-13</t>
        </is>
      </c>
      <c r="I3113" s="36" t="inlineStr">
        <is>
          <t>20260313001021</t>
        </is>
      </c>
      <c r="J3113" s="39" t="inlineStr">
        <is>
          <t>https://dart.fss.or.kr/dsaf001/main.do?rcpNo=20260313001021</t>
        </is>
      </c>
      <c r="K3113" s="37" t="inlineStr">
        <is>
          <t>impairment</t>
        </is>
      </c>
    </row>
    <row r="3114" ht="45" customHeight="1">
      <c r="A3114" s="36" t="inlineStr">
        <is>
          <t>N064</t>
        </is>
      </c>
      <c r="B3114" s="37" t="inlineStr">
        <is>
          <t>SODA inc.</t>
        </is>
      </c>
      <c r="C3114" s="36" t="inlineStr">
        <is>
          <t>인수 후</t>
        </is>
      </c>
      <c r="D3114" s="36" t="inlineStr">
        <is>
          <t>2025-12-31</t>
        </is>
      </c>
      <c r="E3114" s="37" t="inlineStr">
        <is>
          <t>실적</t>
        </is>
      </c>
      <c r="F3114" s="37"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7" t="inlineStr">
        <is>
          <t>DART 감사보고서</t>
        </is>
      </c>
      <c r="H3114" s="36" t="inlineStr">
        <is>
          <t>2026-04-10</t>
        </is>
      </c>
      <c r="I3114" s="36" t="inlineStr">
        <is>
          <t>20260410000429</t>
        </is>
      </c>
      <c r="J3114" s="39" t="inlineStr">
        <is>
          <t>https://dart.fss.or.kr/dsaf001/main.do?rcpNo=20260410000429</t>
        </is>
      </c>
      <c r="K3114" s="37" t="inlineStr">
        <is>
          <t>post_events_summary,impairment,target_rev_post,target_op_post</t>
        </is>
      </c>
    </row>
    <row r="3115" ht="45" customHeight="1">
      <c r="A3115" s="36" t="inlineStr">
        <is>
          <t>N064</t>
        </is>
      </c>
      <c r="B3115" s="37" t="inlineStr">
        <is>
          <t>SODA inc.</t>
        </is>
      </c>
      <c r="C3115" s="36" t="inlineStr">
        <is>
          <t>인수 후</t>
        </is>
      </c>
      <c r="D3115" s="36" t="inlineStr">
        <is>
          <t>2023-12-31</t>
        </is>
      </c>
      <c r="E3115" s="37" t="inlineStr">
        <is>
          <t>실적</t>
        </is>
      </c>
      <c r="F3115" s="37"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7" t="inlineStr">
        <is>
          <t>DART 감사보고서</t>
        </is>
      </c>
      <c r="H3115" s="36" t="inlineStr">
        <is>
          <t>2024-03-29</t>
        </is>
      </c>
      <c r="I3115" s="36" t="inlineStr">
        <is>
          <t>20240329001064</t>
        </is>
      </c>
      <c r="J3115" s="39" t="inlineStr">
        <is>
          <t>https://dart.fss.or.kr/dsaf001/main.do?rcpNo=20240329001064</t>
        </is>
      </c>
      <c r="K3115" s="37" t="inlineStr">
        <is>
          <t>target_rev_post,target_op_post</t>
        </is>
      </c>
    </row>
    <row r="3116" ht="45" customHeight="1">
      <c r="A3116" s="36" t="inlineStr">
        <is>
          <t>N064</t>
        </is>
      </c>
      <c r="B3116" s="37" t="inlineStr">
        <is>
          <t>SODA inc.</t>
        </is>
      </c>
      <c r="C3116" s="36" t="inlineStr">
        <is>
          <t>인수 후</t>
        </is>
      </c>
      <c r="D3116" s="36" t="inlineStr">
        <is>
          <t>2025-11-14</t>
        </is>
      </c>
      <c r="E3116" s="37" t="inlineStr">
        <is>
          <t>추가취득</t>
        </is>
      </c>
      <c r="F3116" s="37" t="inlineStr">
        <is>
          <t>크림 비유동자산취득결정: SODA inc. 우선주식 4,991주, 거래상대방 SVA Soda Private Equity Fund, 취득가액 37,665,443,900원(JPY 3,989,560,841), 목적 '해외 사업 역량 강화', 이사회 2025-11-14, 취득예정일 2026-05-16.</t>
        </is>
      </c>
      <c r="G3116" s="37" t="inlineStr">
        <is>
          <t>DART 기타공시</t>
        </is>
      </c>
      <c r="H3116" s="36" t="inlineStr">
        <is>
          <t>2025-11-19</t>
        </is>
      </c>
      <c r="I3116" s="36" t="inlineStr">
        <is>
          <t>20251119000012</t>
        </is>
      </c>
      <c r="J3116" s="39" t="inlineStr">
        <is>
          <t>https://dart.fss.or.kr/dsaf001/main.do?rcpNo=20251119000012</t>
        </is>
      </c>
      <c r="K3116" s="37" t="inlineStr">
        <is>
          <t>post_events_summary</t>
        </is>
      </c>
    </row>
    <row r="3117" ht="45" customHeight="1">
      <c r="A3117" s="36" t="inlineStr">
        <is>
          <t>N064</t>
        </is>
      </c>
      <c r="B3117" s="37" t="inlineStr">
        <is>
          <t>SODA inc.</t>
        </is>
      </c>
      <c r="C3117" s="36" t="inlineStr">
        <is>
          <t>인수 후</t>
        </is>
      </c>
      <c r="D3117" s="36" t="inlineStr">
        <is>
          <t>2024-04-01</t>
        </is>
      </c>
      <c r="E3117" s="37" t="inlineStr">
        <is>
          <t>경영진변경</t>
        </is>
      </c>
      <c r="F3117" s="37" t="inlineStr">
        <is>
          <t>크림 임원의 변동: Yuta Uchiyama(현 SODA inc CEO) 2024-04-01 기타비상무이사 선임(등기 2024-04-09).</t>
        </is>
      </c>
      <c r="G3117" s="37" t="inlineStr">
        <is>
          <t>DART 기타공시</t>
        </is>
      </c>
      <c r="H3117" s="36" t="inlineStr">
        <is>
          <t>2024-05-22</t>
        </is>
      </c>
      <c r="I3117" s="36" t="inlineStr">
        <is>
          <t>20240522000100</t>
        </is>
      </c>
      <c r="J3117" s="39" t="inlineStr">
        <is>
          <t>https://dart.fss.or.kr/dsaf001/main.do?rcpNo=20240522000100</t>
        </is>
      </c>
      <c r="K3117" s="37" t="inlineStr">
        <is>
          <t>post_events_summary</t>
        </is>
      </c>
    </row>
    <row r="3118" ht="45" customHeight="1">
      <c r="A3118" s="36" t="inlineStr">
        <is>
          <t>N064</t>
        </is>
      </c>
      <c r="B3118" s="37" t="inlineStr">
        <is>
          <t>SODA inc.</t>
        </is>
      </c>
      <c r="C3118" s="36" t="inlineStr">
        <is>
          <t>인수 후</t>
        </is>
      </c>
      <c r="D3118" s="36" t="inlineStr">
        <is>
          <t>2023-10-04</t>
        </is>
      </c>
      <c r="E3118" s="37" t="inlineStr">
        <is>
          <t>기타</t>
        </is>
      </c>
      <c r="F3118" s="37" t="inlineStr">
        <is>
          <t>딜사이트: 크림이 소다에 976억원 투자해 지분 43.6% 확보, 경영 통합·연결 자회사 편입, 2024년 상반기 사업 통합 완료 목표, 소다는 일본 상장 추진, 우치야마 대표 크림 이사진 합류.</t>
        </is>
      </c>
      <c r="G3118" s="37" t="inlineStr">
        <is>
          <t>언론 보도</t>
        </is>
      </c>
      <c r="H3118" s="36" t="inlineStr">
        <is>
          <t>2023-10-04</t>
        </is>
      </c>
      <c r="I3118" s="36" t="n"/>
      <c r="J3118" s="39" t="inlineStr">
        <is>
          <t>https://dealsite.co.kr/articles/110833</t>
        </is>
      </c>
      <c r="K3118" s="37" t="inlineStr">
        <is>
          <t>post_events_summary</t>
        </is>
      </c>
    </row>
    <row r="3119" ht="45" customHeight="1">
      <c r="A3119" s="36" t="inlineStr">
        <is>
          <t>N064</t>
        </is>
      </c>
      <c r="B3119" s="37" t="inlineStr">
        <is>
          <t>SODA inc.</t>
        </is>
      </c>
      <c r="C3119" s="36" t="inlineStr">
        <is>
          <t>인수 후</t>
        </is>
      </c>
      <c r="D3119" s="36" t="inlineStr">
        <is>
          <t>2026-04-10</t>
        </is>
      </c>
      <c r="E3119" s="37" t="inlineStr">
        <is>
          <t>실적</t>
        </is>
      </c>
      <c r="F3119" s="37" t="inlineStr">
        <is>
          <t>벤처스퀘어: 소다(SODA) 2025년 매출 1,904억원(전년 대비 57% 증가), 온라인 거래액 218%·오프라인 194% 증가, 일본 프리미엄 TCG 시장 1위.</t>
        </is>
      </c>
      <c r="G3119" s="37" t="inlineStr">
        <is>
          <t>언론 보도</t>
        </is>
      </c>
      <c r="H3119" s="36" t="inlineStr">
        <is>
          <t>2026-04-10</t>
        </is>
      </c>
      <c r="I3119" s="36" t="n"/>
      <c r="J3119" s="39" t="inlineStr">
        <is>
          <t>https://www.venturesquare.net/1075200/</t>
        </is>
      </c>
      <c r="K3119" s="37" t="inlineStr">
        <is>
          <t>post_events_summary,target_rev_post</t>
        </is>
      </c>
    </row>
    <row r="3120" ht="45" customHeight="1">
      <c r="A3120" s="36" t="inlineStr">
        <is>
          <t>N064</t>
        </is>
      </c>
      <c r="B3120" s="37" t="inlineStr">
        <is>
          <t>SODA inc.</t>
        </is>
      </c>
      <c r="C3120" s="36" t="inlineStr">
        <is>
          <t>인수 후</t>
        </is>
      </c>
      <c r="D3120" s="36" t="inlineStr">
        <is>
          <t>2024-05-03</t>
        </is>
      </c>
      <c r="E3120" s="37" t="inlineStr">
        <is>
          <t>어닝콜</t>
        </is>
      </c>
      <c r="F3120" s="37" t="inlineStr">
        <is>
          <t>NAVER 1Q24 실적발표 자료: '도착보장/브랜드솔루션 신규 매출 발생과 SODA 편입 영향으로 매출은 YoY 16.1% 성장'; 'SODA편입효과 제외시 전체 매출 YoY 10.4%'.</t>
        </is>
      </c>
      <c r="G3120" s="37" t="inlineStr">
        <is>
          <t>IR 자료</t>
        </is>
      </c>
      <c r="H3120" s="36" t="inlineStr">
        <is>
          <t>2024-05-03</t>
        </is>
      </c>
      <c r="I3120" s="36" t="n"/>
      <c r="J3120" s="39" t="inlineStr">
        <is>
          <t>https://www.navercorp.com/api/article/download/46472935-7f10-4891-8904-7140721d33e9</t>
        </is>
      </c>
      <c r="K3120" s="37" t="inlineStr">
        <is>
          <t>earnings_call_note</t>
        </is>
      </c>
    </row>
    <row r="3121" ht="45" customHeight="1">
      <c r="A3121" s="36" t="inlineStr">
        <is>
          <t>N064</t>
        </is>
      </c>
      <c r="B3121" s="37" t="inlineStr">
        <is>
          <t>SODA inc.</t>
        </is>
      </c>
      <c r="C3121" s="36" t="inlineStr">
        <is>
          <t>인수 후</t>
        </is>
      </c>
      <c r="D3121" s="36" t="inlineStr">
        <is>
          <t>2026-04-30</t>
        </is>
      </c>
      <c r="E3121" s="37" t="inlineStr">
        <is>
          <t>어닝콜</t>
        </is>
      </c>
      <c r="F3121" s="37"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7" t="inlineStr">
        <is>
          <t>IR 자료</t>
        </is>
      </c>
      <c r="H3121" s="36" t="inlineStr">
        <is>
          <t>2026-04-30</t>
        </is>
      </c>
      <c r="I3121" s="36" t="n"/>
      <c r="J3121" s="39" t="inlineStr">
        <is>
          <t>https://www.navercorp.com/api/article/download/0ce4e7c3-c1ab-4628-9848-baecc3cfcf86</t>
        </is>
      </c>
      <c r="K3121" s="37" t="inlineStr">
        <is>
          <t>earnings_call_note,core_basis</t>
        </is>
      </c>
    </row>
    <row r="3122" ht="45" customHeight="1">
      <c r="A3122" s="36" t="inlineStr">
        <is>
          <t>N064</t>
        </is>
      </c>
      <c r="B3122" s="37" t="inlineStr">
        <is>
          <t>SODA inc.</t>
        </is>
      </c>
      <c r="C3122" s="36" t="inlineStr">
        <is>
          <t>인수 후</t>
        </is>
      </c>
      <c r="D3122" s="36" t="inlineStr">
        <is>
          <t>2026-08-07</t>
        </is>
      </c>
      <c r="E3122" s="37" t="inlineStr">
        <is>
          <t>어닝콜</t>
        </is>
      </c>
      <c r="F3122" s="37" t="inlineStr">
        <is>
          <t>NAVER 2Q26 실적발표 자료: '[C2C] Poshmark 서비스 개편 등 플랫폼 경쟁력 강화로 성장 폭 확대; Soda 트레이딩 카드 거래 호황이 성장 견인'.</t>
        </is>
      </c>
      <c r="G3122" s="37" t="inlineStr">
        <is>
          <t>IR 자료</t>
        </is>
      </c>
      <c r="H3122" s="36" t="inlineStr">
        <is>
          <t>2026-08-07</t>
        </is>
      </c>
      <c r="I3122" s="36" t="n"/>
      <c r="J3122" s="39" t="inlineStr">
        <is>
          <t>https://www.navercorp.com/api/article/download/a769655e-43a9-4be8-8e78-d091981b1803</t>
        </is>
      </c>
      <c r="K3122" s="37" t="inlineStr">
        <is>
          <t>earnings_call_note</t>
        </is>
      </c>
    </row>
    <row r="3123" ht="45" customHeight="1">
      <c r="A3123" s="36" t="inlineStr">
        <is>
          <t>N064</t>
        </is>
      </c>
      <c r="B3123" s="37" t="inlineStr">
        <is>
          <t>SODA inc.</t>
        </is>
      </c>
      <c r="C3123" s="36" t="inlineStr">
        <is>
          <t>발표</t>
        </is>
      </c>
      <c r="D3123" s="36" t="inlineStr">
        <is>
          <t>2021-06-30</t>
        </is>
      </c>
      <c r="E3123" s="37" t="inlineStr">
        <is>
          <t>기타</t>
        </is>
      </c>
      <c r="F3123" s="37" t="inlineStr">
        <is>
          <t>Yahoo Finance 035420.KS 일별 종가: 2021-06-30 417,500원, 2021-07-01 413,000원, 2021-07-05 410,000원, 2021-07-06 409,500원.</t>
        </is>
      </c>
      <c r="G3123" s="37" t="inlineStr">
        <is>
          <t>기타</t>
        </is>
      </c>
      <c r="H3123" s="36" t="inlineStr">
        <is>
          <t>2021-07-06</t>
        </is>
      </c>
      <c r="I3123" s="36" t="n"/>
      <c r="J3123" s="39" t="inlineStr">
        <is>
          <t>https://query1.finance.yahoo.com/v8/finance/chart/035420.KS?period1=1624752000&amp;period2=1625702400&amp;interval=1d</t>
        </is>
      </c>
      <c r="K3123" s="37" t="inlineStr">
        <is>
          <t>acq_mktcap,size_basis</t>
        </is>
      </c>
    </row>
    <row r="3124" ht="45" customHeight="1">
      <c r="A3124" s="36" t="inlineStr">
        <is>
          <t>N064</t>
        </is>
      </c>
      <c r="B3124" s="37" t="inlineStr">
        <is>
          <t>SODA inc.</t>
        </is>
      </c>
      <c r="C3124" s="36" t="inlineStr">
        <is>
          <t>발표</t>
        </is>
      </c>
      <c r="D3124" s="36" t="inlineStr">
        <is>
          <t>2023-12-31</t>
        </is>
      </c>
      <c r="E3124" s="37" t="inlineStr">
        <is>
          <t>기타</t>
        </is>
      </c>
      <c r="F3124" s="37" t="inlineStr">
        <is>
          <t>NAVER 2023 사업보고서 주식의 총수: 발행주식 162,408,594주(이익소각 누계 2,404,801주, 2023년 자기주식 소각 1,640,491주); 2023-10-31 주식소각결정(소각 예정일 2023-11-07, 소각 전 발행주식 164,049,085주).</t>
        </is>
      </c>
      <c r="G3124" s="37" t="inlineStr">
        <is>
          <t>DART 사업보고서</t>
        </is>
      </c>
      <c r="H3124" s="36" t="inlineStr">
        <is>
          <t>2024-03-18</t>
        </is>
      </c>
      <c r="I3124" s="36" t="inlineStr">
        <is>
          <t>20240318000844</t>
        </is>
      </c>
      <c r="J3124" s="39" t="inlineStr">
        <is>
          <t>https://dart.fss.or.kr/dsaf001/main.do?rcpNo=20240318000844</t>
        </is>
      </c>
      <c r="K3124" s="37" t="inlineStr">
        <is>
          <t>size_basis,acq_mktcap</t>
        </is>
      </c>
    </row>
    <row r="3125" ht="45" customHeight="1">
      <c r="A3125" s="36" t="inlineStr">
        <is>
          <t>N065</t>
        </is>
      </c>
      <c r="B3125" s="37" t="inlineStr">
        <is>
          <t>Namaein Co., Ltd</t>
        </is>
      </c>
      <c r="C3125" s="36" t="inlineStr">
        <is>
          <t>발표</t>
        </is>
      </c>
      <c r="D3125" s="36" t="inlineStr">
        <is>
          <t>2021-08-25</t>
        </is>
      </c>
      <c r="E3125" s="37" t="inlineStr">
        <is>
          <t>발표</t>
        </is>
      </c>
      <c r="F3125" s="37"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7" t="inlineStr">
        <is>
          <t>DART 기타공시</t>
        </is>
      </c>
      <c r="H3125" s="36" t="inlineStr">
        <is>
          <t>2021-08-25</t>
        </is>
      </c>
      <c r="I3125" s="36" t="inlineStr">
        <is>
          <t>20210825000325</t>
        </is>
      </c>
      <c r="J3125" s="39" t="inlineStr">
        <is>
          <t>https://dart.fss.or.kr/dsaf001/main.do?rcpNo=20210825000325</t>
        </is>
      </c>
      <c r="K3125" s="37" t="inlineStr">
        <is>
          <t>announce_date_chk,value_chk_local,purpose_quote,deal_to_equity_pct,pre_events_summary,target_rev_pre</t>
        </is>
      </c>
    </row>
    <row r="3126" ht="45" customHeight="1">
      <c r="A3126" s="36" t="inlineStr">
        <is>
          <t>N065</t>
        </is>
      </c>
      <c r="B3126" s="37" t="inlineStr">
        <is>
          <t>Namaein Co., Ltd</t>
        </is>
      </c>
      <c r="C3126" s="36" t="inlineStr">
        <is>
          <t>발표</t>
        </is>
      </c>
      <c r="D3126" s="36" t="inlineStr">
        <is>
          <t>2021-08-25</t>
        </is>
      </c>
      <c r="E3126" s="37" t="inlineStr">
        <is>
          <t>발표</t>
        </is>
      </c>
      <c r="F3126" s="37"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7" t="inlineStr">
        <is>
          <t>DART 기타공시</t>
        </is>
      </c>
      <c r="H3126" s="36" t="inlineStr">
        <is>
          <t>2021-08-25</t>
        </is>
      </c>
      <c r="I3126" s="36" t="inlineStr">
        <is>
          <t>20210825000326</t>
        </is>
      </c>
      <c r="J3126" s="39" t="inlineStr">
        <is>
          <t>https://dart.fss.or.kr/dsaf001/main.do?rcpNo=20210825000326</t>
        </is>
      </c>
      <c r="K3126" s="37" t="inlineStr">
        <is>
          <t>acq_total_assets,deal_to_assets_pct</t>
        </is>
      </c>
    </row>
    <row r="3127" ht="45" customHeight="1">
      <c r="A3127" s="36" t="inlineStr">
        <is>
          <t>N065</t>
        </is>
      </c>
      <c r="B3127" s="37" t="inlineStr">
        <is>
          <t>Namaein Co., Ltd</t>
        </is>
      </c>
      <c r="C3127" s="36" t="inlineStr">
        <is>
          <t>발표</t>
        </is>
      </c>
      <c r="D3127" s="36" t="inlineStr">
        <is>
          <t>2021-08-25</t>
        </is>
      </c>
      <c r="E3127" s="37" t="inlineStr">
        <is>
          <t>기타</t>
        </is>
      </c>
      <c r="F3127" s="37" t="inlineStr">
        <is>
          <t>크림㈜가 스노우㈜로부터 단기차입 200억원(2021-08-25~2022-02-24, 연 2.8%), 운영자금.</t>
        </is>
      </c>
      <c r="G3127" s="37" t="inlineStr">
        <is>
          <t>DART 기타공시</t>
        </is>
      </c>
      <c r="H3127" s="36" t="inlineStr">
        <is>
          <t>2021-08-25</t>
        </is>
      </c>
      <c r="I3127" s="36" t="inlineStr">
        <is>
          <t>20210825000321</t>
        </is>
      </c>
      <c r="J3127" s="39" t="inlineStr">
        <is>
          <t>https://dart.fss.or.kr/dsaf001/main.do?rcpNo=20210825000321</t>
        </is>
      </c>
      <c r="K3127" s="37" t="inlineStr">
        <is>
          <t>size_basis</t>
        </is>
      </c>
    </row>
    <row r="3128" ht="45" customHeight="1">
      <c r="A3128" s="36" t="inlineStr">
        <is>
          <t>N065</t>
        </is>
      </c>
      <c r="B3128" s="37" t="inlineStr">
        <is>
          <t>Namaein Co., Ltd</t>
        </is>
      </c>
      <c r="C3128" s="36" t="inlineStr">
        <is>
          <t>발표</t>
        </is>
      </c>
      <c r="D3128" s="36" t="inlineStr">
        <is>
          <t>2021-08-31</t>
        </is>
      </c>
      <c r="E3128" s="37" t="inlineStr">
        <is>
          <t>발표</t>
        </is>
      </c>
      <c r="F3128" s="37" t="inlineStr">
        <is>
          <t>'Kream acquired a popular online resale community, Nike Mania, for 8 billion won ($6.9 million)'; Kream 이용자 약 45만명, Nike Mania 100만명 이상; 목적 'to gain an upper hand in user acquisition'.</t>
        </is>
      </c>
      <c r="G3128" s="37" t="inlineStr">
        <is>
          <t>언론 보도</t>
        </is>
      </c>
      <c r="H3128" s="36" t="inlineStr">
        <is>
          <t>2021-08-31</t>
        </is>
      </c>
      <c r="I3128" s="36" t="n"/>
      <c r="J3128" s="39" t="inlineStr">
        <is>
          <t>https://www.kedglobal.com/newsView/ked202108310008?lang=us</t>
        </is>
      </c>
      <c r="K3128" s="37" t="inlineStr">
        <is>
          <t>first_filing_date,core_basis,value_chk_usdmm</t>
        </is>
      </c>
    </row>
    <row r="3129" ht="45" customHeight="1">
      <c r="A3129" s="36" t="inlineStr">
        <is>
          <t>N065</t>
        </is>
      </c>
      <c r="B3129" s="37" t="inlineStr">
        <is>
          <t>Namaein Co., Ltd</t>
        </is>
      </c>
      <c r="C3129" s="36" t="inlineStr">
        <is>
          <t>발표</t>
        </is>
      </c>
      <c r="D3129" s="36" t="inlineStr">
        <is>
          <t>2021-09-02</t>
        </is>
      </c>
      <c r="E3129" s="37" t="inlineStr">
        <is>
          <t>발표</t>
        </is>
      </c>
      <c r="F3129" s="37"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7" t="inlineStr">
        <is>
          <t>언론 보도</t>
        </is>
      </c>
      <c r="H3129" s="36" t="inlineStr">
        <is>
          <t>2021-09-02</t>
        </is>
      </c>
      <c r="I3129" s="36" t="n"/>
      <c r="J3129" s="39" t="inlineStr">
        <is>
          <t>https://dealsite.co.kr/articles/78028</t>
        </is>
      </c>
      <c r="K3129" s="37" t="inlineStr">
        <is>
          <t>purpose_quote,pre_events_summary</t>
        </is>
      </c>
    </row>
    <row r="3130" ht="45" customHeight="1">
      <c r="A3130" s="36" t="inlineStr">
        <is>
          <t>N065</t>
        </is>
      </c>
      <c r="B3130" s="37" t="inlineStr">
        <is>
          <t>Namaein Co., Ltd</t>
        </is>
      </c>
      <c r="C3130" s="36" t="inlineStr">
        <is>
          <t>인수 후</t>
        </is>
      </c>
      <c r="D3130" s="36" t="inlineStr">
        <is>
          <t>2021-11-01</t>
        </is>
      </c>
      <c r="E3130" s="37" t="inlineStr">
        <is>
          <t>완료</t>
        </is>
      </c>
      <c r="F3130" s="37" t="inlineStr">
        <is>
          <t>나매인㈜ 설립일 2020-02-18, 계열편입일 2021-11-01, 대표사업 '네이버 카페 서비스 운영', 크림㈜ 100% 보유, 김민국(현 크림 사업 리더) 사내이사 2021-09-29 취임. 2021년 매출 415·영업이익 3·순이익 3(백만원).</t>
        </is>
      </c>
      <c r="G3130" s="37" t="inlineStr">
        <is>
          <t>DART 기타공시</t>
        </is>
      </c>
      <c r="H3130" s="36" t="inlineStr">
        <is>
          <t>2022-05-31</t>
        </is>
      </c>
      <c r="I3130" s="36" t="inlineStr">
        <is>
          <t>20220531001715</t>
        </is>
      </c>
      <c r="J3130" s="39" t="inlineStr">
        <is>
          <t>https://dart.fss.or.kr/dsaf001/main.do?rcpNo=20220531001715</t>
        </is>
      </c>
      <c r="K3130" s="37" t="inlineStr">
        <is>
          <t>status_chk,post_events_summary,core_basis</t>
        </is>
      </c>
    </row>
    <row r="3131" ht="45" customHeight="1">
      <c r="A3131" s="36" t="inlineStr">
        <is>
          <t>N065</t>
        </is>
      </c>
      <c r="B3131" s="37" t="inlineStr">
        <is>
          <t>Namaein Co., Ltd</t>
        </is>
      </c>
      <c r="C3131" s="36" t="inlineStr">
        <is>
          <t>인수 후</t>
        </is>
      </c>
      <c r="D3131" s="36" t="inlineStr">
        <is>
          <t>2021-12-31</t>
        </is>
      </c>
      <c r="E3131" s="37" t="inlineStr">
        <is>
          <t>완료</t>
        </is>
      </c>
      <c r="F3131" s="37" t="inlineStr">
        <is>
          <t>크림 2021 감사보고서: 종속기업 나매인(*1 당기 중 신규 취득), 온라인 광고, 지분 100%, 장부금액 8,000,000천원; 요약재무 매출 76,500천원·순손실 27,728천원.</t>
        </is>
      </c>
      <c r="G3131" s="37" t="inlineStr">
        <is>
          <t>DART 감사보고서</t>
        </is>
      </c>
      <c r="H3131" s="36" t="inlineStr">
        <is>
          <t>2022-04-04</t>
        </is>
      </c>
      <c r="I3131" s="36" t="inlineStr">
        <is>
          <t>20220401003163</t>
        </is>
      </c>
      <c r="J3131" s="39" t="inlineStr">
        <is>
          <t>https://dart.fss.or.kr/dsaf001/main.do?rcpNo=20220401003163</t>
        </is>
      </c>
      <c r="K3131" s="37" t="inlineStr">
        <is>
          <t>status_chk,core_basis,perf_basis</t>
        </is>
      </c>
    </row>
    <row r="3132" ht="45" customHeight="1">
      <c r="A3132" s="36" t="inlineStr">
        <is>
          <t>N065</t>
        </is>
      </c>
      <c r="B3132" s="37" t="inlineStr">
        <is>
          <t>Namaein Co., Ltd</t>
        </is>
      </c>
      <c r="C3132" s="36" t="inlineStr">
        <is>
          <t>인수 후</t>
        </is>
      </c>
      <c r="D3132" s="36" t="inlineStr">
        <is>
          <t>2022-12-31</t>
        </is>
      </c>
      <c r="E3132" s="37" t="inlineStr">
        <is>
          <t>손상차손</t>
        </is>
      </c>
      <c r="F3132" s="37" t="inlineStr">
        <is>
          <t>크림 2022 감사보고서: 나매인 장부금액 전기 8,000,000천원→당기 0, '(*3) 당기 중 전액 손상되었습니다', 투자주식 변동표 손상 (8,000,000)천원. 나매인 2022 매출 192,000천원·순손실 99,308천원.</t>
        </is>
      </c>
      <c r="G3132" s="37" t="inlineStr">
        <is>
          <t>DART 감사보고서</t>
        </is>
      </c>
      <c r="H3132" s="36" t="inlineStr">
        <is>
          <t>2023-04-10</t>
        </is>
      </c>
      <c r="I3132" s="36" t="inlineStr">
        <is>
          <t>20230410000641</t>
        </is>
      </c>
      <c r="J3132" s="39" t="inlineStr">
        <is>
          <t>https://dart.fss.or.kr/dsaf001/main.do?rcpNo=20230410000641</t>
        </is>
      </c>
      <c r="K3132" s="37" t="inlineStr">
        <is>
          <t>impairment,post_events_summary</t>
        </is>
      </c>
    </row>
    <row r="3133" ht="45" customHeight="1">
      <c r="A3133" s="36" t="inlineStr">
        <is>
          <t>N065</t>
        </is>
      </c>
      <c r="B3133" s="37" t="inlineStr">
        <is>
          <t>Namaein Co., Ltd</t>
        </is>
      </c>
      <c r="C3133" s="36" t="inlineStr">
        <is>
          <t>인수 후</t>
        </is>
      </c>
      <c r="D3133" s="36" t="inlineStr">
        <is>
          <t>2022-12-31</t>
        </is>
      </c>
      <c r="E3133" s="37" t="inlineStr">
        <is>
          <t>실적</t>
        </is>
      </c>
      <c r="F3133" s="37" t="inlineStr">
        <is>
          <t>나매인 2022년 매출 192, 영업이익 -269, 당기순이익 -85(백만원).</t>
        </is>
      </c>
      <c r="G3133" s="37" t="inlineStr">
        <is>
          <t>DART 기타공시</t>
        </is>
      </c>
      <c r="H3133" s="36" t="inlineStr">
        <is>
          <t>2023-05-26</t>
        </is>
      </c>
      <c r="I3133" s="36" t="inlineStr">
        <is>
          <t>20230526000282</t>
        </is>
      </c>
      <c r="J3133" s="39" t="inlineStr">
        <is>
          <t>https://dart.fss.or.kr/dsaf001/main.do?rcpNo=20230526000282</t>
        </is>
      </c>
      <c r="K3133" s="37" t="inlineStr">
        <is>
          <t>target_rev_post,target_op_post</t>
        </is>
      </c>
    </row>
    <row r="3134" ht="45" customHeight="1">
      <c r="A3134" s="36" t="inlineStr">
        <is>
          <t>N065</t>
        </is>
      </c>
      <c r="B3134" s="37" t="inlineStr">
        <is>
          <t>Namaein Co., Ltd</t>
        </is>
      </c>
      <c r="C3134" s="36" t="inlineStr">
        <is>
          <t>인수 후</t>
        </is>
      </c>
      <c r="D3134" s="36" t="inlineStr">
        <is>
          <t>2023-12-31</t>
        </is>
      </c>
      <c r="E3134" s="37" t="inlineStr">
        <is>
          <t>실적</t>
        </is>
      </c>
      <c r="F3134" s="37" t="inlineStr">
        <is>
          <t>나매인 2023년 매출 177, 영업이익 -45, 당기순이익 -45(백만원).</t>
        </is>
      </c>
      <c r="G3134" s="37" t="inlineStr">
        <is>
          <t>DART 기타공시</t>
        </is>
      </c>
      <c r="H3134" s="36" t="inlineStr">
        <is>
          <t>2024-05-28</t>
        </is>
      </c>
      <c r="I3134" s="36" t="inlineStr">
        <is>
          <t>20240528000134</t>
        </is>
      </c>
      <c r="J3134" s="39" t="inlineStr">
        <is>
          <t>https://dart.fss.or.kr/dsaf001/main.do?rcpNo=20240528000134</t>
        </is>
      </c>
      <c r="K3134" s="37" t="inlineStr">
        <is>
          <t>target_rev_post,target_op_post</t>
        </is>
      </c>
    </row>
    <row r="3135" ht="45" customHeight="1">
      <c r="A3135" s="36" t="inlineStr">
        <is>
          <t>N065</t>
        </is>
      </c>
      <c r="B3135" s="37" t="inlineStr">
        <is>
          <t>Namaein Co., Ltd</t>
        </is>
      </c>
      <c r="C3135" s="36" t="inlineStr">
        <is>
          <t>인수 후</t>
        </is>
      </c>
      <c r="D3135" s="36" t="inlineStr">
        <is>
          <t>2024-12-31</t>
        </is>
      </c>
      <c r="E3135" s="37" t="inlineStr">
        <is>
          <t>실적</t>
        </is>
      </c>
      <c r="F3135" s="37" t="inlineStr">
        <is>
          <t>나매인 2024년 매출 209, 영업이익 -6, 당기순이익 -7(백만원).</t>
        </is>
      </c>
      <c r="G3135" s="37" t="inlineStr">
        <is>
          <t>DART 기타공시</t>
        </is>
      </c>
      <c r="H3135" s="36" t="inlineStr">
        <is>
          <t>2025-05-28</t>
        </is>
      </c>
      <c r="I3135" s="36" t="inlineStr">
        <is>
          <t>20250528000580</t>
        </is>
      </c>
      <c r="J3135" s="39" t="inlineStr">
        <is>
          <t>https://dart.fss.or.kr/dsaf001/main.do?rcpNo=20250528000580</t>
        </is>
      </c>
      <c r="K3135" s="37" t="inlineStr">
        <is>
          <t>target_rev_post,target_op_post</t>
        </is>
      </c>
    </row>
    <row r="3136" ht="45" customHeight="1">
      <c r="A3136" s="36" t="inlineStr">
        <is>
          <t>N065</t>
        </is>
      </c>
      <c r="B3136" s="37" t="inlineStr">
        <is>
          <t>Namaein Co., Ltd</t>
        </is>
      </c>
      <c r="C3136" s="36" t="inlineStr">
        <is>
          <t>인수 후</t>
        </is>
      </c>
      <c r="D3136" s="36" t="inlineStr">
        <is>
          <t>2026-05-28</t>
        </is>
      </c>
      <c r="E3136" s="37" t="inlineStr">
        <is>
          <t>사명변경</t>
        </is>
      </c>
      <c r="F3136" s="37"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7" t="inlineStr">
        <is>
          <t>DART 기타공시</t>
        </is>
      </c>
      <c r="H3136" s="36" t="inlineStr">
        <is>
          <t>2026-05-28</t>
        </is>
      </c>
      <c r="I3136" s="36" t="inlineStr">
        <is>
          <t>20260528000814</t>
        </is>
      </c>
      <c r="J3136" s="39" t="inlineStr">
        <is>
          <t>https://dart.fss.or.kr/dsaf001/main.do?rcpNo=20260528000814</t>
        </is>
      </c>
      <c r="K3136" s="37" t="inlineStr">
        <is>
          <t>target_rev_post,target_op_post,post_events_summary</t>
        </is>
      </c>
    </row>
    <row r="3137" ht="45" customHeight="1">
      <c r="A3137" s="36" t="inlineStr">
        <is>
          <t>N065</t>
        </is>
      </c>
      <c r="B3137" s="37" t="inlineStr">
        <is>
          <t>Namaein Co., Ltd</t>
        </is>
      </c>
      <c r="C3137" s="36" t="inlineStr">
        <is>
          <t>인수 후</t>
        </is>
      </c>
      <c r="D3137" s="36" t="inlineStr">
        <is>
          <t>2025-12-31</t>
        </is>
      </c>
      <c r="E3137" s="37" t="inlineStr">
        <is>
          <t>기타</t>
        </is>
      </c>
      <c r="F3137" s="37" t="inlineStr">
        <is>
          <t>크림 2025 감사보고서: 나매인(주) 지분 100%, 장부금액 당기·전기 모두 0. 크림의 나매인 대상 영업비용 2025년 143,000천원, 2024년 193,000천원. 나매인 2025 매출 147,000천원·순손실 26,124천원.</t>
        </is>
      </c>
      <c r="G3137" s="37" t="inlineStr">
        <is>
          <t>DART 감사보고서</t>
        </is>
      </c>
      <c r="H3137" s="36" t="inlineStr">
        <is>
          <t>2026-04-10</t>
        </is>
      </c>
      <c r="I3137" s="36" t="inlineStr">
        <is>
          <t>20260410000429</t>
        </is>
      </c>
      <c r="J3137" s="39" t="inlineStr">
        <is>
          <t>https://dart.fss.or.kr/dsaf001/main.do?rcpNo=20260410000429</t>
        </is>
      </c>
      <c r="K3137" s="37" t="inlineStr">
        <is>
          <t>post_events_summary,impairment</t>
        </is>
      </c>
    </row>
    <row r="3138" ht="45" customHeight="1">
      <c r="A3138" s="36" t="inlineStr">
        <is>
          <t>N065</t>
        </is>
      </c>
      <c r="B3138" s="37" t="inlineStr">
        <is>
          <t>Namaein Co., Ltd</t>
        </is>
      </c>
      <c r="C3138" s="36" t="inlineStr">
        <is>
          <t>인수 전</t>
        </is>
      </c>
      <c r="D3138" s="36" t="inlineStr">
        <is>
          <t>2020-12-31</t>
        </is>
      </c>
      <c r="E3138" s="37" t="inlineStr">
        <is>
          <t>실적</t>
        </is>
      </c>
      <c r="F3138" s="37" t="inlineStr">
        <is>
          <t>NAVER 2020 사업보고서 요약재무정보 연결 자산총계 17,014,239백만원.</t>
        </is>
      </c>
      <c r="G3138" s="37" t="inlineStr">
        <is>
          <t>DART 사업보고서</t>
        </is>
      </c>
      <c r="H3138" s="36" t="inlineStr">
        <is>
          <t>2021-03-16</t>
        </is>
      </c>
      <c r="I3138" s="36" t="inlineStr">
        <is>
          <t>20210316001214</t>
        </is>
      </c>
      <c r="J3138" s="39" t="inlineStr">
        <is>
          <t>https://dart.fss.or.kr/dsaf001/main.do?rcpNo=20210316001214</t>
        </is>
      </c>
      <c r="K3138" s="37" t="inlineStr">
        <is>
          <t>apex_total_assets</t>
        </is>
      </c>
    </row>
    <row r="3139" ht="45" customHeight="1">
      <c r="A3139" s="36" t="inlineStr">
        <is>
          <t>N065</t>
        </is>
      </c>
      <c r="B3139" s="37" t="inlineStr">
        <is>
          <t>Namaein Co., Ltd</t>
        </is>
      </c>
      <c r="C3139" s="36" t="inlineStr">
        <is>
          <t>발표</t>
        </is>
      </c>
      <c r="D3139" s="36" t="inlineStr">
        <is>
          <t>2021-08-24</t>
        </is>
      </c>
      <c r="E3139" s="37" t="inlineStr">
        <is>
          <t>기타</t>
        </is>
      </c>
      <c r="F3139" s="37" t="inlineStr">
        <is>
          <t>NAVER 발행주식의 총수 164,263,395주(2021 반기보고서). 종가 2021-08-24 437,500원(Yahoo Finance 035420.KS).</t>
        </is>
      </c>
      <c r="G3139" s="37" t="inlineStr">
        <is>
          <t>DART 사업보고서</t>
        </is>
      </c>
      <c r="H3139" s="36" t="inlineStr">
        <is>
          <t>2021-08-17</t>
        </is>
      </c>
      <c r="I3139" s="36" t="inlineStr">
        <is>
          <t>20210817001824</t>
        </is>
      </c>
      <c r="J3139" s="39" t="inlineStr">
        <is>
          <t>https://dart.fss.or.kr/dsaf001/main.do?rcpNo=20210817001824</t>
        </is>
      </c>
      <c r="K3139" s="37" t="inlineStr">
        <is>
          <t>acq_mktcap</t>
        </is>
      </c>
    </row>
    <row r="3140" ht="45" customHeight="1">
      <c r="A3140" s="36" t="inlineStr">
        <is>
          <t>N066</t>
        </is>
      </c>
      <c r="B3140" s="37" t="inlineStr">
        <is>
          <t>Namain Korea Co., Ltd.</t>
        </is>
      </c>
      <c r="C3140" s="36" t="inlineStr">
        <is>
          <t>발표</t>
        </is>
      </c>
      <c r="D3140" s="36" t="inlineStr">
        <is>
          <t>2021-08-25</t>
        </is>
      </c>
      <c r="E3140" s="37" t="inlineStr">
        <is>
          <t>발표</t>
        </is>
      </c>
      <c r="F3140" s="37"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7" t="inlineStr">
        <is>
          <t>DART 기타공시</t>
        </is>
      </c>
      <c r="H3140" s="36" t="inlineStr">
        <is>
          <t>2021-08-25</t>
        </is>
      </c>
      <c r="I3140" s="36" t="inlineStr">
        <is>
          <t>20210825000325</t>
        </is>
      </c>
      <c r="J3140" s="39" t="inlineStr">
        <is>
          <t>https://dart.fss.or.kr/dsaf001/main.do?rcpNo=20210825000325</t>
        </is>
      </c>
      <c r="K3140" s="37" t="inlineStr">
        <is>
          <t>announce_date_chk,value_chk_local,purpose_quote,deal_to_equity_pct,pre_events_summary,target_rev_pre</t>
        </is>
      </c>
    </row>
    <row r="3141" ht="45" customHeight="1">
      <c r="A3141" s="36" t="inlineStr">
        <is>
          <t>N066</t>
        </is>
      </c>
      <c r="B3141" s="37" t="inlineStr">
        <is>
          <t>Namain Korea Co., Ltd.</t>
        </is>
      </c>
      <c r="C3141" s="36" t="inlineStr">
        <is>
          <t>발표</t>
        </is>
      </c>
      <c r="D3141" s="36" t="inlineStr">
        <is>
          <t>2021-08-25</t>
        </is>
      </c>
      <c r="E3141" s="37" t="inlineStr">
        <is>
          <t>발표</t>
        </is>
      </c>
      <c r="F3141" s="37"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7" t="inlineStr">
        <is>
          <t>DART 기타공시</t>
        </is>
      </c>
      <c r="H3141" s="36" t="inlineStr">
        <is>
          <t>2021-08-25</t>
        </is>
      </c>
      <c r="I3141" s="36" t="inlineStr">
        <is>
          <t>20210825000326</t>
        </is>
      </c>
      <c r="J3141" s="39" t="inlineStr">
        <is>
          <t>https://dart.fss.or.kr/dsaf001/main.do?rcpNo=20210825000326</t>
        </is>
      </c>
      <c r="K3141" s="37" t="inlineStr">
        <is>
          <t>acq_total_assets,deal_to_assets_pct</t>
        </is>
      </c>
    </row>
    <row r="3142" ht="45" customHeight="1">
      <c r="A3142" s="36" t="inlineStr">
        <is>
          <t>N066</t>
        </is>
      </c>
      <c r="B3142" s="37" t="inlineStr">
        <is>
          <t>Namain Korea Co., Ltd.</t>
        </is>
      </c>
      <c r="C3142" s="36" t="inlineStr">
        <is>
          <t>발표</t>
        </is>
      </c>
      <c r="D3142" s="36" t="inlineStr">
        <is>
          <t>2021-08-25</t>
        </is>
      </c>
      <c r="E3142" s="37" t="inlineStr">
        <is>
          <t>기타</t>
        </is>
      </c>
      <c r="F3142" s="37" t="inlineStr">
        <is>
          <t>크림㈜가 스노우㈜로부터 단기차입 200억원(2021-08-25~2022-02-24, 연 2.8%), 운영자금.</t>
        </is>
      </c>
      <c r="G3142" s="37" t="inlineStr">
        <is>
          <t>DART 기타공시</t>
        </is>
      </c>
      <c r="H3142" s="36" t="inlineStr">
        <is>
          <t>2021-08-25</t>
        </is>
      </c>
      <c r="I3142" s="36" t="inlineStr">
        <is>
          <t>20210825000321</t>
        </is>
      </c>
      <c r="J3142" s="39" t="inlineStr">
        <is>
          <t>https://dart.fss.or.kr/dsaf001/main.do?rcpNo=20210825000321</t>
        </is>
      </c>
      <c r="K3142" s="37" t="inlineStr">
        <is>
          <t>size_basis</t>
        </is>
      </c>
    </row>
    <row r="3143" ht="45" customHeight="1">
      <c r="A3143" s="36" t="inlineStr">
        <is>
          <t>N066</t>
        </is>
      </c>
      <c r="B3143" s="37" t="inlineStr">
        <is>
          <t>Namain Korea Co., Ltd.</t>
        </is>
      </c>
      <c r="C3143" s="36" t="inlineStr">
        <is>
          <t>발표</t>
        </is>
      </c>
      <c r="D3143" s="36" t="inlineStr">
        <is>
          <t>2021-08-31</t>
        </is>
      </c>
      <c r="E3143" s="37" t="inlineStr">
        <is>
          <t>발표</t>
        </is>
      </c>
      <c r="F3143" s="37" t="inlineStr">
        <is>
          <t>'Kream acquired a popular online resale community, Nike Mania, for 8 billion won ($6.9 million)'; Kream 이용자 약 45만명, Nike Mania 100만명 이상; 목적 'to gain an upper hand in user acquisition'.</t>
        </is>
      </c>
      <c r="G3143" s="37" t="inlineStr">
        <is>
          <t>언론 보도</t>
        </is>
      </c>
      <c r="H3143" s="36" t="inlineStr">
        <is>
          <t>2021-08-31</t>
        </is>
      </c>
      <c r="I3143" s="36" t="n"/>
      <c r="J3143" s="39" t="inlineStr">
        <is>
          <t>https://www.kedglobal.com/newsView/ked202108310008?lang=us</t>
        </is>
      </c>
      <c r="K3143" s="37" t="inlineStr">
        <is>
          <t>first_filing_date,core_basis,value_chk_usdmm</t>
        </is>
      </c>
    </row>
    <row r="3144" ht="45" customHeight="1">
      <c r="A3144" s="36" t="inlineStr">
        <is>
          <t>N066</t>
        </is>
      </c>
      <c r="B3144" s="37" t="inlineStr">
        <is>
          <t>Namain Korea Co., Ltd.</t>
        </is>
      </c>
      <c r="C3144" s="36" t="inlineStr">
        <is>
          <t>발표</t>
        </is>
      </c>
      <c r="D3144" s="36" t="inlineStr">
        <is>
          <t>2021-09-02</t>
        </is>
      </c>
      <c r="E3144" s="37" t="inlineStr">
        <is>
          <t>발표</t>
        </is>
      </c>
      <c r="F3144" s="37"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7" t="inlineStr">
        <is>
          <t>언론 보도</t>
        </is>
      </c>
      <c r="H3144" s="36" t="inlineStr">
        <is>
          <t>2021-09-02</t>
        </is>
      </c>
      <c r="I3144" s="36" t="n"/>
      <c r="J3144" s="39" t="inlineStr">
        <is>
          <t>https://dealsite.co.kr/articles/78028</t>
        </is>
      </c>
      <c r="K3144" s="37" t="inlineStr">
        <is>
          <t>purpose_quote,pre_events_summary</t>
        </is>
      </c>
    </row>
    <row r="3145" ht="45" customHeight="1">
      <c r="A3145" s="36" t="inlineStr">
        <is>
          <t>N066</t>
        </is>
      </c>
      <c r="B3145" s="37" t="inlineStr">
        <is>
          <t>Namain Korea Co., Ltd.</t>
        </is>
      </c>
      <c r="C3145" s="36" t="inlineStr">
        <is>
          <t>인수 후</t>
        </is>
      </c>
      <c r="D3145" s="36" t="inlineStr">
        <is>
          <t>2021-11-01</t>
        </is>
      </c>
      <c r="E3145" s="37" t="inlineStr">
        <is>
          <t>완료</t>
        </is>
      </c>
      <c r="F3145" s="37" t="inlineStr">
        <is>
          <t>나매인㈜ 설립일 2020-02-18, 계열편입일 2021-11-01, 대표사업 '네이버 카페 서비스 운영', 크림㈜ 100% 보유, 김민국(현 크림 사업 리더) 사내이사 2021-09-29 취임. 2021년 매출 415·영업이익 3·순이익 3(백만원).</t>
        </is>
      </c>
      <c r="G3145" s="37" t="inlineStr">
        <is>
          <t>DART 기타공시</t>
        </is>
      </c>
      <c r="H3145" s="36" t="inlineStr">
        <is>
          <t>2022-05-31</t>
        </is>
      </c>
      <c r="I3145" s="36" t="inlineStr">
        <is>
          <t>20220531001715</t>
        </is>
      </c>
      <c r="J3145" s="39" t="inlineStr">
        <is>
          <t>https://dart.fss.or.kr/dsaf001/main.do?rcpNo=20220531001715</t>
        </is>
      </c>
      <c r="K3145" s="37" t="inlineStr">
        <is>
          <t>status_chk,post_events_summary,core_basis</t>
        </is>
      </c>
    </row>
    <row r="3146" ht="45" customHeight="1">
      <c r="A3146" s="36" t="inlineStr">
        <is>
          <t>N066</t>
        </is>
      </c>
      <c r="B3146" s="37" t="inlineStr">
        <is>
          <t>Namain Korea Co., Ltd.</t>
        </is>
      </c>
      <c r="C3146" s="36" t="inlineStr">
        <is>
          <t>인수 후</t>
        </is>
      </c>
      <c r="D3146" s="36" t="inlineStr">
        <is>
          <t>2021-12-31</t>
        </is>
      </c>
      <c r="E3146" s="37" t="inlineStr">
        <is>
          <t>완료</t>
        </is>
      </c>
      <c r="F3146" s="37" t="inlineStr">
        <is>
          <t>크림 2021 감사보고서: 종속기업 나매인(*1 당기 중 신규 취득), 온라인 광고, 지분 100%, 장부금액 8,000,000천원; 요약재무 매출 76,500천원·순손실 27,728천원.</t>
        </is>
      </c>
      <c r="G3146" s="37" t="inlineStr">
        <is>
          <t>DART 감사보고서</t>
        </is>
      </c>
      <c r="H3146" s="36" t="inlineStr">
        <is>
          <t>2022-04-04</t>
        </is>
      </c>
      <c r="I3146" s="36" t="inlineStr">
        <is>
          <t>20220401003163</t>
        </is>
      </c>
      <c r="J3146" s="39" t="inlineStr">
        <is>
          <t>https://dart.fss.or.kr/dsaf001/main.do?rcpNo=20220401003163</t>
        </is>
      </c>
      <c r="K3146" s="37" t="inlineStr">
        <is>
          <t>status_chk,core_basis,perf_basis</t>
        </is>
      </c>
    </row>
    <row r="3147" ht="45" customHeight="1">
      <c r="A3147" s="36" t="inlineStr">
        <is>
          <t>N066</t>
        </is>
      </c>
      <c r="B3147" s="37" t="inlineStr">
        <is>
          <t>Namain Korea Co., Ltd.</t>
        </is>
      </c>
      <c r="C3147" s="36" t="inlineStr">
        <is>
          <t>인수 후</t>
        </is>
      </c>
      <c r="D3147" s="36" t="inlineStr">
        <is>
          <t>2022-12-31</t>
        </is>
      </c>
      <c r="E3147" s="37" t="inlineStr">
        <is>
          <t>손상차손</t>
        </is>
      </c>
      <c r="F3147" s="37" t="inlineStr">
        <is>
          <t>크림 2022 감사보고서: 나매인 장부금액 전기 8,000,000천원→당기 0, '(*3) 당기 중 전액 손상되었습니다', 투자주식 변동표 손상 (8,000,000)천원. 나매인 2022 매출 192,000천원·순손실 99,308천원.</t>
        </is>
      </c>
      <c r="G3147" s="37" t="inlineStr">
        <is>
          <t>DART 감사보고서</t>
        </is>
      </c>
      <c r="H3147" s="36" t="inlineStr">
        <is>
          <t>2023-04-10</t>
        </is>
      </c>
      <c r="I3147" s="36" t="inlineStr">
        <is>
          <t>20230410000641</t>
        </is>
      </c>
      <c r="J3147" s="39" t="inlineStr">
        <is>
          <t>https://dart.fss.or.kr/dsaf001/main.do?rcpNo=20230410000641</t>
        </is>
      </c>
      <c r="K3147" s="37" t="inlineStr">
        <is>
          <t>impairment,post_events_summary</t>
        </is>
      </c>
    </row>
    <row r="3148" ht="45" customHeight="1">
      <c r="A3148" s="36" t="inlineStr">
        <is>
          <t>N066</t>
        </is>
      </c>
      <c r="B3148" s="37" t="inlineStr">
        <is>
          <t>Namain Korea Co., Ltd.</t>
        </is>
      </c>
      <c r="C3148" s="36" t="inlineStr">
        <is>
          <t>인수 후</t>
        </is>
      </c>
      <c r="D3148" s="36" t="inlineStr">
        <is>
          <t>2022-12-31</t>
        </is>
      </c>
      <c r="E3148" s="37" t="inlineStr">
        <is>
          <t>실적</t>
        </is>
      </c>
      <c r="F3148" s="37" t="inlineStr">
        <is>
          <t>나매인 2022년 매출 192, 영업이익 -269, 당기순이익 -85(백만원).</t>
        </is>
      </c>
      <c r="G3148" s="37" t="inlineStr">
        <is>
          <t>DART 기타공시</t>
        </is>
      </c>
      <c r="H3148" s="36" t="inlineStr">
        <is>
          <t>2023-05-26</t>
        </is>
      </c>
      <c r="I3148" s="36" t="inlineStr">
        <is>
          <t>20230526000282</t>
        </is>
      </c>
      <c r="J3148" s="39" t="inlineStr">
        <is>
          <t>https://dart.fss.or.kr/dsaf001/main.do?rcpNo=20230526000282</t>
        </is>
      </c>
      <c r="K3148" s="37" t="inlineStr">
        <is>
          <t>target_rev_post,target_op_post</t>
        </is>
      </c>
    </row>
    <row r="3149" ht="45" customHeight="1">
      <c r="A3149" s="36" t="inlineStr">
        <is>
          <t>N066</t>
        </is>
      </c>
      <c r="B3149" s="37" t="inlineStr">
        <is>
          <t>Namain Korea Co., Ltd.</t>
        </is>
      </c>
      <c r="C3149" s="36" t="inlineStr">
        <is>
          <t>인수 후</t>
        </is>
      </c>
      <c r="D3149" s="36" t="inlineStr">
        <is>
          <t>2023-12-31</t>
        </is>
      </c>
      <c r="E3149" s="37" t="inlineStr">
        <is>
          <t>실적</t>
        </is>
      </c>
      <c r="F3149" s="37" t="inlineStr">
        <is>
          <t>나매인 2023년 매출 177, 영업이익 -45, 당기순이익 -45(백만원).</t>
        </is>
      </c>
      <c r="G3149" s="37" t="inlineStr">
        <is>
          <t>DART 기타공시</t>
        </is>
      </c>
      <c r="H3149" s="36" t="inlineStr">
        <is>
          <t>2024-05-28</t>
        </is>
      </c>
      <c r="I3149" s="36" t="inlineStr">
        <is>
          <t>20240528000134</t>
        </is>
      </c>
      <c r="J3149" s="39" t="inlineStr">
        <is>
          <t>https://dart.fss.or.kr/dsaf001/main.do?rcpNo=20240528000134</t>
        </is>
      </c>
      <c r="K3149" s="37" t="inlineStr">
        <is>
          <t>target_rev_post,target_op_post</t>
        </is>
      </c>
    </row>
    <row r="3150" ht="45" customHeight="1">
      <c r="A3150" s="36" t="inlineStr">
        <is>
          <t>N066</t>
        </is>
      </c>
      <c r="B3150" s="37" t="inlineStr">
        <is>
          <t>Namain Korea Co., Ltd.</t>
        </is>
      </c>
      <c r="C3150" s="36" t="inlineStr">
        <is>
          <t>인수 후</t>
        </is>
      </c>
      <c r="D3150" s="36" t="inlineStr">
        <is>
          <t>2024-12-31</t>
        </is>
      </c>
      <c r="E3150" s="37" t="inlineStr">
        <is>
          <t>실적</t>
        </is>
      </c>
      <c r="F3150" s="37" t="inlineStr">
        <is>
          <t>나매인 2024년 매출 209, 영업이익 -6, 당기순이익 -7(백만원).</t>
        </is>
      </c>
      <c r="G3150" s="37" t="inlineStr">
        <is>
          <t>DART 기타공시</t>
        </is>
      </c>
      <c r="H3150" s="36" t="inlineStr">
        <is>
          <t>2025-05-28</t>
        </is>
      </c>
      <c r="I3150" s="36" t="inlineStr">
        <is>
          <t>20250528000580</t>
        </is>
      </c>
      <c r="J3150" s="39" t="inlineStr">
        <is>
          <t>https://dart.fss.or.kr/dsaf001/main.do?rcpNo=20250528000580</t>
        </is>
      </c>
      <c r="K3150" s="37" t="inlineStr">
        <is>
          <t>target_rev_post,target_op_post</t>
        </is>
      </c>
    </row>
    <row r="3151" ht="45" customHeight="1">
      <c r="A3151" s="36" t="inlineStr">
        <is>
          <t>N066</t>
        </is>
      </c>
      <c r="B3151" s="37" t="inlineStr">
        <is>
          <t>Namain Korea Co., Ltd.</t>
        </is>
      </c>
      <c r="C3151" s="36" t="inlineStr">
        <is>
          <t>인수 후</t>
        </is>
      </c>
      <c r="D3151" s="36" t="inlineStr">
        <is>
          <t>2026-05-28</t>
        </is>
      </c>
      <c r="E3151" s="37" t="inlineStr">
        <is>
          <t>사명변경</t>
        </is>
      </c>
      <c r="F3151" s="37"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7" t="inlineStr">
        <is>
          <t>DART 기타공시</t>
        </is>
      </c>
      <c r="H3151" s="36" t="inlineStr">
        <is>
          <t>2026-05-28</t>
        </is>
      </c>
      <c r="I3151" s="36" t="inlineStr">
        <is>
          <t>20260528000814</t>
        </is>
      </c>
      <c r="J3151" s="39" t="inlineStr">
        <is>
          <t>https://dart.fss.or.kr/dsaf001/main.do?rcpNo=20260528000814</t>
        </is>
      </c>
      <c r="K3151" s="37" t="inlineStr">
        <is>
          <t>target_rev_post,target_op_post,post_events_summary</t>
        </is>
      </c>
    </row>
    <row r="3152" ht="45" customHeight="1">
      <c r="A3152" s="36" t="inlineStr">
        <is>
          <t>N066</t>
        </is>
      </c>
      <c r="B3152" s="37" t="inlineStr">
        <is>
          <t>Namain Korea Co., Ltd.</t>
        </is>
      </c>
      <c r="C3152" s="36" t="inlineStr">
        <is>
          <t>인수 후</t>
        </is>
      </c>
      <c r="D3152" s="36" t="inlineStr">
        <is>
          <t>2025-12-31</t>
        </is>
      </c>
      <c r="E3152" s="37" t="inlineStr">
        <is>
          <t>기타</t>
        </is>
      </c>
      <c r="F3152" s="37" t="inlineStr">
        <is>
          <t>크림 2025 감사보고서: 나매인(주) 지분 100%, 장부금액 당기·전기 모두 0. 크림의 나매인 대상 영업비용 2025년 143,000천원, 2024년 193,000천원. 나매인 2025 매출 147,000천원·순손실 26,124천원.</t>
        </is>
      </c>
      <c r="G3152" s="37" t="inlineStr">
        <is>
          <t>DART 감사보고서</t>
        </is>
      </c>
      <c r="H3152" s="36" t="inlineStr">
        <is>
          <t>2026-04-10</t>
        </is>
      </c>
      <c r="I3152" s="36" t="inlineStr">
        <is>
          <t>20260410000429</t>
        </is>
      </c>
      <c r="J3152" s="39" t="inlineStr">
        <is>
          <t>https://dart.fss.or.kr/dsaf001/main.do?rcpNo=20260410000429</t>
        </is>
      </c>
      <c r="K3152" s="37" t="inlineStr">
        <is>
          <t>post_events_summary,impairment</t>
        </is>
      </c>
    </row>
    <row r="3153" ht="45" customHeight="1">
      <c r="A3153" s="36" t="inlineStr">
        <is>
          <t>N066</t>
        </is>
      </c>
      <c r="B3153" s="37" t="inlineStr">
        <is>
          <t>Namain Korea Co., Ltd.</t>
        </is>
      </c>
      <c r="C3153" s="36" t="inlineStr">
        <is>
          <t>인수 전</t>
        </is>
      </c>
      <c r="D3153" s="36" t="inlineStr">
        <is>
          <t>2020-12-31</t>
        </is>
      </c>
      <c r="E3153" s="37" t="inlineStr">
        <is>
          <t>실적</t>
        </is>
      </c>
      <c r="F3153" s="37" t="inlineStr">
        <is>
          <t>NAVER 2020 사업보고서 요약재무정보 연결 자산총계 17,014,239백만원.</t>
        </is>
      </c>
      <c r="G3153" s="37" t="inlineStr">
        <is>
          <t>DART 사업보고서</t>
        </is>
      </c>
      <c r="H3153" s="36" t="inlineStr">
        <is>
          <t>2021-03-16</t>
        </is>
      </c>
      <c r="I3153" s="36" t="inlineStr">
        <is>
          <t>20210316001214</t>
        </is>
      </c>
      <c r="J3153" s="39" t="inlineStr">
        <is>
          <t>https://dart.fss.or.kr/dsaf001/main.do?rcpNo=20210316001214</t>
        </is>
      </c>
      <c r="K3153" s="37" t="inlineStr">
        <is>
          <t>apex_total_assets</t>
        </is>
      </c>
    </row>
    <row r="3154" ht="45" customHeight="1">
      <c r="A3154" s="36" t="inlineStr">
        <is>
          <t>N066</t>
        </is>
      </c>
      <c r="B3154" s="37" t="inlineStr">
        <is>
          <t>Namain Korea Co., Ltd.</t>
        </is>
      </c>
      <c r="C3154" s="36" t="inlineStr">
        <is>
          <t>발표</t>
        </is>
      </c>
      <c r="D3154" s="36" t="inlineStr">
        <is>
          <t>2021-08-24</t>
        </is>
      </c>
      <c r="E3154" s="37" t="inlineStr">
        <is>
          <t>기타</t>
        </is>
      </c>
      <c r="F3154" s="37" t="inlineStr">
        <is>
          <t>NAVER 발행주식의 총수 164,263,395주(2021 반기보고서). 종가 2021-08-24 437,500원(Yahoo Finance 035420.KS).</t>
        </is>
      </c>
      <c r="G3154" s="37" t="inlineStr">
        <is>
          <t>DART 사업보고서</t>
        </is>
      </c>
      <c r="H3154" s="36" t="inlineStr">
        <is>
          <t>2021-08-17</t>
        </is>
      </c>
      <c r="I3154" s="36" t="inlineStr">
        <is>
          <t>20210817001824</t>
        </is>
      </c>
      <c r="J3154" s="39" t="inlineStr">
        <is>
          <t>https://dart.fss.or.kr/dsaf001/main.do?rcpNo=20210817001824</t>
        </is>
      </c>
      <c r="K3154" s="37" t="inlineStr">
        <is>
          <t>acq_mktcap</t>
        </is>
      </c>
    </row>
    <row r="3155" ht="45" customHeight="1">
      <c r="A3155" s="36" t="inlineStr">
        <is>
          <t>N067</t>
        </is>
      </c>
      <c r="B3155" s="37" t="inlineStr">
        <is>
          <t>Munpia Inc.</t>
        </is>
      </c>
      <c r="C3155" s="36" t="inlineStr">
        <is>
          <t>인수 전</t>
        </is>
      </c>
      <c r="D3155" s="36" t="inlineStr">
        <is>
          <t>2012-12-27</t>
        </is>
      </c>
      <c r="E3155" s="37" t="inlineStr">
        <is>
          <t>설립</t>
        </is>
      </c>
      <c r="F3155" s="37"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7" t="inlineStr">
        <is>
          <t>DART 감사보고서</t>
        </is>
      </c>
      <c r="H3155" s="36" t="inlineStr">
        <is>
          <t>2018-04-13</t>
        </is>
      </c>
      <c r="I3155" s="36" t="inlineStr">
        <is>
          <t>20180413000963</t>
        </is>
      </c>
      <c r="J3155" s="39" t="inlineStr">
        <is>
          <t>https://dart.fss.or.kr/dsaf001/main.do?rcpNo=20180413000963</t>
        </is>
      </c>
      <c r="K3155" s="37" t="inlineStr">
        <is>
          <t>pre_events_summary</t>
        </is>
      </c>
    </row>
    <row r="3156" ht="45" customHeight="1">
      <c r="A3156" s="36" t="inlineStr">
        <is>
          <t>N067</t>
        </is>
      </c>
      <c r="B3156" s="37" t="inlineStr">
        <is>
          <t>Munpia Inc.</t>
        </is>
      </c>
      <c r="C3156" s="36" t="inlineStr">
        <is>
          <t>인수 전</t>
        </is>
      </c>
      <c r="D3156" s="36" t="inlineStr">
        <is>
          <t>2018-12-31</t>
        </is>
      </c>
      <c r="E3156" s="37" t="inlineStr">
        <is>
          <t>투자유치</t>
        </is>
      </c>
      <c r="F3156" s="37"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7" t="inlineStr">
        <is>
          <t>DART 감사보고서</t>
        </is>
      </c>
      <c r="H3156" s="36" t="inlineStr">
        <is>
          <t>2020-04-07</t>
        </is>
      </c>
      <c r="I3156" s="36" t="inlineStr">
        <is>
          <t>20200407002152</t>
        </is>
      </c>
      <c r="J3156" s="39" t="inlineStr">
        <is>
          <t>https://dart.fss.or.kr/dsaf001/main.do?rcpNo=20200407002152</t>
        </is>
      </c>
      <c r="K3156" s="37" t="inlineStr">
        <is>
          <t>pre_events_summary</t>
        </is>
      </c>
    </row>
    <row r="3157" ht="45" customHeight="1">
      <c r="A3157" s="36" t="inlineStr">
        <is>
          <t>N067</t>
        </is>
      </c>
      <c r="B3157" s="37" t="inlineStr">
        <is>
          <t>Munpia Inc.</t>
        </is>
      </c>
      <c r="C3157" s="36" t="inlineStr">
        <is>
          <t>인수 전</t>
        </is>
      </c>
      <c r="D3157" s="36" t="inlineStr">
        <is>
          <t>2018-10</t>
        </is>
      </c>
      <c r="E3157" s="37" t="inlineStr">
        <is>
          <t>투자유치</t>
        </is>
      </c>
      <c r="F3157" s="37" t="inlineStr">
        <is>
          <t>바이라인네트워크 김환철(필명 금강) 인터뷰: 전신 '고무림' 시절 2004년부터 공모전, 2013년 회당 100원 유료연재 도입, 2018년 10월 China Literature(텐센트 자회사)와 엔씨소프트가 250억원 투자.</t>
        </is>
      </c>
      <c r="G3157" s="37" t="inlineStr">
        <is>
          <t>언론 보도</t>
        </is>
      </c>
      <c r="H3157" s="36" t="inlineStr">
        <is>
          <t>2019-05-28</t>
        </is>
      </c>
      <c r="I3157" s="36" t="n"/>
      <c r="J3157" s="39" t="inlineStr">
        <is>
          <t>https://byline.network/2019/05/27-53/</t>
        </is>
      </c>
      <c r="K3157" s="37" t="inlineStr">
        <is>
          <t>pre_events_summary</t>
        </is>
      </c>
    </row>
    <row r="3158" ht="45" customHeight="1">
      <c r="A3158" s="36" t="inlineStr">
        <is>
          <t>N067</t>
        </is>
      </c>
      <c r="B3158" s="37" t="inlineStr">
        <is>
          <t>Munpia Inc.</t>
        </is>
      </c>
      <c r="C3158" s="36" t="inlineStr">
        <is>
          <t>인수 전</t>
        </is>
      </c>
      <c r="D3158" s="36" t="inlineStr">
        <is>
          <t>2021-04-15</t>
        </is>
      </c>
      <c r="E3158" s="37" t="inlineStr">
        <is>
          <t>기타</t>
        </is>
      </c>
      <c r="F3158" s="37"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7" t="inlineStr">
        <is>
          <t>언론 보도</t>
        </is>
      </c>
      <c r="H3158" s="36" t="inlineStr">
        <is>
          <t>2021-04-15</t>
        </is>
      </c>
      <c r="I3158" s="36" t="n"/>
      <c r="J3158" s="39" t="inlineStr">
        <is>
          <t>https://www.kedglobal.com/newsView/ked202104150007?lang=de</t>
        </is>
      </c>
      <c r="K3158" s="37" t="inlineStr">
        <is>
          <t>pre_events_summary,first_filing_date</t>
        </is>
      </c>
    </row>
    <row r="3159" ht="45" customHeight="1">
      <c r="A3159" s="36" t="inlineStr">
        <is>
          <t>N067</t>
        </is>
      </c>
      <c r="B3159" s="37" t="inlineStr">
        <is>
          <t>Munpia Inc.</t>
        </is>
      </c>
      <c r="C3159" s="36" t="inlineStr">
        <is>
          <t>인수 전</t>
        </is>
      </c>
      <c r="D3159" s="36" t="inlineStr">
        <is>
          <t>2021-04-15</t>
        </is>
      </c>
      <c r="E3159" s="37" t="inlineStr">
        <is>
          <t>기타</t>
        </is>
      </c>
      <c r="F3159" s="37"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7" t="inlineStr">
        <is>
          <t>DART 기타공시</t>
        </is>
      </c>
      <c r="H3159" s="36" t="inlineStr">
        <is>
          <t>2021-04-15</t>
        </is>
      </c>
      <c r="I3159" s="36" t="inlineStr">
        <is>
          <t>20210415800164</t>
        </is>
      </c>
      <c r="J3159" s="39" t="inlineStr">
        <is>
          <t>https://dart.fss.or.kr/dsaf001/main.do?rcpNo=20210415800164</t>
        </is>
      </c>
      <c r="K3159" s="37" t="inlineStr">
        <is>
          <t>first_filing_date,pre_events_summary</t>
        </is>
      </c>
    </row>
    <row r="3160" ht="45" customHeight="1">
      <c r="A3160" s="36" t="inlineStr">
        <is>
          <t>N067</t>
        </is>
      </c>
      <c r="B3160" s="37" t="inlineStr">
        <is>
          <t>Munpia Inc.</t>
        </is>
      </c>
      <c r="C3160" s="36" t="inlineStr">
        <is>
          <t>인수 전</t>
        </is>
      </c>
      <c r="D3160" s="36" t="inlineStr">
        <is>
          <t>2021-06-02</t>
        </is>
      </c>
      <c r="E3160" s="37" t="inlineStr">
        <is>
          <t>기타</t>
        </is>
      </c>
      <c r="F3160" s="37"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7" t="inlineStr">
        <is>
          <t>언론 보도</t>
        </is>
      </c>
      <c r="H3160" s="36" t="inlineStr">
        <is>
          <t>2021-06-02</t>
        </is>
      </c>
      <c r="I3160" s="36" t="n"/>
      <c r="J3160" s="39" t="inlineStr">
        <is>
          <t>https://www.webtoonguide.com/ko/board/news-column/15556</t>
        </is>
      </c>
      <c r="K3160" s="37" t="inlineStr">
        <is>
          <t>pre_events_summary,first_filing_date,core_basis</t>
        </is>
      </c>
    </row>
    <row r="3161" ht="45" customHeight="1">
      <c r="A3161" s="36" t="inlineStr">
        <is>
          <t>N067</t>
        </is>
      </c>
      <c r="B3161" s="37" t="inlineStr">
        <is>
          <t>Munpia Inc.</t>
        </is>
      </c>
      <c r="C3161" s="36" t="inlineStr">
        <is>
          <t>발표</t>
        </is>
      </c>
      <c r="D3161" s="36" t="inlineStr">
        <is>
          <t>2021-09-10</t>
        </is>
      </c>
      <c r="E3161" s="37" t="inlineStr">
        <is>
          <t>발표</t>
        </is>
      </c>
      <c r="F3161" s="37"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7" t="inlineStr">
        <is>
          <t>DART 기타공시</t>
        </is>
      </c>
      <c r="H3161" s="36" t="inlineStr">
        <is>
          <t>2021-09-10</t>
        </is>
      </c>
      <c r="I3161" s="36" t="inlineStr">
        <is>
          <t>20210910800540</t>
        </is>
      </c>
      <c r="J3161" s="39" t="inlineStr">
        <is>
          <t>https://dart.fss.or.kr/dsaf001/main.do?rcpNo=20210910800540</t>
        </is>
      </c>
      <c r="K3161" s="37" t="inlineStr">
        <is>
          <t>value_chk_local,chk_note,pre_events_summary,announce_date_chk,purpose_quote,acquirer_entity,apex_total_assets</t>
        </is>
      </c>
    </row>
    <row r="3162" ht="45" customHeight="1">
      <c r="A3162" s="36" t="inlineStr">
        <is>
          <t>N067</t>
        </is>
      </c>
      <c r="B3162" s="37" t="inlineStr">
        <is>
          <t>Munpia Inc.</t>
        </is>
      </c>
      <c r="C3162" s="36" t="inlineStr">
        <is>
          <t>발표</t>
        </is>
      </c>
      <c r="D3162" s="36" t="inlineStr">
        <is>
          <t>2021-09-16</t>
        </is>
      </c>
      <c r="E3162" s="37" t="inlineStr">
        <is>
          <t>지분취득</t>
        </is>
      </c>
      <c r="F3162" s="37"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7" t="inlineStr">
        <is>
          <t>DART 기타공시</t>
        </is>
      </c>
      <c r="H3162" s="36" t="inlineStr">
        <is>
          <t>2021-09-16</t>
        </is>
      </c>
      <c r="I3162" s="36" t="inlineStr">
        <is>
          <t>20210916800327</t>
        </is>
      </c>
      <c r="J3162" s="39" t="inlineStr">
        <is>
          <t>https://dart.fss.or.kr/dsaf001/main.do?rcpNo=20210916800327</t>
        </is>
      </c>
      <c r="K3162" s="37" t="inlineStr">
        <is>
          <t>value_chk_local,chk_note,pre_events_summary</t>
        </is>
      </c>
    </row>
    <row r="3163" ht="45" customHeight="1">
      <c r="A3163" s="36" t="inlineStr">
        <is>
          <t>N067</t>
        </is>
      </c>
      <c r="B3163" s="37" t="inlineStr">
        <is>
          <t>Munpia Inc.</t>
        </is>
      </c>
      <c r="C3163" s="36" t="inlineStr">
        <is>
          <t>발표</t>
        </is>
      </c>
      <c r="D3163" s="36" t="inlineStr">
        <is>
          <t>2021-09-16</t>
        </is>
      </c>
      <c r="E3163" s="37" t="inlineStr">
        <is>
          <t>지분취득</t>
        </is>
      </c>
      <c r="F3163" s="37" t="inlineStr">
        <is>
          <t>네이버웹툰 공정위 공시(비유동자산취득결정): 20.17% 다리의 거래상대방 'Cloudary Holdings', 현금취득, 자산총액 대비 19.03%.</t>
        </is>
      </c>
      <c r="G3163" s="37" t="inlineStr">
        <is>
          <t>DART 기타공시</t>
        </is>
      </c>
      <c r="H3163" s="36" t="inlineStr">
        <is>
          <t>2021-09-16</t>
        </is>
      </c>
      <c r="I3163" s="36" t="inlineStr">
        <is>
          <t>20210916000427</t>
        </is>
      </c>
      <c r="J3163" s="39" t="inlineStr">
        <is>
          <t>https://dart.fss.or.kr/dsaf001/main.do?rcpNo=20210916000427</t>
        </is>
      </c>
      <c r="K3163" s="37" t="inlineStr">
        <is>
          <t>chk_note,notes</t>
        </is>
      </c>
    </row>
    <row r="3164" ht="45" customHeight="1">
      <c r="A3164" s="36" t="inlineStr">
        <is>
          <t>N067</t>
        </is>
      </c>
      <c r="B3164" s="37" t="inlineStr">
        <is>
          <t>Munpia Inc.</t>
        </is>
      </c>
      <c r="C3164" s="36" t="inlineStr">
        <is>
          <t>발표</t>
        </is>
      </c>
      <c r="D3164" s="36" t="inlineStr">
        <is>
          <t>2021-09-10</t>
        </is>
      </c>
      <c r="E3164" s="37" t="inlineStr">
        <is>
          <t>발표</t>
        </is>
      </c>
      <c r="F3164" s="37"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7" t="inlineStr">
        <is>
          <t>DART 기타공시</t>
        </is>
      </c>
      <c r="H3164" s="36" t="inlineStr">
        <is>
          <t>2021-09-13</t>
        </is>
      </c>
      <c r="I3164" s="36" t="inlineStr">
        <is>
          <t>20210913000279</t>
        </is>
      </c>
      <c r="J3164" s="39" t="inlineStr">
        <is>
          <t>https://dart.fss.or.kr/dsaf001/main.do?rcpNo=20210913000279</t>
        </is>
      </c>
      <c r="K3164" s="37" t="inlineStr">
        <is>
          <t>deal_to_assets_pct,deal_to_equity_pct,acq_total_assets,chk_note</t>
        </is>
      </c>
    </row>
    <row r="3165" ht="45" customHeight="1">
      <c r="A3165" s="36" t="inlineStr">
        <is>
          <t>N067</t>
        </is>
      </c>
      <c r="B3165" s="37" t="inlineStr">
        <is>
          <t>Munpia Inc.</t>
        </is>
      </c>
      <c r="C3165" s="36" t="inlineStr">
        <is>
          <t>발표</t>
        </is>
      </c>
      <c r="D3165" s="36" t="inlineStr">
        <is>
          <t>2021-11-30</t>
        </is>
      </c>
      <c r="E3165" s="37" t="inlineStr">
        <is>
          <t>기타</t>
        </is>
      </c>
      <c r="F3165" s="37" t="inlineStr">
        <is>
          <t>네이버웹툰 정정공시: '계약상대방과 협의에 따라 금전대차 계약의 상환일자 변경계약 체결' — 취득예정일자 2021.12.31 → 2022.03.31.</t>
        </is>
      </c>
      <c r="G3165" s="37" t="inlineStr">
        <is>
          <t>DART 기타공시</t>
        </is>
      </c>
      <c r="H3165" s="36" t="inlineStr">
        <is>
          <t>2021-11-30</t>
        </is>
      </c>
      <c r="I3165" s="36" t="inlineStr">
        <is>
          <t>20211130002001</t>
        </is>
      </c>
      <c r="J3165" s="39" t="inlineStr">
        <is>
          <t>https://dart.fss.or.kr/dsaf001/main.do?rcpNo=20211130002001</t>
        </is>
      </c>
      <c r="K3165" s="37" t="inlineStr">
        <is>
          <t>status_chk</t>
        </is>
      </c>
    </row>
    <row r="3166" ht="45" customHeight="1">
      <c r="A3166" s="36" t="inlineStr">
        <is>
          <t>N067</t>
        </is>
      </c>
      <c r="B3166" s="37" t="inlineStr">
        <is>
          <t>Munpia Inc.</t>
        </is>
      </c>
      <c r="C3166" s="36" t="inlineStr">
        <is>
          <t>인수 후</t>
        </is>
      </c>
      <c r="D3166" s="36" t="inlineStr">
        <is>
          <t>2022-02-09</t>
        </is>
      </c>
      <c r="E3166" s="37" t="inlineStr">
        <is>
          <t>완료</t>
        </is>
      </c>
      <c r="F3166" s="37" t="inlineStr">
        <is>
          <t>NAVER 정정공시: '취득예정일자 확정' 2022-02-09, 취득 후 소유주식 5,075,572주·지분율 56.26%.</t>
        </is>
      </c>
      <c r="G3166" s="37" t="inlineStr">
        <is>
          <t>DART 기타공시</t>
        </is>
      </c>
      <c r="H3166" s="36" t="inlineStr">
        <is>
          <t>2022-02-09</t>
        </is>
      </c>
      <c r="I3166" s="36" t="inlineStr">
        <is>
          <t>20220209801021</t>
        </is>
      </c>
      <c r="J3166" s="39" t="inlineStr">
        <is>
          <t>https://dart.fss.or.kr/dsaf001/main.do?rcpNo=20220209801021</t>
        </is>
      </c>
      <c r="K3166" s="37" t="inlineStr">
        <is>
          <t>status_chk,post_events_summary</t>
        </is>
      </c>
    </row>
    <row r="3167" ht="45" customHeight="1">
      <c r="A3167" s="36" t="inlineStr">
        <is>
          <t>N067</t>
        </is>
      </c>
      <c r="B3167" s="37" t="inlineStr">
        <is>
          <t>Munpia Inc.</t>
        </is>
      </c>
      <c r="C3167" s="36" t="inlineStr">
        <is>
          <t>인수 후</t>
        </is>
      </c>
      <c r="D3167" s="36" t="inlineStr">
        <is>
          <t>2022-02-09</t>
        </is>
      </c>
      <c r="E3167" s="37" t="inlineStr">
        <is>
          <t>완료</t>
        </is>
      </c>
      <c r="F3167" s="37"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7" t="inlineStr">
        <is>
          <t>DART 기타공시</t>
        </is>
      </c>
      <c r="H3167" s="36" t="inlineStr">
        <is>
          <t>2022-02-11</t>
        </is>
      </c>
      <c r="I3167" s="36" t="inlineStr">
        <is>
          <t>20220211000816</t>
        </is>
      </c>
      <c r="J3167" s="39" t="inlineStr">
        <is>
          <t>https://dart.fss.or.kr/dsaf001/main.do?rcpNo=20220211000816</t>
        </is>
      </c>
      <c r="K3167" s="37" t="inlineStr">
        <is>
          <t>status_chk,post_events_summary,chk_note</t>
        </is>
      </c>
    </row>
    <row r="3168" ht="45" customHeight="1">
      <c r="A3168" s="36" t="inlineStr">
        <is>
          <t>N067</t>
        </is>
      </c>
      <c r="B3168" s="37" t="inlineStr">
        <is>
          <t>Munpia Inc.</t>
        </is>
      </c>
      <c r="C3168" s="36" t="inlineStr">
        <is>
          <t>인수 후</t>
        </is>
      </c>
      <c r="D3168" s="36" t="inlineStr">
        <is>
          <t>2022-01-18</t>
        </is>
      </c>
      <c r="E3168" s="37" t="inlineStr">
        <is>
          <t>기타</t>
        </is>
      </c>
      <c r="F3168" s="37" t="inlineStr">
        <is>
          <t>아이뉴스24: 네이버웹툰이 2021년 9월 두 차례에 걸쳐 문피아 지분을 취득해 최대주주가 됐고, PEF 운용사 프리미어파트너스도 문피아 주식 약 28%를 매입해 2대 주주.</t>
        </is>
      </c>
      <c r="G3168" s="37" t="inlineStr">
        <is>
          <t>언론 보도</t>
        </is>
      </c>
      <c r="H3168" s="36" t="inlineStr">
        <is>
          <t>2022-01-18</t>
        </is>
      </c>
      <c r="I3168" s="36" t="n"/>
      <c r="J3168" s="39" t="inlineStr">
        <is>
          <t>https://www.inews24.com/view/1443828</t>
        </is>
      </c>
      <c r="K3168" s="37" t="inlineStr">
        <is>
          <t>post_events_summary,chk_note</t>
        </is>
      </c>
    </row>
    <row r="3169" ht="45" customHeight="1">
      <c r="A3169" s="36" t="inlineStr">
        <is>
          <t>N067</t>
        </is>
      </c>
      <c r="B3169" s="37" t="inlineStr">
        <is>
          <t>Munpia Inc.</t>
        </is>
      </c>
      <c r="C3169" s="36" t="inlineStr">
        <is>
          <t>인수 후</t>
        </is>
      </c>
      <c r="D3169" s="36" t="inlineStr">
        <is>
          <t>2022-01-25</t>
        </is>
      </c>
      <c r="E3169" s="37" t="inlineStr">
        <is>
          <t>경영진변경</t>
        </is>
      </c>
      <c r="F3169" s="37" t="inlineStr">
        <is>
          <t>문피아 임원의변동(2022-05-31): 신동운 대표 2022-01-24 사임, 김준구(네이버웹툰 대표) 2022-01-25 대표이사 선임; 2021-09-30 김준구·권연수(네이버웹툰)·전동훈(프리미어파트너스 파트너) 이사 선임.</t>
        </is>
      </c>
      <c r="G3169" s="37" t="inlineStr">
        <is>
          <t>DART 기타공시</t>
        </is>
      </c>
      <c r="H3169" s="36" t="inlineStr">
        <is>
          <t>2022-05-31</t>
        </is>
      </c>
      <c r="I3169" s="36" t="inlineStr">
        <is>
          <t>20220531000108</t>
        </is>
      </c>
      <c r="J3169" s="39" t="inlineStr">
        <is>
          <t>https://dart.fss.or.kr/dsaf001/main.do?rcpNo=20220531000108</t>
        </is>
      </c>
      <c r="K3169" s="37" t="inlineStr">
        <is>
          <t>post_events_summary</t>
        </is>
      </c>
    </row>
    <row r="3170" ht="45" customHeight="1">
      <c r="A3170" s="36" t="inlineStr">
        <is>
          <t>N067</t>
        </is>
      </c>
      <c r="B3170" s="37" t="inlineStr">
        <is>
          <t>Munpia Inc.</t>
        </is>
      </c>
      <c r="C3170" s="36" t="inlineStr">
        <is>
          <t>인수 후</t>
        </is>
      </c>
      <c r="D3170" s="36" t="inlineStr">
        <is>
          <t>2022-07-18</t>
        </is>
      </c>
      <c r="E3170" s="37" t="inlineStr">
        <is>
          <t>경영진변경</t>
        </is>
      </c>
      <c r="F3170" s="37" t="inlineStr">
        <is>
          <t>문피아 임원의변동(2022-08-09): 손제호((주)스튜디오제이에이치에스 대표) 2022-07-18 대표이사 선임, 김환철 대표이사 사임(이사회 의장), 김준구 2022-08-02 대표이사 사임.</t>
        </is>
      </c>
      <c r="G3170" s="37" t="inlineStr">
        <is>
          <t>DART 기타공시</t>
        </is>
      </c>
      <c r="H3170" s="36" t="inlineStr">
        <is>
          <t>2022-08-09</t>
        </is>
      </c>
      <c r="I3170" s="36" t="inlineStr">
        <is>
          <t>20220809000046</t>
        </is>
      </c>
      <c r="J3170" s="39" t="inlineStr">
        <is>
          <t>https://dart.fss.or.kr/dsaf001/main.do?rcpNo=20220809000046</t>
        </is>
      </c>
      <c r="K3170" s="37" t="inlineStr">
        <is>
          <t>post_events_summary</t>
        </is>
      </c>
    </row>
    <row r="3171" ht="45" customHeight="1">
      <c r="A3171" s="36" t="inlineStr">
        <is>
          <t>N067</t>
        </is>
      </c>
      <c r="B3171" s="37" t="inlineStr">
        <is>
          <t>Munpia Inc.</t>
        </is>
      </c>
      <c r="C3171" s="36" t="inlineStr">
        <is>
          <t>인수 후</t>
        </is>
      </c>
      <c r="D3171" s="36" t="inlineStr">
        <is>
          <t>2022-08-22</t>
        </is>
      </c>
      <c r="E3171" s="37" t="inlineStr">
        <is>
          <t>기타</t>
        </is>
      </c>
      <c r="F3171" s="37" t="inlineStr">
        <is>
          <t>문피아 최대주주등 변동: 2022-08-22 주식교환 신주 1,263,119주 발행으로 발행주식 10,285,287주, 네이버웹툰 5,517,684주(53.65%), 손제호 758,200주(7.37%), 김환철 631,551주(6.14%).</t>
        </is>
      </c>
      <c r="G3171" s="37" t="inlineStr">
        <is>
          <t>DART 기타공시</t>
        </is>
      </c>
      <c r="H3171" s="36" t="inlineStr">
        <is>
          <t>2022-08-26</t>
        </is>
      </c>
      <c r="I3171" s="36" t="inlineStr">
        <is>
          <t>20220826000206</t>
        </is>
      </c>
      <c r="J3171" s="39" t="inlineStr">
        <is>
          <t>https://dart.fss.or.kr/dsaf001/main.do?rcpNo=20220826000206</t>
        </is>
      </c>
      <c r="K3171" s="37" t="inlineStr">
        <is>
          <t>post_events_summary</t>
        </is>
      </c>
    </row>
    <row r="3172" ht="45" customHeight="1">
      <c r="A3172" s="36" t="inlineStr">
        <is>
          <t>N067</t>
        </is>
      </c>
      <c r="B3172" s="37" t="inlineStr">
        <is>
          <t>Munpia Inc.</t>
        </is>
      </c>
      <c r="C3172" s="36" t="inlineStr">
        <is>
          <t>인수 후</t>
        </is>
      </c>
      <c r="D3172" s="36" t="inlineStr">
        <is>
          <t>2022-08-31</t>
        </is>
      </c>
      <c r="E3172" s="37" t="inlineStr">
        <is>
          <t>기타</t>
        </is>
      </c>
      <c r="F3172" s="37" t="inlineStr">
        <is>
          <t>문피아 최대주주등 변동: 2022-08-31 자기주식 561,647주 취득(18,675,324천원), '(주)스튜디오제이에이치에스와의 포괄적 주식교환 절차 중 주주의 주식매수청구권 행사로 인한 것'.</t>
        </is>
      </c>
      <c r="G3172" s="37" t="inlineStr">
        <is>
          <t>DART 기타공시</t>
        </is>
      </c>
      <c r="H3172" s="36" t="inlineStr">
        <is>
          <t>2022-09-01</t>
        </is>
      </c>
      <c r="I3172" s="36" t="inlineStr">
        <is>
          <t>20220901000284</t>
        </is>
      </c>
      <c r="J3172" s="39" t="inlineStr">
        <is>
          <t>https://dart.fss.or.kr/dsaf001/main.do?rcpNo=20220901000284</t>
        </is>
      </c>
      <c r="K3172" s="37" t="inlineStr">
        <is>
          <t>post_events_summary</t>
        </is>
      </c>
    </row>
    <row r="3173" ht="45" customHeight="1">
      <c r="A3173" s="36" t="inlineStr">
        <is>
          <t>N067</t>
        </is>
      </c>
      <c r="B3173" s="37" t="inlineStr">
        <is>
          <t>Munpia Inc.</t>
        </is>
      </c>
      <c r="C3173" s="36" t="inlineStr">
        <is>
          <t>인수 후</t>
        </is>
      </c>
      <c r="D3173" s="36" t="inlineStr">
        <is>
          <t>2022-12-23</t>
        </is>
      </c>
      <c r="E3173" s="37" t="inlineStr">
        <is>
          <t>추가취득</t>
        </is>
      </c>
      <c r="F3173" s="37"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7" t="inlineStr">
        <is>
          <t>DART 기타공시</t>
        </is>
      </c>
      <c r="H3173" s="36" t="inlineStr">
        <is>
          <t>2022-12-21</t>
        </is>
      </c>
      <c r="I3173" s="36" t="inlineStr">
        <is>
          <t>20221221000275</t>
        </is>
      </c>
      <c r="J3173" s="39" t="inlineStr">
        <is>
          <t>https://dart.fss.or.kr/dsaf001/main.do?rcpNo=20221221000275</t>
        </is>
      </c>
      <c r="K3173" s="37" t="inlineStr">
        <is>
          <t>post_events_summary</t>
        </is>
      </c>
    </row>
    <row r="3174" ht="45" customHeight="1">
      <c r="A3174" s="36" t="inlineStr">
        <is>
          <t>N067</t>
        </is>
      </c>
      <c r="B3174" s="37" t="inlineStr">
        <is>
          <t>Munpia Inc.</t>
        </is>
      </c>
      <c r="C3174" s="36" t="inlineStr">
        <is>
          <t>인수 후</t>
        </is>
      </c>
      <c r="D3174" s="36" t="inlineStr">
        <is>
          <t>2022-12-28</t>
        </is>
      </c>
      <c r="E3174" s="37" t="inlineStr">
        <is>
          <t>기타</t>
        </is>
      </c>
      <c r="F3174" s="37"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7" t="inlineStr">
        <is>
          <t>회사 보도자료</t>
        </is>
      </c>
      <c r="H3174" s="36" t="inlineStr">
        <is>
          <t>2022-12-28</t>
        </is>
      </c>
      <c r="I3174" s="36" t="n"/>
      <c r="J3174" s="39" t="inlineStr">
        <is>
          <t>https://navercorp.com/media/pressReleasesDetail?seq=31016</t>
        </is>
      </c>
      <c r="K3174" s="37" t="inlineStr">
        <is>
          <t>post_events_summary,earnings_call_note</t>
        </is>
      </c>
    </row>
    <row r="3175" ht="45" customHeight="1">
      <c r="A3175" s="36" t="inlineStr">
        <is>
          <t>N067</t>
        </is>
      </c>
      <c r="B3175" s="37" t="inlineStr">
        <is>
          <t>Munpia Inc.</t>
        </is>
      </c>
      <c r="C3175" s="36" t="inlineStr">
        <is>
          <t>인수 전</t>
        </is>
      </c>
      <c r="D3175" s="36" t="inlineStr">
        <is>
          <t>2020-12-31</t>
        </is>
      </c>
      <c r="E3175" s="37" t="inlineStr">
        <is>
          <t>실적</t>
        </is>
      </c>
      <c r="F3175" s="37" t="inlineStr">
        <is>
          <t>문피아 2020 연결감사보고서: 영업수익 41,717,287,916원(2019 28,719,281,840원), 영업이익 7,314,812,016원(2019 5,270,886,218원), 당기순이익 6,343,893,023원, 자산총계 42,159,408,650원.</t>
        </is>
      </c>
      <c r="G3175" s="37" t="inlineStr">
        <is>
          <t>DART 감사보고서</t>
        </is>
      </c>
      <c r="H3175" s="36" t="inlineStr">
        <is>
          <t>2021-04-06</t>
        </is>
      </c>
      <c r="I3175" s="36" t="inlineStr">
        <is>
          <t>20210406001555</t>
        </is>
      </c>
      <c r="J3175" s="39" t="inlineStr">
        <is>
          <t>https://dart.fss.or.kr/dsaf001/main.do?rcpNo=20210406001555</t>
        </is>
      </c>
      <c r="K3175" s="37" t="inlineStr">
        <is>
          <t>target_rev_pre,target_op_pre,pre_events_summary</t>
        </is>
      </c>
    </row>
    <row r="3176" ht="45" customHeight="1">
      <c r="A3176" s="36" t="inlineStr">
        <is>
          <t>N067</t>
        </is>
      </c>
      <c r="B3176" s="37" t="inlineStr">
        <is>
          <t>Munpia Inc.</t>
        </is>
      </c>
      <c r="C3176" s="36" t="inlineStr">
        <is>
          <t>인수 전</t>
        </is>
      </c>
      <c r="D3176" s="36" t="inlineStr">
        <is>
          <t>2021-12-31</t>
        </is>
      </c>
      <c r="E3176" s="37" t="inlineStr">
        <is>
          <t>실적</t>
        </is>
      </c>
      <c r="F3176" s="37"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7" t="inlineStr">
        <is>
          <t>DART 감사보고서</t>
        </is>
      </c>
      <c r="H3176" s="36" t="inlineStr">
        <is>
          <t>2022-03-31</t>
        </is>
      </c>
      <c r="I3176" s="36" t="inlineStr">
        <is>
          <t>20220331003115</t>
        </is>
      </c>
      <c r="J3176" s="39" t="inlineStr">
        <is>
          <t>https://dart.fss.or.kr/dsaf001/main.do?rcpNo=20220331003115</t>
        </is>
      </c>
      <c r="K3176" s="37" t="inlineStr">
        <is>
          <t>target_rev_pre,target_op_pre,pre_events_summary</t>
        </is>
      </c>
    </row>
    <row r="3177" ht="45" customHeight="1">
      <c r="A3177" s="36" t="inlineStr">
        <is>
          <t>N067</t>
        </is>
      </c>
      <c r="B3177" s="37" t="inlineStr">
        <is>
          <t>Munpia Inc.</t>
        </is>
      </c>
      <c r="C3177" s="36" t="inlineStr">
        <is>
          <t>인수 후</t>
        </is>
      </c>
      <c r="D3177" s="36" t="inlineStr">
        <is>
          <t>2022-12-31</t>
        </is>
      </c>
      <c r="E3177" s="37" t="inlineStr">
        <is>
          <t>실적</t>
        </is>
      </c>
      <c r="F3177" s="37" t="inlineStr">
        <is>
          <t>문피아 2022 연결감사보고서: 영업수익 63,428,813,802원, 영업이익 4,469,100,446원, 당기순이익 2,772,947,874원(2022-08부터 스튜디오JHS 연결).</t>
        </is>
      </c>
      <c r="G3177" s="37" t="inlineStr">
        <is>
          <t>DART 감사보고서</t>
        </is>
      </c>
      <c r="H3177" s="36" t="inlineStr">
        <is>
          <t>2023-04-04</t>
        </is>
      </c>
      <c r="I3177" s="36" t="inlineStr">
        <is>
          <t>20230404003090</t>
        </is>
      </c>
      <c r="J3177" s="39" t="inlineStr">
        <is>
          <t>https://dart.fss.or.kr/dsaf001/main.do?rcpNo=20230404003090</t>
        </is>
      </c>
      <c r="K3177" s="37" t="inlineStr">
        <is>
          <t>target_rev_post,target_op_post,perf_basis</t>
        </is>
      </c>
    </row>
    <row r="3178" ht="45" customHeight="1">
      <c r="A3178" s="36" t="inlineStr">
        <is>
          <t>N067</t>
        </is>
      </c>
      <c r="B3178" s="37" t="inlineStr">
        <is>
          <t>Munpia Inc.</t>
        </is>
      </c>
      <c r="C3178" s="36" t="inlineStr">
        <is>
          <t>인수 후</t>
        </is>
      </c>
      <c r="D3178" s="36" t="inlineStr">
        <is>
          <t>2023-12-31</t>
        </is>
      </c>
      <c r="E3178" s="37" t="inlineStr">
        <is>
          <t>실적</t>
        </is>
      </c>
      <c r="F3178" s="37"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7" t="inlineStr">
        <is>
          <t>DART 감사보고서</t>
        </is>
      </c>
      <c r="H3178" s="36" t="inlineStr">
        <is>
          <t>2024-03-29</t>
        </is>
      </c>
      <c r="I3178" s="36" t="inlineStr">
        <is>
          <t>20240329003581</t>
        </is>
      </c>
      <c r="J3178" s="39" t="inlineStr">
        <is>
          <t>https://dart.fss.or.kr/dsaf001/main.do?rcpNo=20240329003581</t>
        </is>
      </c>
      <c r="K3178" s="37" t="inlineStr">
        <is>
          <t>target_rev_post,target_op_post,impairment,post_events_summary</t>
        </is>
      </c>
    </row>
    <row r="3179" ht="45" customHeight="1">
      <c r="A3179" s="36" t="inlineStr">
        <is>
          <t>N067</t>
        </is>
      </c>
      <c r="B3179" s="37" t="inlineStr">
        <is>
          <t>Munpia Inc.</t>
        </is>
      </c>
      <c r="C3179" s="36" t="inlineStr">
        <is>
          <t>인수 후</t>
        </is>
      </c>
      <c r="D3179" s="36" t="inlineStr">
        <is>
          <t>2024-12-31</t>
        </is>
      </c>
      <c r="E3179" s="37" t="inlineStr">
        <is>
          <t>실적</t>
        </is>
      </c>
      <c r="F3179" s="37" t="inlineStr">
        <is>
          <t>문피아 2024 연결감사보고서: 영업수익 74,946,817,942원, 영업이익 4,661,282,676원, 당기순이익 3,086,728,801원; 영업권 손상차손 인식하지 않음(할인율 12.40%).</t>
        </is>
      </c>
      <c r="G3179" s="37" t="inlineStr">
        <is>
          <t>DART 감사보고서</t>
        </is>
      </c>
      <c r="H3179" s="36" t="inlineStr">
        <is>
          <t>2025-03-28</t>
        </is>
      </c>
      <c r="I3179" s="36" t="inlineStr">
        <is>
          <t>20250328002269</t>
        </is>
      </c>
      <c r="J3179" s="39" t="inlineStr">
        <is>
          <t>https://dart.fss.or.kr/dsaf001/main.do?rcpNo=20250328002269</t>
        </is>
      </c>
      <c r="K3179" s="37" t="inlineStr">
        <is>
          <t>target_rev_post,target_op_post,post_events_summary</t>
        </is>
      </c>
    </row>
    <row r="3180" ht="45" customHeight="1">
      <c r="A3180" s="36" t="inlineStr">
        <is>
          <t>N067</t>
        </is>
      </c>
      <c r="B3180" s="37" t="inlineStr">
        <is>
          <t>Munpia Inc.</t>
        </is>
      </c>
      <c r="C3180" s="36" t="inlineStr">
        <is>
          <t>인수 후</t>
        </is>
      </c>
      <c r="D3180" s="36" t="inlineStr">
        <is>
          <t>2024-12-31</t>
        </is>
      </c>
      <c r="E3180" s="37" t="inlineStr">
        <is>
          <t>청산</t>
        </is>
      </c>
      <c r="F3180" s="37" t="inlineStr">
        <is>
          <t>문피아 2024 별도감사보고서: '당기 중 영업 효율화를 위해 엠콘텐츠랩스(주) 및 (유)문피아웹툰문화산업전문회사를 청산', 종속기업투자주식 처분이익 1,078백만원.</t>
        </is>
      </c>
      <c r="G3180" s="37" t="inlineStr">
        <is>
          <t>DART 감사보고서</t>
        </is>
      </c>
      <c r="H3180" s="36" t="inlineStr">
        <is>
          <t>2025-03-28</t>
        </is>
      </c>
      <c r="I3180" s="36" t="inlineStr">
        <is>
          <t>20250328002267</t>
        </is>
      </c>
      <c r="J3180" s="39" t="inlineStr">
        <is>
          <t>https://dart.fss.or.kr/dsaf001/main.do?rcpNo=20250328002267</t>
        </is>
      </c>
      <c r="K3180" s="37" t="inlineStr">
        <is>
          <t>post_events_summary</t>
        </is>
      </c>
    </row>
    <row r="3181" ht="45" customHeight="1">
      <c r="A3181" s="36" t="inlineStr">
        <is>
          <t>N067</t>
        </is>
      </c>
      <c r="B3181" s="37" t="inlineStr">
        <is>
          <t>Munpia Inc.</t>
        </is>
      </c>
      <c r="C3181" s="36" t="inlineStr">
        <is>
          <t>인수 후</t>
        </is>
      </c>
      <c r="D3181" s="36" t="inlineStr">
        <is>
          <t>2025-12-31</t>
        </is>
      </c>
      <c r="E3181" s="37" t="inlineStr">
        <is>
          <t>실적</t>
        </is>
      </c>
      <c r="F3181" s="37" t="inlineStr">
        <is>
          <t>문피아 2025 연결감사보고서: 영업수익 85,530,312,723원, 영업이익 8,185,785,337원, 당기순이익 6,501,999,551원.</t>
        </is>
      </c>
      <c r="G3181" s="37" t="inlineStr">
        <is>
          <t>DART 감사보고서</t>
        </is>
      </c>
      <c r="H3181" s="36" t="inlineStr">
        <is>
          <t>2026-03-31</t>
        </is>
      </c>
      <c r="I3181" s="36" t="inlineStr">
        <is>
          <t>20260331004113</t>
        </is>
      </c>
      <c r="J3181" s="39" t="inlineStr">
        <is>
          <t>https://dart.fss.or.kr/dsaf001/main.do?rcpNo=20260331004113</t>
        </is>
      </c>
      <c r="K3181" s="37" t="inlineStr">
        <is>
          <t>target_rev_post,target_op_post</t>
        </is>
      </c>
    </row>
    <row r="3182" ht="45" customHeight="1">
      <c r="A3182" s="36" t="inlineStr">
        <is>
          <t>N067</t>
        </is>
      </c>
      <c r="B3182" s="37" t="inlineStr">
        <is>
          <t>Munpia Inc.</t>
        </is>
      </c>
      <c r="C3182" s="36" t="inlineStr">
        <is>
          <t>인수 후</t>
        </is>
      </c>
      <c r="D3182" s="36" t="inlineStr">
        <is>
          <t>2025-12-31</t>
        </is>
      </c>
      <c r="E3182" s="37" t="inlineStr">
        <is>
          <t>실적</t>
        </is>
      </c>
      <c r="F3182" s="37"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7" t="inlineStr">
        <is>
          <t>DART 감사보고서</t>
        </is>
      </c>
      <c r="H3182" s="36" t="inlineStr">
        <is>
          <t>2026-03-31</t>
        </is>
      </c>
      <c r="I3182" s="36" t="inlineStr">
        <is>
          <t>20260331004111</t>
        </is>
      </c>
      <c r="J3182" s="39" t="inlineStr">
        <is>
          <t>https://dart.fss.or.kr/dsaf001/main.do?rcpNo=20260331004111</t>
        </is>
      </c>
      <c r="K3182" s="37" t="inlineStr">
        <is>
          <t>perf_basis</t>
        </is>
      </c>
    </row>
    <row r="3183" ht="45" customHeight="1">
      <c r="A3183" s="36" t="inlineStr">
        <is>
          <t>N067</t>
        </is>
      </c>
      <c r="B3183" s="37" t="inlineStr">
        <is>
          <t>Munpia Inc.</t>
        </is>
      </c>
      <c r="C3183" s="36" t="inlineStr">
        <is>
          <t>인수 후</t>
        </is>
      </c>
      <c r="D3183" s="36" t="inlineStr">
        <is>
          <t>2022-02-09</t>
        </is>
      </c>
      <c r="E3183" s="37" t="inlineStr">
        <is>
          <t>완료</t>
        </is>
      </c>
      <c r="F3183" s="37"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7" t="inlineStr">
        <is>
          <t>SEC</t>
        </is>
      </c>
      <c r="H3183" s="36" t="inlineStr">
        <is>
          <t>2024-06-27</t>
        </is>
      </c>
      <c r="I3183" s="36" t="inlineStr">
        <is>
          <t>0001193125-24-169730</t>
        </is>
      </c>
      <c r="J3183" s="39" t="inlineStr">
        <is>
          <t>https://www.sec.gov/Archives/edgar/data/1997859/000119312524169730/d396527d424b4.htm</t>
        </is>
      </c>
      <c r="K3183" s="37" t="inlineStr">
        <is>
          <t>chk_note,post_events_summary,pre_incorp_chk,value_chk_usdmm,pre_events_summary,purpose_quote,event_ticker_basis,acquirer_entity</t>
        </is>
      </c>
    </row>
    <row r="3184" ht="45" customHeight="1">
      <c r="A3184" s="36" t="inlineStr">
        <is>
          <t>N067</t>
        </is>
      </c>
      <c r="B3184" s="37" t="inlineStr">
        <is>
          <t>Munpia Inc.</t>
        </is>
      </c>
      <c r="C3184" s="36" t="inlineStr">
        <is>
          <t>인수 후</t>
        </is>
      </c>
      <c r="D3184" s="36" t="inlineStr">
        <is>
          <t>2022-12</t>
        </is>
      </c>
      <c r="E3184" s="37" t="inlineStr">
        <is>
          <t>추가취득</t>
        </is>
      </c>
      <c r="F3184" s="37"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7" t="inlineStr">
        <is>
          <t>SEC</t>
        </is>
      </c>
      <c r="H3184" s="36" t="inlineStr">
        <is>
          <t>2024-06-27</t>
        </is>
      </c>
      <c r="I3184" s="36" t="inlineStr">
        <is>
          <t>0001193125-24-169730</t>
        </is>
      </c>
      <c r="J3184" s="39" t="inlineStr">
        <is>
          <t>https://www.sec.gov/Archives/edgar/data/1997859/000119312524169730/d396527d424b4.htm</t>
        </is>
      </c>
      <c r="K3184" s="37" t="inlineStr">
        <is>
          <t>post_events_summary,notes,chk_note</t>
        </is>
      </c>
    </row>
    <row r="3185" ht="45" customHeight="1">
      <c r="A3185" s="36" t="inlineStr">
        <is>
          <t>N067</t>
        </is>
      </c>
      <c r="B3185" s="37" t="inlineStr">
        <is>
          <t>Munpia Inc.</t>
        </is>
      </c>
      <c r="C3185" s="36" t="inlineStr">
        <is>
          <t>인수 후</t>
        </is>
      </c>
      <c r="D3185" s="36" t="inlineStr">
        <is>
          <t>2023-10-01</t>
        </is>
      </c>
      <c r="E3185" s="37" t="inlineStr">
        <is>
          <t>손상차손</t>
        </is>
      </c>
      <c r="F3185" s="37"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7" t="inlineStr">
        <is>
          <t>SEC</t>
        </is>
      </c>
      <c r="H3185" s="36" t="inlineStr">
        <is>
          <t>2024-06-27</t>
        </is>
      </c>
      <c r="I3185" s="36" t="inlineStr">
        <is>
          <t>0001193125-24-169730</t>
        </is>
      </c>
      <c r="J3185" s="39" t="inlineStr">
        <is>
          <t>https://www.sec.gov/Archives/edgar/data/1997859/000119312524169730/d396527d424b4.htm</t>
        </is>
      </c>
      <c r="K3185" s="37" t="inlineStr">
        <is>
          <t>impairment,earnings_call_note,post_events_summary</t>
        </is>
      </c>
    </row>
    <row r="3186" ht="45" customHeight="1">
      <c r="A3186" s="36" t="inlineStr">
        <is>
          <t>N067</t>
        </is>
      </c>
      <c r="B3186" s="37" t="inlineStr">
        <is>
          <t>Munpia Inc.</t>
        </is>
      </c>
      <c r="C3186" s="36" t="inlineStr">
        <is>
          <t>인수 후</t>
        </is>
      </c>
      <c r="D3186" s="36" t="inlineStr">
        <is>
          <t>2024-10-01</t>
        </is>
      </c>
      <c r="E3186" s="37" t="inlineStr">
        <is>
          <t>손상차손</t>
        </is>
      </c>
      <c r="F3186" s="37" t="inlineStr">
        <is>
          <t>WEBTOON 10-K 2024: Munpia 영업권 손상 USD 20.3백만(잔액 USD 154.2백만), 'For Munpia, structural changes in operations, workforce reduction, and project delays resulted in the underperformance in revenue growth'.</t>
        </is>
      </c>
      <c r="G3186" s="37" t="inlineStr">
        <is>
          <t>SEC</t>
        </is>
      </c>
      <c r="H3186" s="36" t="inlineStr">
        <is>
          <t>2025-03-11</t>
        </is>
      </c>
      <c r="I3186" s="36" t="inlineStr">
        <is>
          <t>0001997859-25-000017</t>
        </is>
      </c>
      <c r="J3186" s="39" t="inlineStr">
        <is>
          <t>https://www.sec.gov/Archives/edgar/data/1997859/000199785925000017/wbtn-20241231.htm</t>
        </is>
      </c>
      <c r="K3186" s="37" t="inlineStr">
        <is>
          <t>impairment,earnings_call_note,post_events_summary</t>
        </is>
      </c>
    </row>
    <row r="3187" ht="45" customHeight="1">
      <c r="A3187" s="36" t="inlineStr">
        <is>
          <t>N067</t>
        </is>
      </c>
      <c r="B3187" s="37" t="inlineStr">
        <is>
          <t>Munpia Inc.</t>
        </is>
      </c>
      <c r="C3187" s="36" t="inlineStr">
        <is>
          <t>인수 후</t>
        </is>
      </c>
      <c r="D3187" s="36" t="inlineStr">
        <is>
          <t>2025-10-01</t>
        </is>
      </c>
      <c r="E3187" s="37" t="inlineStr">
        <is>
          <t>손상차손</t>
        </is>
      </c>
      <c r="F3187" s="37"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7" t="inlineStr">
        <is>
          <t>SEC</t>
        </is>
      </c>
      <c r="H3187" s="36" t="inlineStr">
        <is>
          <t>2026-03-05</t>
        </is>
      </c>
      <c r="I3187" s="36" t="inlineStr">
        <is>
          <t>0001997859-26-000028</t>
        </is>
      </c>
      <c r="J3187" s="39" t="inlineStr">
        <is>
          <t>https://www.sec.gov/Archives/edgar/data/1997859/000199785926000028/wbtn-20251231.htm</t>
        </is>
      </c>
      <c r="K3187" s="37" t="inlineStr">
        <is>
          <t>impairment,earnings_call_note,post_events_summary,notes</t>
        </is>
      </c>
    </row>
    <row r="3188" ht="45" customHeight="1">
      <c r="A3188" s="36" t="inlineStr">
        <is>
          <t>N067</t>
        </is>
      </c>
      <c r="B3188" s="37" t="inlineStr">
        <is>
          <t>Munpia Inc.</t>
        </is>
      </c>
      <c r="C3188" s="36" t="inlineStr">
        <is>
          <t>인수 후</t>
        </is>
      </c>
      <c r="D3188" s="36" t="inlineStr">
        <is>
          <t>2022-12-31</t>
        </is>
      </c>
      <c r="E3188" s="37" t="inlineStr">
        <is>
          <t>기타</t>
        </is>
      </c>
      <c r="F3188" s="37"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7" t="inlineStr">
        <is>
          <t>DART 사업보고서</t>
        </is>
      </c>
      <c r="H3188" s="36" t="inlineStr">
        <is>
          <t>2023-03-14</t>
        </is>
      </c>
      <c r="I3188" s="36" t="inlineStr">
        <is>
          <t>20230314001049</t>
        </is>
      </c>
      <c r="J3188" s="39" t="inlineStr">
        <is>
          <t>https://dart.fss.or.kr/dsaf001/main.do?rcpNo=20230314001049</t>
        </is>
      </c>
      <c r="K3188" s="37" t="inlineStr">
        <is>
          <t>impairment,post_events_summary,purpose_quote,pre_incorp_chk</t>
        </is>
      </c>
    </row>
    <row r="3189" ht="45" customHeight="1">
      <c r="A3189" s="36" t="inlineStr">
        <is>
          <t>N067</t>
        </is>
      </c>
      <c r="B3189" s="37" t="inlineStr">
        <is>
          <t>Munpia Inc.</t>
        </is>
      </c>
      <c r="C3189" s="36" t="inlineStr">
        <is>
          <t>인수 후</t>
        </is>
      </c>
      <c r="D3189" s="36" t="inlineStr">
        <is>
          <t>2023-12-31</t>
        </is>
      </c>
      <c r="E3189" s="37" t="inlineStr">
        <is>
          <t>손상차손</t>
        </is>
      </c>
      <c r="F3189" s="37" t="inlineStr">
        <is>
          <t>NAVER 2023 사업보고서 연결주석: 영업권 CGU별 잔액 Wattpad Corporation 639,780,739천원, 주식회사 문피아 133,097,438천원(전기 628,815,054·139,359,857); 당기 영업권 손상 및 환입 (19,630,042)천원(CGU별 내역 미공시).</t>
        </is>
      </c>
      <c r="G3189" s="37" t="inlineStr">
        <is>
          <t>DART 사업보고서</t>
        </is>
      </c>
      <c r="H3189" s="36" t="inlineStr">
        <is>
          <t>2024-03-18</t>
        </is>
      </c>
      <c r="I3189" s="36" t="inlineStr">
        <is>
          <t>20240318000844</t>
        </is>
      </c>
      <c r="J3189" s="39" t="inlineStr">
        <is>
          <t>https://dart.fss.or.kr/dsaf001/main.do?rcpNo=20240318000844</t>
        </is>
      </c>
      <c r="K3189" s="37" t="inlineStr">
        <is>
          <t>impairment</t>
        </is>
      </c>
    </row>
    <row r="3190" ht="45" customHeight="1">
      <c r="A3190" s="36" t="inlineStr">
        <is>
          <t>N067</t>
        </is>
      </c>
      <c r="B3190" s="37" t="inlineStr">
        <is>
          <t>Munpia Inc.</t>
        </is>
      </c>
      <c r="C3190" s="36" t="inlineStr">
        <is>
          <t>인수 후</t>
        </is>
      </c>
      <c r="D3190" s="36" t="inlineStr">
        <is>
          <t>2024-12-31</t>
        </is>
      </c>
      <c r="E3190" s="37" t="inlineStr">
        <is>
          <t>손상차손</t>
        </is>
      </c>
      <c r="F3190" s="37"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7" t="inlineStr">
        <is>
          <t>DART 사업보고서</t>
        </is>
      </c>
      <c r="H3190" s="36" t="inlineStr">
        <is>
          <t>2025-03-18</t>
        </is>
      </c>
      <c r="I3190" s="36" t="inlineStr">
        <is>
          <t>20250318000645</t>
        </is>
      </c>
      <c r="J3190" s="39" t="inlineStr">
        <is>
          <t>https://dart.fss.or.kr/dsaf001/main.do?rcpNo=20250318000645</t>
        </is>
      </c>
      <c r="K3190" s="37" t="inlineStr">
        <is>
          <t>impairment</t>
        </is>
      </c>
    </row>
    <row r="3191" ht="45" customHeight="1">
      <c r="A3191" s="36" t="inlineStr">
        <is>
          <t>N067</t>
        </is>
      </c>
      <c r="B3191" s="37" t="inlineStr">
        <is>
          <t>Munpia Inc.</t>
        </is>
      </c>
      <c r="C3191" s="36" t="inlineStr">
        <is>
          <t>인수 후</t>
        </is>
      </c>
      <c r="D3191" s="36" t="inlineStr">
        <is>
          <t>2025-12-31</t>
        </is>
      </c>
      <c r="E3191" s="37" t="inlineStr">
        <is>
          <t>손상차손</t>
        </is>
      </c>
      <c r="F3191" s="37"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7" t="inlineStr">
        <is>
          <t>DART 사업보고서</t>
        </is>
      </c>
      <c r="H3191" s="36" t="inlineStr">
        <is>
          <t>2026-03-13</t>
        </is>
      </c>
      <c r="I3191" s="36" t="inlineStr">
        <is>
          <t>20260313001021</t>
        </is>
      </c>
      <c r="J3191" s="39" t="inlineStr">
        <is>
          <t>https://dart.fss.or.kr/dsaf001/main.do?rcpNo=20260313001021</t>
        </is>
      </c>
      <c r="K3191" s="37" t="inlineStr">
        <is>
          <t>impairment,post_events_summary</t>
        </is>
      </c>
    </row>
    <row r="3192" ht="45" customHeight="1">
      <c r="A3192" s="36" t="inlineStr">
        <is>
          <t>N067</t>
        </is>
      </c>
      <c r="B3192" s="37" t="inlineStr">
        <is>
          <t>Munpia Inc.</t>
        </is>
      </c>
      <c r="C3192" s="36" t="inlineStr">
        <is>
          <t>인수 후</t>
        </is>
      </c>
      <c r="D3192" s="36" t="inlineStr">
        <is>
          <t>2026-03-16</t>
        </is>
      </c>
      <c r="E3192" s="37" t="inlineStr">
        <is>
          <t>손상차손</t>
        </is>
      </c>
      <c r="F3192" s="37"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7" t="inlineStr">
        <is>
          <t>언론 보도</t>
        </is>
      </c>
      <c r="H3192" s="36" t="inlineStr">
        <is>
          <t>2026-03-16</t>
        </is>
      </c>
      <c r="I3192" s="36" t="n"/>
      <c r="J3192" s="39" t="inlineStr">
        <is>
          <t>https://newstomato.com/ReadNews.aspx?no=1294385</t>
        </is>
      </c>
      <c r="K3192" s="37" t="inlineStr">
        <is>
          <t>impairment,post_events_summary</t>
        </is>
      </c>
    </row>
    <row r="3193" ht="45" customHeight="1">
      <c r="A3193" s="36" t="inlineStr">
        <is>
          <t>N067</t>
        </is>
      </c>
      <c r="B3193" s="37" t="inlineStr">
        <is>
          <t>Munpia Inc.</t>
        </is>
      </c>
      <c r="C3193" s="36" t="inlineStr">
        <is>
          <t>인수 전</t>
        </is>
      </c>
      <c r="D3193" s="36" t="inlineStr">
        <is>
          <t>2020-12-31</t>
        </is>
      </c>
      <c r="E3193" s="37" t="inlineStr">
        <is>
          <t>실적</t>
        </is>
      </c>
      <c r="F3193" s="37" t="inlineStr">
        <is>
          <t>네이버웹툰 유한회사 2020 감사보고서(제1기 2020-05-29~12-31): 자산총계 317,994,800,044원, 자본총계 190,495,939,142원, 영업수익 132,287,706,151원.</t>
        </is>
      </c>
      <c r="G3193" s="37" t="inlineStr">
        <is>
          <t>DART 감사보고서</t>
        </is>
      </c>
      <c r="H3193" s="36" t="inlineStr">
        <is>
          <t>2021-03-29</t>
        </is>
      </c>
      <c r="I3193" s="36" t="inlineStr">
        <is>
          <t>20210329000917</t>
        </is>
      </c>
      <c r="J3193" s="39" t="inlineStr">
        <is>
          <t>https://dart.fss.or.kr/dsaf001/main.do?rcpNo=20210329000917</t>
        </is>
      </c>
      <c r="K3193" s="37" t="inlineStr">
        <is>
          <t>acquirer_core,acquirer_entity,acq_total_assets,deal_to_equity_pct</t>
        </is>
      </c>
    </row>
    <row r="3194" ht="45" customHeight="1">
      <c r="A3194" s="36" t="inlineStr">
        <is>
          <t>N067</t>
        </is>
      </c>
      <c r="B3194" s="37" t="inlineStr">
        <is>
          <t>Munpia Inc.</t>
        </is>
      </c>
      <c r="C3194" s="36" t="inlineStr">
        <is>
          <t>인수 후</t>
        </is>
      </c>
      <c r="D3194" s="36" t="inlineStr">
        <is>
          <t>2021-12-31</t>
        </is>
      </c>
      <c r="E3194" s="37" t="inlineStr">
        <is>
          <t>실적</t>
        </is>
      </c>
      <c r="F3194" s="37" t="inlineStr">
        <is>
          <t>네이버웹툰 유한회사 2021 감사보고서: 영업수익 355,326,026,540원, 영업이익 70,156,824,752원, 자산총계 699,088,160,355원.</t>
        </is>
      </c>
      <c r="G3194" s="37" t="inlineStr">
        <is>
          <t>DART 감사보고서</t>
        </is>
      </c>
      <c r="H3194" s="36" t="inlineStr">
        <is>
          <t>2022-04-07</t>
        </is>
      </c>
      <c r="I3194" s="36" t="inlineStr">
        <is>
          <t>20220407002512</t>
        </is>
      </c>
      <c r="J3194" s="39" t="inlineStr">
        <is>
          <t>https://dart.fss.or.kr/dsaf001/main.do?rcpNo=20220407002512</t>
        </is>
      </c>
      <c r="K3194" s="37" t="inlineStr">
        <is>
          <t>acquirer_core</t>
        </is>
      </c>
    </row>
    <row r="3195" ht="45" customHeight="1">
      <c r="A3195" s="36" t="inlineStr">
        <is>
          <t>N067</t>
        </is>
      </c>
      <c r="B3195" s="37" t="inlineStr">
        <is>
          <t>Munpia Inc.</t>
        </is>
      </c>
      <c r="C3195" s="36" t="inlineStr">
        <is>
          <t>발표</t>
        </is>
      </c>
      <c r="D3195" s="36" t="inlineStr">
        <is>
          <t>2021-09-09</t>
        </is>
      </c>
      <c r="E3195" s="37" t="inlineStr">
        <is>
          <t>기타</t>
        </is>
      </c>
      <c r="F3195" s="37" t="inlineStr">
        <is>
          <t>네이버금융 일별 시세(035420): 2021-09-09 종가 399,000원, 2021-09-10 410,000원, 2021-09-16 402,000원.</t>
        </is>
      </c>
      <c r="G3195" s="37" t="inlineStr">
        <is>
          <t>기타</t>
        </is>
      </c>
      <c r="H3195" s="36" t="inlineStr">
        <is>
          <t>2021-09-17</t>
        </is>
      </c>
      <c r="I3195" s="36" t="n"/>
      <c r="J3195" s="39" t="inlineStr">
        <is>
          <t>https://api.finance.naver.com/siseJson.naver?symbol=035420&amp;requestType=1&amp;startTime=20210906&amp;endTime=20210917&amp;timeframe=day</t>
        </is>
      </c>
      <c r="K3195" s="37" t="inlineStr">
        <is>
          <t>acq_mktcap,size_basis</t>
        </is>
      </c>
    </row>
    <row r="3196" ht="45" customHeight="1">
      <c r="A3196" s="36" t="inlineStr">
        <is>
          <t>N067</t>
        </is>
      </c>
      <c r="B3196" s="37" t="inlineStr">
        <is>
          <t>Munpia Inc.</t>
        </is>
      </c>
      <c r="C3196" s="36" t="inlineStr">
        <is>
          <t>인수 전</t>
        </is>
      </c>
      <c r="D3196" s="36" t="inlineStr">
        <is>
          <t>2021-04-14</t>
        </is>
      </c>
      <c r="E3196" s="37" t="inlineStr">
        <is>
          <t>기타</t>
        </is>
      </c>
      <c r="F3196" s="37" t="inlineStr">
        <is>
          <t>네이버금융 일별 시세(035420): 2021-04-14 종가 391,500원, 2021-04-15 391,000원.</t>
        </is>
      </c>
      <c r="G3196" s="37" t="inlineStr">
        <is>
          <t>기타</t>
        </is>
      </c>
      <c r="H3196" s="36" t="inlineStr">
        <is>
          <t>2021-04-16</t>
        </is>
      </c>
      <c r="I3196" s="36" t="n"/>
      <c r="J3196" s="39" t="inlineStr">
        <is>
          <t>https://api.finance.naver.com/siseJson.naver?symbol=035420&amp;requestType=1&amp;startTime=20210412&amp;endTime=20210416&amp;timeframe=day</t>
        </is>
      </c>
      <c r="K3196" s="37" t="inlineStr">
        <is>
          <t>acq_mktcap</t>
        </is>
      </c>
    </row>
    <row r="3197" ht="45" customHeight="1">
      <c r="A3197" s="36" t="inlineStr">
        <is>
          <t>N067</t>
        </is>
      </c>
      <c r="B3197" s="37" t="inlineStr">
        <is>
          <t>Munpia Inc.</t>
        </is>
      </c>
      <c r="C3197" s="36" t="inlineStr">
        <is>
          <t>인수 전</t>
        </is>
      </c>
      <c r="D3197" s="36" t="inlineStr">
        <is>
          <t>2020-12-31</t>
        </is>
      </c>
      <c r="E3197" s="37" t="inlineStr">
        <is>
          <t>기타</t>
        </is>
      </c>
      <c r="F3197" s="37" t="inlineStr">
        <is>
          <t>NAVER 2020 사업보고서 주석 20: 발행주식 164,263,395주, 자기주식 16,804,360주; 연결 자산총계 17,014,239백만원.</t>
        </is>
      </c>
      <c r="G3197" s="37" t="inlineStr">
        <is>
          <t>DART 사업보고서</t>
        </is>
      </c>
      <c r="H3197" s="36" t="inlineStr">
        <is>
          <t>2021-03-16</t>
        </is>
      </c>
      <c r="I3197" s="36" t="inlineStr">
        <is>
          <t>20210316001214</t>
        </is>
      </c>
      <c r="J3197" s="39" t="inlineStr">
        <is>
          <t>https://dart.fss.or.kr/dsaf001/main.do?rcpNo=20210316001214</t>
        </is>
      </c>
      <c r="K3197" s="37" t="inlineStr">
        <is>
          <t>acq_mktcap,apex_total_assets</t>
        </is>
      </c>
    </row>
    <row r="3198" ht="45" customHeight="1">
      <c r="A3198" s="36" t="inlineStr">
        <is>
          <t>N067</t>
        </is>
      </c>
      <c r="B3198" s="37" t="inlineStr">
        <is>
          <t>Munpia Inc.</t>
        </is>
      </c>
      <c r="C3198" s="36" t="inlineStr">
        <is>
          <t>인수 후</t>
        </is>
      </c>
      <c r="D3198" s="36" t="inlineStr">
        <is>
          <t>2021-12-31</t>
        </is>
      </c>
      <c r="E3198" s="37" t="inlineStr">
        <is>
          <t>기타</t>
        </is>
      </c>
      <c r="F3198" s="37" t="inlineStr">
        <is>
          <t>NAVER 2021 사업보고서 주식의 총수: 이익소각 764,310주 누계(2021년 214,310주, 주식소각결정 2021-11-17), 2021말 발행주식 164,049,085주; 서비스별 영업수익 2021 콘텐츠 692,928백만원(10.2%).</t>
        </is>
      </c>
      <c r="G3198" s="37" t="inlineStr">
        <is>
          <t>DART 사업보고서</t>
        </is>
      </c>
      <c r="H3198" s="36" t="inlineStr">
        <is>
          <t>2022-03-04</t>
        </is>
      </c>
      <c r="I3198" s="36" t="inlineStr">
        <is>
          <t>20220304000687</t>
        </is>
      </c>
      <c r="J3198" s="39" t="inlineStr">
        <is>
          <t>https://dart.fss.or.kr/dsaf001/main.do?rcpNo=20220304000687</t>
        </is>
      </c>
      <c r="K3198" s="37" t="inlineStr">
        <is>
          <t>acq_mktcap</t>
        </is>
      </c>
    </row>
    <row r="3199" ht="45" customHeight="1">
      <c r="A3199" s="36" t="inlineStr">
        <is>
          <t>N067</t>
        </is>
      </c>
      <c r="B3199" s="37" t="inlineStr">
        <is>
          <t>Munpia Inc.</t>
        </is>
      </c>
      <c r="C3199" s="36" t="inlineStr">
        <is>
          <t>발표</t>
        </is>
      </c>
      <c r="D3199" s="36" t="inlineStr">
        <is>
          <t>2021-09-10</t>
        </is>
      </c>
      <c r="E3199" s="37" t="inlineStr">
        <is>
          <t>기타</t>
        </is>
      </c>
      <c r="F3199" s="37" t="inlineStr">
        <is>
          <t>Frankfurter API(ECB 기준환율 교차): 2021-09-10 USD/KRW 1,165.91, 2021-09-16 1,173.54.</t>
        </is>
      </c>
      <c r="G3199" s="37" t="inlineStr">
        <is>
          <t>기타</t>
        </is>
      </c>
      <c r="H3199" s="36" t="inlineStr">
        <is>
          <t>2021-09-30</t>
        </is>
      </c>
      <c r="I3199" s="36" t="n"/>
      <c r="J3199" s="39" t="inlineStr">
        <is>
          <t>https://api.frankfurter.app/2021-09-01..2021-09-30?from=USD&amp;to=KRW</t>
        </is>
      </c>
      <c r="K3199" s="37" t="inlineStr">
        <is>
          <t>value_chk_usdmm</t>
        </is>
      </c>
    </row>
    <row r="3200" ht="45" customHeight="1">
      <c r="A3200" s="36" t="inlineStr">
        <is>
          <t>N067</t>
        </is>
      </c>
      <c r="B3200" s="37" t="inlineStr">
        <is>
          <t>Munpia Inc.</t>
        </is>
      </c>
      <c r="C3200" s="36" t="inlineStr">
        <is>
          <t>인수 전</t>
        </is>
      </c>
      <c r="D3200" s="36" t="inlineStr">
        <is>
          <t>2021-09-13</t>
        </is>
      </c>
      <c r="E3200" s="37" t="inlineStr">
        <is>
          <t>기타</t>
        </is>
      </c>
      <c r="F3200" s="37"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7" t="inlineStr">
        <is>
          <t>언론 보도</t>
        </is>
      </c>
      <c r="H3200" s="36" t="inlineStr">
        <is>
          <t>2021-09-13</t>
        </is>
      </c>
      <c r="I3200" s="36" t="n"/>
      <c r="J3200" s="39" t="inlineStr">
        <is>
          <t>https://byline.network/2021/09/13-144/</t>
        </is>
      </c>
      <c r="K3200" s="37" t="inlineStr">
        <is>
          <t>pre_events_summary,core_basis</t>
        </is>
      </c>
    </row>
    <row r="3201" ht="45" customHeight="1">
      <c r="A3201" s="36" t="inlineStr">
        <is>
          <t>N067</t>
        </is>
      </c>
      <c r="B3201" s="37" t="inlineStr">
        <is>
          <t>Munpia Inc.</t>
        </is>
      </c>
      <c r="C3201" s="36" t="inlineStr">
        <is>
          <t>인수 후</t>
        </is>
      </c>
      <c r="D3201" s="36" t="inlineStr">
        <is>
          <t>2021-10-21</t>
        </is>
      </c>
      <c r="E3201" s="37" t="inlineStr">
        <is>
          <t>어닝콜</t>
        </is>
      </c>
      <c r="F3201" s="37" t="inlineStr">
        <is>
          <t>비즈워치: NAVER 3Q21 콘퍼런스콜에서 박상진 CFO '네이버 웹툰의 월 거래액이 1000억원을 돌파했다' — 문피아 개별 언급은 기사에 없음.</t>
        </is>
      </c>
      <c r="G3201" s="37" t="inlineStr">
        <is>
          <t>언론 보도</t>
        </is>
      </c>
      <c r="H3201" s="36" t="inlineStr">
        <is>
          <t>2021-10-21</t>
        </is>
      </c>
      <c r="I3201" s="36" t="n"/>
      <c r="J3201" s="39" t="inlineStr">
        <is>
          <t>https://news.bizwatch.co.kr/article/mobile/2021/10/21/0025</t>
        </is>
      </c>
      <c r="K3201" s="37" t="inlineStr">
        <is>
          <t>earnings_call_note</t>
        </is>
      </c>
    </row>
    <row r="3202" ht="45" customHeight="1">
      <c r="A3202" s="36" t="inlineStr">
        <is>
          <t>N067</t>
        </is>
      </c>
      <c r="B3202" s="37" t="inlineStr">
        <is>
          <t>Munpia Inc.</t>
        </is>
      </c>
      <c r="C3202" s="36" t="inlineStr">
        <is>
          <t>인수 후</t>
        </is>
      </c>
      <c r="D3202" s="36" t="inlineStr">
        <is>
          <t>2022-03-30</t>
        </is>
      </c>
      <c r="E3202" s="37" t="inlineStr">
        <is>
          <t>기타</t>
        </is>
      </c>
      <c r="F3202" s="37" t="inlineStr">
        <is>
          <t>문피아 최대주주등 변동(2022-04-04): 김환철 2022-03-30 631,551주(7.00%) 취득 20,999,702,301원(단가 33,251원), 동일인측 합계 63.26%.</t>
        </is>
      </c>
      <c r="G3202" s="37" t="inlineStr">
        <is>
          <t>DART 기타공시</t>
        </is>
      </c>
      <c r="H3202" s="36" t="inlineStr">
        <is>
          <t>2022-04-04</t>
        </is>
      </c>
      <c r="I3202" s="36" t="inlineStr">
        <is>
          <t>20220404003233</t>
        </is>
      </c>
      <c r="J3202" s="39" t="inlineStr">
        <is>
          <t>https://dart.fss.or.kr/dsaf001/main.do?rcpNo=20220404003233</t>
        </is>
      </c>
      <c r="K3202" s="37" t="inlineStr">
        <is>
          <t>post_events_summary</t>
        </is>
      </c>
    </row>
    <row r="3203" ht="45" customHeight="1">
      <c r="A3203" s="36" t="inlineStr">
        <is>
          <t>N068</t>
        </is>
      </c>
      <c r="B3203" s="37" t="inlineStr">
        <is>
          <t>Suede One Inc.</t>
        </is>
      </c>
      <c r="C3203" s="36" t="inlineStr">
        <is>
          <t>발표</t>
        </is>
      </c>
      <c r="D3203" s="36" t="inlineStr">
        <is>
          <t>2021-10-12</t>
        </is>
      </c>
      <c r="E3203" s="37" t="inlineStr">
        <is>
          <t>완료</t>
        </is>
      </c>
      <c r="F3203" s="37" t="inlineStr">
        <is>
          <t>10-Q 3Q21 후속사건 주석: 2021-10-12 Suede One, Inc.(뉴욕 소재 스니커즈 감정 플랫폼) 인수 완료. 'Total consideration ... was $6.6 million in cash', 언아웃 최대 USD 2.5M 추가 지급 가능.</t>
        </is>
      </c>
      <c r="G3203" s="37" t="inlineStr">
        <is>
          <t>SEC</t>
        </is>
      </c>
      <c r="H3203" s="36" t="inlineStr">
        <is>
          <t>2021-11-12</t>
        </is>
      </c>
      <c r="I3203" s="36" t="inlineStr">
        <is>
          <t>0001564590-21-056330</t>
        </is>
      </c>
      <c r="J3203" s="39" t="inlineStr">
        <is>
          <t>https://www.sec.gov/Archives/edgar/data/1825480/000156459021056330/posh-10q_20210930.htm</t>
        </is>
      </c>
      <c r="K3203" s="37" t="inlineStr">
        <is>
          <t>status_chk,value_chk_local,value_chk_usdmm,announce_date_chk,first_filing_date</t>
        </is>
      </c>
    </row>
    <row r="3204" ht="45" customHeight="1">
      <c r="A3204" s="36" t="inlineStr">
        <is>
          <t>N068</t>
        </is>
      </c>
      <c r="B3204" s="37" t="inlineStr">
        <is>
          <t>Suede One Inc.</t>
        </is>
      </c>
      <c r="C3204" s="36" t="inlineStr">
        <is>
          <t>인수 전</t>
        </is>
      </c>
      <c r="D3204" s="36" t="inlineStr">
        <is>
          <t>2021-09-30</t>
        </is>
      </c>
      <c r="E3204" s="37" t="inlineStr">
        <is>
          <t>실적</t>
        </is>
      </c>
      <c r="F3204" s="37" t="inlineStr">
        <is>
          <t>10-Q 3Q21 연결 재무상태표: 총자산 USD 608,083천(2020-12-31 285,434천), 자본총계 USD 418,235천, 2021-09-30 발행주식 Class A 46,907,119주·Class B 29,991,022주.</t>
        </is>
      </c>
      <c r="G3204" s="37" t="inlineStr">
        <is>
          <t>SEC</t>
        </is>
      </c>
      <c r="H3204" s="36" t="inlineStr">
        <is>
          <t>2021-11-12</t>
        </is>
      </c>
      <c r="I3204" s="36" t="inlineStr">
        <is>
          <t>0001564590-21-056330</t>
        </is>
      </c>
      <c r="J3204" s="39" t="inlineStr">
        <is>
          <t>https://www.sec.gov/Archives/edgar/data/1825480/000156459021056330/posh-10q_20210930.htm</t>
        </is>
      </c>
      <c r="K3204" s="37" t="inlineStr">
        <is>
          <t>acq_total_assets,apex_total_assets,deal_to_assets_pct,deal_to_equity_pct,acq_mktcap,size_basis</t>
        </is>
      </c>
    </row>
    <row r="3205" ht="45" customHeight="1">
      <c r="A3205" s="36" t="inlineStr">
        <is>
          <t>N068</t>
        </is>
      </c>
      <c r="B3205" s="37" t="inlineStr">
        <is>
          <t>Suede One Inc.</t>
        </is>
      </c>
      <c r="C3205" s="36" t="inlineStr">
        <is>
          <t>인수 후</t>
        </is>
      </c>
      <c r="D3205" s="36" t="inlineStr">
        <is>
          <t>2021-12-31</t>
        </is>
      </c>
      <c r="E3205" s="37" t="inlineStr">
        <is>
          <t>기타</t>
        </is>
      </c>
      <c r="F3205" s="37"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7" t="inlineStr">
        <is>
          <t>SEC</t>
        </is>
      </c>
      <c r="H3205" s="36" t="inlineStr">
        <is>
          <t>2022-03-30</t>
        </is>
      </c>
      <c r="I3205" s="36" t="inlineStr">
        <is>
          <t>0000950170-22-005057</t>
        </is>
      </c>
      <c r="J3205" s="39" t="inlineStr">
        <is>
          <t>https://www.sec.gov/Archives/edgar/data/1825480/000095017022005057/posh-20211231.htm</t>
        </is>
      </c>
      <c r="K3205" s="37" t="inlineStr">
        <is>
          <t>value_chk_local,value_chk_usdmm,post_events_summary,impairment,target_rev_pre</t>
        </is>
      </c>
    </row>
    <row r="3206" ht="45" customHeight="1">
      <c r="A3206" s="36" t="inlineStr">
        <is>
          <t>N068</t>
        </is>
      </c>
      <c r="B3206" s="37" t="inlineStr">
        <is>
          <t>Suede One Inc.</t>
        </is>
      </c>
      <c r="C3206" s="36" t="inlineStr">
        <is>
          <t>인수 후</t>
        </is>
      </c>
      <c r="D3206" s="36" t="inlineStr">
        <is>
          <t>2022-03-30</t>
        </is>
      </c>
      <c r="E3206" s="37" t="inlineStr">
        <is>
          <t>기타</t>
        </is>
      </c>
      <c r="F3206" s="37"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7" t="inlineStr">
        <is>
          <t>SEC</t>
        </is>
      </c>
      <c r="H3206" s="36" t="inlineStr">
        <is>
          <t>2022-03-30</t>
        </is>
      </c>
      <c r="I3206" s="36" t="inlineStr">
        <is>
          <t>0000950170-22-005057</t>
        </is>
      </c>
      <c r="J3206" s="39" t="inlineStr">
        <is>
          <t>https://www.sec.gov/Archives/edgar/data/1825480/000095017022005057/posh-20211231.htm</t>
        </is>
      </c>
      <c r="K3206" s="37" t="inlineStr">
        <is>
          <t>acquirer_core,earnings_call_note,pre_events_summary,target_rev_post,target_op_post</t>
        </is>
      </c>
    </row>
    <row r="3207" ht="45" customHeight="1">
      <c r="A3207" s="36" t="inlineStr">
        <is>
          <t>N068</t>
        </is>
      </c>
      <c r="B3207" s="37" t="inlineStr">
        <is>
          <t>Suede One Inc.</t>
        </is>
      </c>
      <c r="C3207" s="36" t="inlineStr">
        <is>
          <t>인수 후</t>
        </is>
      </c>
      <c r="D3207" s="36" t="inlineStr">
        <is>
          <t>2021-12-31</t>
        </is>
      </c>
      <c r="E3207" s="37" t="inlineStr">
        <is>
          <t>기타</t>
        </is>
      </c>
      <c r="F3207" s="37" t="inlineStr">
        <is>
          <t>10-K 2021 Exhibit 21.1 'Subsidiaries of Poshmark, Inc.'에 Suede One, Inc.(Delaware) 기재.</t>
        </is>
      </c>
      <c r="G3207" s="37" t="inlineStr">
        <is>
          <t>SEC</t>
        </is>
      </c>
      <c r="H3207" s="36" t="inlineStr">
        <is>
          <t>2022-03-30</t>
        </is>
      </c>
      <c r="I3207" s="36" t="inlineStr">
        <is>
          <t>0000950170-22-005057</t>
        </is>
      </c>
      <c r="J3207" s="39" t="inlineStr">
        <is>
          <t>https://www.sec.gov/Archives/edgar/data/1825480/000095017022005057/posh-ex21_1.htm</t>
        </is>
      </c>
      <c r="K3207" s="37" t="inlineStr">
        <is>
          <t>post_events_summary,notes</t>
        </is>
      </c>
    </row>
    <row r="3208" ht="45" customHeight="1">
      <c r="A3208" s="36" t="inlineStr">
        <is>
          <t>N068</t>
        </is>
      </c>
      <c r="B3208" s="37" t="inlineStr">
        <is>
          <t>Suede One Inc.</t>
        </is>
      </c>
      <c r="C3208" s="36" t="inlineStr">
        <is>
          <t>인수 후</t>
        </is>
      </c>
      <c r="D3208" s="36" t="inlineStr">
        <is>
          <t>2022-09-30</t>
        </is>
      </c>
      <c r="E3208" s="37" t="inlineStr">
        <is>
          <t>기타</t>
        </is>
      </c>
      <c r="F3208" s="37" t="inlineStr">
        <is>
          <t>10-Q 3Q22: 언아웃 조건 기한 'by October 31, 2022', 언아웃 부채 공정가치 USD 1,619천→1,223천, 영업권 USD 7.0M 유지·'did not recognize any goodwill impairment'. 1~9월 순매출 USD 268,430천, 영업손실 (61,632)천.</t>
        </is>
      </c>
      <c r="G3208" s="37" t="inlineStr">
        <is>
          <t>SEC</t>
        </is>
      </c>
      <c r="H3208" s="36" t="inlineStr">
        <is>
          <t>2022-11-10</t>
        </is>
      </c>
      <c r="I3208" s="36" t="inlineStr">
        <is>
          <t>0000950170-22-024463</t>
        </is>
      </c>
      <c r="J3208" s="39" t="inlineStr">
        <is>
          <t>https://www.sec.gov/Archives/edgar/data/1825480/000095017022024463/posh-20220930.htm</t>
        </is>
      </c>
      <c r="K3208" s="37" t="inlineStr">
        <is>
          <t>post_events_summary,impairment,notes</t>
        </is>
      </c>
    </row>
    <row r="3209" ht="45" customHeight="1">
      <c r="A3209" s="36" t="inlineStr">
        <is>
          <t>N068</t>
        </is>
      </c>
      <c r="B3209" s="37" t="inlineStr">
        <is>
          <t>Suede One Inc.</t>
        </is>
      </c>
      <c r="C3209" s="36" t="inlineStr">
        <is>
          <t>인수 후</t>
        </is>
      </c>
      <c r="D3209" s="36" t="inlineStr">
        <is>
          <t>2022-06-30</t>
        </is>
      </c>
      <c r="E3209" s="37" t="inlineStr">
        <is>
          <t>기타</t>
        </is>
      </c>
      <c r="F3209" s="37" t="inlineStr">
        <is>
          <t>10-Q 2Q22: 언아웃 부채 공정가치 USD 1,186천, 영업권 손상 없음.</t>
        </is>
      </c>
      <c r="G3209" s="37" t="inlineStr">
        <is>
          <t>SEC</t>
        </is>
      </c>
      <c r="H3209" s="36" t="inlineStr">
        <is>
          <t>2022-08-15</t>
        </is>
      </c>
      <c r="I3209" s="36" t="inlineStr">
        <is>
          <t>0000950170-22-017292</t>
        </is>
      </c>
      <c r="J3209" s="39" t="inlineStr">
        <is>
          <t>https://www.sec.gov/Archives/edgar/data/1825480/000095017022017292/posh-20220630.htm</t>
        </is>
      </c>
      <c r="K3209" s="37" t="inlineStr">
        <is>
          <t>post_events_summary,impairment</t>
        </is>
      </c>
    </row>
    <row r="3210" ht="45" customHeight="1">
      <c r="A3210" s="36" t="inlineStr">
        <is>
          <t>N068</t>
        </is>
      </c>
      <c r="B3210" s="37" t="inlineStr">
        <is>
          <t>Suede One Inc.</t>
        </is>
      </c>
      <c r="C3210" s="36" t="inlineStr">
        <is>
          <t>발표</t>
        </is>
      </c>
      <c r="D3210" s="36" t="inlineStr">
        <is>
          <t>2021-10-13</t>
        </is>
      </c>
      <c r="E3210" s="37" t="inlineStr">
        <is>
          <t>발표</t>
        </is>
      </c>
      <c r="F3210" s="37" t="inlineStr">
        <is>
          <t>FashionNetwork 2021-10-13: Poshmark의 첫 인수, 금액 비공개. 'Suede One’s tech capabilities will be deployed to complement Poshmark’s existing Posh Protect and Posh Authenticate services'.</t>
        </is>
      </c>
      <c r="G3210" s="37" t="inlineStr">
        <is>
          <t>언론 보도</t>
        </is>
      </c>
      <c r="H3210" s="36" t="inlineStr">
        <is>
          <t>2021-10-13</t>
        </is>
      </c>
      <c r="I3210" s="36" t="n"/>
      <c r="J3210" s="39" t="inlineStr">
        <is>
          <t>https://us.fashionnetwork.com/news/Poshmark-acquires-sneaker-authentication-tech-company-suede-one,1343667.html</t>
        </is>
      </c>
      <c r="K3210" s="37" t="inlineStr">
        <is>
          <t>first_filing_date,announce_date_chk,core_basis</t>
        </is>
      </c>
    </row>
    <row r="3211" ht="45" customHeight="1">
      <c r="A3211" s="36" t="inlineStr">
        <is>
          <t>N068</t>
        </is>
      </c>
      <c r="B3211" s="37" t="inlineStr">
        <is>
          <t>Suede One Inc.</t>
        </is>
      </c>
      <c r="C3211" s="36" t="inlineStr">
        <is>
          <t>발표</t>
        </is>
      </c>
      <c r="D3211" s="36" t="inlineStr">
        <is>
          <t>2021-10-13</t>
        </is>
      </c>
      <c r="E3211" s="37" t="inlineStr">
        <is>
          <t>발표</t>
        </is>
      </c>
      <c r="F3211" s="37" t="inlineStr">
        <is>
          <t>Retail Dive 2021-10-14: Manish Chandra CEO 발언 'We are laser focused on making strategic investments that fuel the continued growth of our business'; Suede One 직원은 Poshmark 팀에 합류, 금액 비공개.</t>
        </is>
      </c>
      <c r="G3211" s="37" t="inlineStr">
        <is>
          <t>언론 보도</t>
        </is>
      </c>
      <c r="H3211" s="36" t="inlineStr">
        <is>
          <t>2021-10-14</t>
        </is>
      </c>
      <c r="I3211" s="36" t="n"/>
      <c r="J3211" s="39" t="inlineStr">
        <is>
          <t>https://www.retaildive.com/news/poshmark-acquires-sneaker-verification-startup-suede-one/608216/</t>
        </is>
      </c>
      <c r="K3211" s="37" t="inlineStr">
        <is>
          <t>purpose_quote</t>
        </is>
      </c>
    </row>
    <row r="3212" ht="45" customHeight="1">
      <c r="A3212" s="36" t="inlineStr">
        <is>
          <t>N068</t>
        </is>
      </c>
      <c r="B3212" s="37" t="inlineStr">
        <is>
          <t>Suede One Inc.</t>
        </is>
      </c>
      <c r="C3212" s="36" t="inlineStr">
        <is>
          <t>인수 전</t>
        </is>
      </c>
      <c r="D3212" s="36" t="inlineStr">
        <is>
          <t>2020</t>
        </is>
      </c>
      <c r="E3212" s="37" t="inlineStr">
        <is>
          <t>설립</t>
        </is>
      </c>
      <c r="F3212" s="37" t="inlineStr">
        <is>
          <t>MarTechVibe 2021-10-14: 'Founded in 2020, Suede One’s technology enables an inventoryless approach to authentication'; 경매 USD 1.8M에 팔린 Nike Air Yeezy 1 Prototype 감정 실적; Chandra CEO 발언 재인용.</t>
        </is>
      </c>
      <c r="G3212" s="37" t="inlineStr">
        <is>
          <t>언론 보도</t>
        </is>
      </c>
      <c r="H3212" s="36" t="inlineStr">
        <is>
          <t>2021-10-14</t>
        </is>
      </c>
      <c r="I3212" s="36" t="n"/>
      <c r="J3212" s="39" t="inlineStr">
        <is>
          <t>https://martechvibe.com/article/poshmark-inc-acquires-suede-one-a-platform-for-virtual-authentication</t>
        </is>
      </c>
      <c r="K3212" s="37" t="inlineStr">
        <is>
          <t>pre_events_summary,purpose_quote</t>
        </is>
      </c>
    </row>
    <row r="3213" ht="45" customHeight="1">
      <c r="A3213" s="36" t="inlineStr">
        <is>
          <t>N068</t>
        </is>
      </c>
      <c r="B3213" s="37" t="inlineStr">
        <is>
          <t>Suede One Inc.</t>
        </is>
      </c>
      <c r="C3213" s="36" t="inlineStr">
        <is>
          <t>인수 전</t>
        </is>
      </c>
      <c r="D3213" s="36" t="inlineStr">
        <is>
          <t>2021-10</t>
        </is>
      </c>
      <c r="E3213" s="37" t="inlineStr">
        <is>
          <t>기타</t>
        </is>
      </c>
      <c r="F3213" s="37" t="inlineStr">
        <is>
          <t>FashionUnited: Suede One 창업자 겸 CEO Matt Forloine, 금액 비공개, Poshmark의 첫 인수.</t>
        </is>
      </c>
      <c r="G3213" s="37" t="inlineStr">
        <is>
          <t>언론 보도</t>
        </is>
      </c>
      <c r="H3213" s="36" t="inlineStr">
        <is>
          <t>2021-10-13</t>
        </is>
      </c>
      <c r="I3213" s="36" t="n"/>
      <c r="J3213" s="39" t="inlineStr">
        <is>
          <t>https://fashionunited.com/executive/management/poshmark-acquires-sneaker-authentication-platform-suede-one/2021101342779</t>
        </is>
      </c>
      <c r="K3213" s="37" t="inlineStr">
        <is>
          <t>pre_events_summary,notes</t>
        </is>
      </c>
    </row>
    <row r="3214" ht="45" customHeight="1">
      <c r="A3214" s="36" t="inlineStr">
        <is>
          <t>N068</t>
        </is>
      </c>
      <c r="B3214" s="37" t="inlineStr">
        <is>
          <t>Suede One Inc.</t>
        </is>
      </c>
      <c r="C3214" s="36" t="inlineStr">
        <is>
          <t>인수 전</t>
        </is>
      </c>
      <c r="D3214" s="36" t="inlineStr">
        <is>
          <t>2021-10-13</t>
        </is>
      </c>
      <c r="E3214" s="37" t="inlineStr">
        <is>
          <t>기타</t>
        </is>
      </c>
      <c r="F3214" s="37" t="inlineStr">
        <is>
          <t>CB Insights: Suede One 주소 100 W 26th St, New York; 'On October 13th, 2021, Suede One was acquired by Poshmark. Terms of the transaction were not disclosed.'</t>
        </is>
      </c>
      <c r="G3214" s="37" t="inlineStr">
        <is>
          <t>기타</t>
        </is>
      </c>
      <c r="H3214" s="36" t="inlineStr">
        <is>
          <t>2026-10-25</t>
        </is>
      </c>
      <c r="I3214" s="36" t="n"/>
      <c r="J3214" s="39" t="inlineStr">
        <is>
          <t>https://www.cbinsights.com/company/suede-one</t>
        </is>
      </c>
      <c r="K3214" s="37" t="inlineStr">
        <is>
          <t>pre_events_summary,notes</t>
        </is>
      </c>
    </row>
    <row r="3215" ht="45" customHeight="1">
      <c r="A3215" s="36" t="inlineStr">
        <is>
          <t>N068</t>
        </is>
      </c>
      <c r="B3215" s="37" t="inlineStr">
        <is>
          <t>Suede One Inc.</t>
        </is>
      </c>
      <c r="C3215" s="36" t="inlineStr">
        <is>
          <t>인수 후</t>
        </is>
      </c>
      <c r="D3215" s="36" t="inlineStr">
        <is>
          <t>2021-11-09</t>
        </is>
      </c>
      <c r="E3215" s="37" t="inlineStr">
        <is>
          <t>어닝콜</t>
        </is>
      </c>
      <c r="F3215" s="37"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7" t="inlineStr">
        <is>
          <t>SEC</t>
        </is>
      </c>
      <c r="H3215" s="36" t="inlineStr">
        <is>
          <t>2021-11-09</t>
        </is>
      </c>
      <c r="I3215" s="36" t="inlineStr">
        <is>
          <t>0001171843-21-007740</t>
        </is>
      </c>
      <c r="J3215" s="39" t="inlineStr">
        <is>
          <t>https://www.sec.gov/Archives/edgar/data/1825480/000117184321007740/exh_991.htm</t>
        </is>
      </c>
      <c r="K3215" s="37" t="inlineStr">
        <is>
          <t>earnings_call_note,purpose_quote,first_filing_date</t>
        </is>
      </c>
    </row>
    <row r="3216" ht="45" customHeight="1">
      <c r="A3216" s="36" t="inlineStr">
        <is>
          <t>N068</t>
        </is>
      </c>
      <c r="B3216" s="37" t="inlineStr">
        <is>
          <t>Suede One Inc.</t>
        </is>
      </c>
      <c r="C3216" s="36" t="inlineStr">
        <is>
          <t>인수 후</t>
        </is>
      </c>
      <c r="D3216" s="36" t="inlineStr">
        <is>
          <t>2022-03-22</t>
        </is>
      </c>
      <c r="E3216" s="37" t="inlineStr">
        <is>
          <t>어닝콜</t>
        </is>
      </c>
      <c r="F3216" s="37" t="inlineStr">
        <is>
          <t>Poshmark 4Q21 실적 보도자료: 'In October, we completed our acquisition of Suede One' 사업 하이라이트 기재.</t>
        </is>
      </c>
      <c r="G3216" s="37" t="inlineStr">
        <is>
          <t>SEC</t>
        </is>
      </c>
      <c r="H3216" s="36" t="inlineStr">
        <is>
          <t>2022-03-22</t>
        </is>
      </c>
      <c r="I3216" s="36" t="inlineStr">
        <is>
          <t>0001171843-22-002041</t>
        </is>
      </c>
      <c r="J3216" s="39" t="inlineStr">
        <is>
          <t>https://www.sec.gov/Archives/edgar/data/1825480/000117184322002041/exh_991.htm</t>
        </is>
      </c>
      <c r="K3216" s="37" t="inlineStr">
        <is>
          <t>earnings_call_note</t>
        </is>
      </c>
    </row>
    <row r="3217" ht="45" customHeight="1">
      <c r="A3217" s="36" t="inlineStr">
        <is>
          <t>N068</t>
        </is>
      </c>
      <c r="B3217" s="37" t="inlineStr">
        <is>
          <t>Suede One Inc.</t>
        </is>
      </c>
      <c r="C3217" s="36" t="inlineStr">
        <is>
          <t>인수 전</t>
        </is>
      </c>
      <c r="D3217" s="36" t="inlineStr">
        <is>
          <t>2021-09</t>
        </is>
      </c>
      <c r="E3217" s="37" t="inlineStr">
        <is>
          <t>기타</t>
        </is>
      </c>
      <c r="F3217" s="37" t="inlineStr">
        <is>
          <t>digrin POSH 월간 시세: 2021년 9월 USD 23.76, 2021년 10월 USD 24.33(월간 값, 일별 종가 아님).</t>
        </is>
      </c>
      <c r="G3217" s="37" t="inlineStr">
        <is>
          <t>기타</t>
        </is>
      </c>
      <c r="H3217" s="36" t="inlineStr">
        <is>
          <t>2026-10-25</t>
        </is>
      </c>
      <c r="I3217" s="36" t="n"/>
      <c r="J3217" s="39" t="inlineStr">
        <is>
          <t>https://www.digrin.com/stocks/detail/POSH/price</t>
        </is>
      </c>
      <c r="K3217" s="37" t="inlineStr">
        <is>
          <t>acq_mktcap</t>
        </is>
      </c>
    </row>
    <row r="3218" ht="45" customHeight="1">
      <c r="A3218" s="36" t="inlineStr">
        <is>
          <t>N068</t>
        </is>
      </c>
      <c r="B3218" s="37" t="inlineStr">
        <is>
          <t>Suede One Inc.</t>
        </is>
      </c>
      <c r="C3218" s="36" t="inlineStr">
        <is>
          <t>인수 전</t>
        </is>
      </c>
      <c r="D3218" s="36" t="inlineStr">
        <is>
          <t>2021-01-14</t>
        </is>
      </c>
      <c r="E3218" s="37" t="inlineStr">
        <is>
          <t>상장</t>
        </is>
      </c>
      <c r="F3218" s="37" t="inlineStr">
        <is>
          <t>Poshmark 투자설명서(424B4): Class A 6,600,000주, 공모가 USD 42.00, Nasdaq 'POSH' 상장.</t>
        </is>
      </c>
      <c r="G3218" s="37" t="inlineStr">
        <is>
          <t>SEC</t>
        </is>
      </c>
      <c r="H3218" s="36" t="inlineStr">
        <is>
          <t>2021-01-14</t>
        </is>
      </c>
      <c r="I3218" s="36" t="inlineStr">
        <is>
          <t>0001193125-21-009089</t>
        </is>
      </c>
      <c r="J3218" s="39" t="inlineStr">
        <is>
          <t>https://www.sec.gov/Archives/edgar/data/1825480/000119312521009089/d66583d424b4.htm</t>
        </is>
      </c>
      <c r="K3218" s="37" t="inlineStr">
        <is>
          <t>pre_events_summary,event_ticker_basis</t>
        </is>
      </c>
    </row>
    <row r="3219" ht="45" customHeight="1">
      <c r="A3219" s="36" t="inlineStr">
        <is>
          <t>N068</t>
        </is>
      </c>
      <c r="B3219" s="37" t="inlineStr">
        <is>
          <t>Suede One Inc.</t>
        </is>
      </c>
      <c r="C3219" s="36" t="inlineStr">
        <is>
          <t>인수 후</t>
        </is>
      </c>
      <c r="D3219" s="36" t="inlineStr">
        <is>
          <t>2023-01-05</t>
        </is>
      </c>
      <c r="E3219" s="37" t="inlineStr">
        <is>
          <t>소유주변경</t>
        </is>
      </c>
      <c r="F3219" s="37" t="inlineStr">
        <is>
          <t>Poshmark 8-K: 2023-01-05 Proton Merger Sub가 Poshmark에 흡수합병되어 Poshmark가 NAVER의 간접 자회사가 됨(N078). 거래 당시(2021-10) Poshmark는 NAVER 그룹 밖.</t>
        </is>
      </c>
      <c r="G3219" s="37" t="inlineStr">
        <is>
          <t>SEC</t>
        </is>
      </c>
      <c r="H3219" s="36" t="inlineStr">
        <is>
          <t>2023-01-05</t>
        </is>
      </c>
      <c r="I3219" s="36" t="inlineStr">
        <is>
          <t>0001193125-23-002016</t>
        </is>
      </c>
      <c r="J3219" s="39" t="inlineStr">
        <is>
          <t>https://www.sec.gov/Archives/edgar/data/1825480/000119312523002016/d415830d8k.htm</t>
        </is>
      </c>
      <c r="K3219" s="37" t="inlineStr">
        <is>
          <t>pre_incorp_chk,subtype_chk,chk_note,post_events_summary</t>
        </is>
      </c>
    </row>
    <row r="3220" ht="45" customHeight="1">
      <c r="A3220" s="36" t="inlineStr">
        <is>
          <t>N068</t>
        </is>
      </c>
      <c r="B3220" s="37" t="inlineStr">
        <is>
          <t>Suede One Inc.</t>
        </is>
      </c>
      <c r="C3220" s="36" t="inlineStr">
        <is>
          <t>인수 전</t>
        </is>
      </c>
      <c r="D3220" s="36" t="inlineStr">
        <is>
          <t>2022-01-04</t>
        </is>
      </c>
      <c r="E3220" s="37" t="inlineStr">
        <is>
          <t>기타</t>
        </is>
      </c>
      <c r="F3220" s="37" t="inlineStr">
        <is>
          <t>DEFM14A 'Background of the Merger': 2022-01-04 Poshmark 이사가 Chandra CEO를 NAVER에 처음 소개 — Suede One 인수(2021-10) 당시 NAVER와 관계 없음.</t>
        </is>
      </c>
      <c r="G3220" s="37" t="inlineStr">
        <is>
          <t>SEC</t>
        </is>
      </c>
      <c r="H3220" s="36" t="inlineStr">
        <is>
          <t>2022-11-25</t>
        </is>
      </c>
      <c r="I3220" s="36" t="inlineStr">
        <is>
          <t>0001193125-22-292273</t>
        </is>
      </c>
      <c r="J3220" s="39" t="inlineStr">
        <is>
          <t>https://www.sec.gov/Archives/edgar/data/1825480/000119312522292273/d387579ddefm14a.htm</t>
        </is>
      </c>
      <c r="K3220" s="37" t="inlineStr">
        <is>
          <t>chk_note,subtype_chk</t>
        </is>
      </c>
    </row>
    <row r="3221" ht="45" customHeight="1">
      <c r="A3221" s="36" t="inlineStr">
        <is>
          <t>N068</t>
        </is>
      </c>
      <c r="B3221" s="37" t="inlineStr">
        <is>
          <t>Suede One Inc.</t>
        </is>
      </c>
      <c r="C3221" s="36" t="inlineStr">
        <is>
          <t>인수 후</t>
        </is>
      </c>
      <c r="D3221" s="36" t="inlineStr">
        <is>
          <t>2023-03-31</t>
        </is>
      </c>
      <c r="E3221" s="37" t="inlineStr">
        <is>
          <t>기타</t>
        </is>
      </c>
      <c r="F3221" s="37" t="inlineStr">
        <is>
          <t>NAVER 2023년 1분기보고서 연결 주석 종속기업 목록: Poshmark, Inc. 하위에 Poshmark Canada·Limited(영국)·Pty(호주)·India Private·Online Marketplace Private만 기재, Suede One 없음.</t>
        </is>
      </c>
      <c r="G3221" s="37" t="inlineStr">
        <is>
          <t>DART 기타공시</t>
        </is>
      </c>
      <c r="H3221" s="36" t="inlineStr">
        <is>
          <t>2023-05-12</t>
        </is>
      </c>
      <c r="I3221" s="36" t="inlineStr">
        <is>
          <t>20230512001100</t>
        </is>
      </c>
      <c r="J3221" s="39" t="inlineStr">
        <is>
          <t>https://dart.fss.or.kr/dsaf001/main.do?rcpNo=20230512001100</t>
        </is>
      </c>
      <c r="K3221" s="37" t="inlineStr">
        <is>
          <t>post_events_summary,notes</t>
        </is>
      </c>
    </row>
    <row r="3222" ht="45" customHeight="1">
      <c r="A3222" s="36" t="inlineStr">
        <is>
          <t>N069</t>
        </is>
      </c>
      <c r="B3222" s="37" t="inlineStr">
        <is>
          <t>V.DO Inc</t>
        </is>
      </c>
      <c r="C3222" s="36" t="inlineStr">
        <is>
          <t>발표</t>
        </is>
      </c>
      <c r="D3222" s="36" t="inlineStr">
        <is>
          <t>2021-12-31</t>
        </is>
      </c>
      <c r="E3222" s="37" t="inlineStr">
        <is>
          <t>추가취득</t>
        </is>
      </c>
      <c r="F3222" s="37" t="inlineStr">
        <is>
          <t>공정위 '최대주주등의주식보유변동'(㈜비닷두): 네이버웹툰(유) 2021.12.31 보통주 5,375주(66.57%)→+1,200주(14.86%)→6,575주(81.43%), 금액 241,860,000, 단가 201,550; 김대식(계열회사임원) -547주(-6.77%), 기타 -653주(-8.09%). 총 8,074주.</t>
        </is>
      </c>
      <c r="G3222" s="37" t="inlineStr">
        <is>
          <t>DART 기타공시</t>
        </is>
      </c>
      <c r="H3222" s="36" t="inlineStr">
        <is>
          <t>2021-12-31</t>
        </is>
      </c>
      <c r="I3222" s="36" t="inlineStr">
        <is>
          <t>20211231000154</t>
        </is>
      </c>
      <c r="J3222" s="39" t="inlineStr">
        <is>
          <t>https://dart.fss.or.kr/dsaf001/main.do?rcpNo=20211231000154</t>
        </is>
      </c>
      <c r="K3222" s="37" t="inlineStr">
        <is>
          <t>subtype_chk,value_chk_local,chk_note,status_chk,announce_date_chk,first_filing_date,notes</t>
        </is>
      </c>
    </row>
    <row r="3223" ht="45" customHeight="1">
      <c r="A3223" s="36" t="inlineStr">
        <is>
          <t>N069</t>
        </is>
      </c>
      <c r="B3223" s="37" t="inlineStr">
        <is>
          <t>V.DO Inc</t>
        </is>
      </c>
      <c r="C3223" s="36" t="inlineStr">
        <is>
          <t>인수 전</t>
        </is>
      </c>
      <c r="D3223" s="36" t="inlineStr">
        <is>
          <t>2020-12-31</t>
        </is>
      </c>
      <c r="E3223" s="37" t="inlineStr">
        <is>
          <t>추가취득</t>
        </is>
      </c>
      <c r="F3223" s="37" t="inlineStr">
        <is>
          <t>공정위 '최대주주등의주식보유변동'(2021-01-04 공시): 네이버웹툰(유) 4,175주(51.71%)→+1,200주(14.86%)→5,375주(66.57%), 금액 241,860,000, 단가 201,550 (N057).</t>
        </is>
      </c>
      <c r="G3223" s="37" t="inlineStr">
        <is>
          <t>DART 기타공시</t>
        </is>
      </c>
      <c r="H3223" s="36" t="inlineStr">
        <is>
          <t>2021-01-04</t>
        </is>
      </c>
      <c r="I3223" s="36" t="inlineStr">
        <is>
          <t>20210104000410</t>
        </is>
      </c>
      <c r="J3223" s="39" t="inlineStr">
        <is>
          <t>https://dart.fss.or.kr/dsaf001/main.do?rcpNo=20210104000410</t>
        </is>
      </c>
      <c r="K3223" s="37" t="inlineStr">
        <is>
          <t>pre_events_summary,notes</t>
        </is>
      </c>
    </row>
    <row r="3224" ht="45" customHeight="1">
      <c r="A3224" s="36" t="inlineStr">
        <is>
          <t>N069</t>
        </is>
      </c>
      <c r="B3224" s="37" t="inlineStr">
        <is>
          <t>V.DO Inc</t>
        </is>
      </c>
      <c r="C3224" s="36" t="inlineStr">
        <is>
          <t>인수 전</t>
        </is>
      </c>
      <c r="D3224" s="36" t="inlineStr">
        <is>
          <t>2020-02-03</t>
        </is>
      </c>
      <c r="E3224" s="37" t="inlineStr">
        <is>
          <t>지분취득</t>
        </is>
      </c>
      <c r="F3224" s="37" t="inlineStr">
        <is>
          <t>대규모기업집단현황공시(연1회, 비닷두): 대표 김대식, 설립 2017-06-05, 계열편입 2020-02-03(지분취득); 2019 매출 122·영업이익 -966·순이익 -649(백만원), 2019말 자산 57·부채 11·자본 46.</t>
        </is>
      </c>
      <c r="G3224" s="37" t="inlineStr">
        <is>
          <t>DART 기타공시</t>
        </is>
      </c>
      <c r="H3224" s="36" t="inlineStr">
        <is>
          <t>2020-06-01</t>
        </is>
      </c>
      <c r="I3224" s="36" t="inlineStr">
        <is>
          <t>20200601000343</t>
        </is>
      </c>
      <c r="J3224" s="39" t="inlineStr">
        <is>
          <t>https://dart.fss.or.kr/dsaf001/main.do?rcpNo=20200601000343</t>
        </is>
      </c>
      <c r="K3224" s="37" t="inlineStr">
        <is>
          <t>pre_events_summary,target_rev_pre,target_op_pre,pre_incorp_chk</t>
        </is>
      </c>
    </row>
    <row r="3225" ht="45" customHeight="1">
      <c r="A3225" s="36" t="inlineStr">
        <is>
          <t>N069</t>
        </is>
      </c>
      <c r="B3225" s="37" t="inlineStr">
        <is>
          <t>V.DO Inc</t>
        </is>
      </c>
      <c r="C3225" s="36" t="inlineStr">
        <is>
          <t>인수 전</t>
        </is>
      </c>
      <c r="D3225" s="36" t="inlineStr">
        <is>
          <t>2020</t>
        </is>
      </c>
      <c r="E3225" s="37" t="inlineStr">
        <is>
          <t>실적</t>
        </is>
      </c>
      <c r="F3225" s="37" t="inlineStr">
        <is>
          <t>대규모기업집단현황공시(연1회, 2021-05-28): 종업원수 0, 대표품목 '영상검색 솔루션'; 2020 매출 0·영업이익 -27·순이익 -33(백만원), 자산총계 13.</t>
        </is>
      </c>
      <c r="G3225" s="37" t="inlineStr">
        <is>
          <t>DART 기타공시</t>
        </is>
      </c>
      <c r="H3225" s="36" t="inlineStr">
        <is>
          <t>2021-05-28</t>
        </is>
      </c>
      <c r="I3225" s="36" t="inlineStr">
        <is>
          <t>20210528001170</t>
        </is>
      </c>
      <c r="J3225" s="39" t="inlineStr">
        <is>
          <t>https://dart.fss.or.kr/dsaf001/main.do?rcpNo=20210528001170</t>
        </is>
      </c>
      <c r="K3225" s="37" t="inlineStr">
        <is>
          <t>target_rev_pre,target_op_pre,notes</t>
        </is>
      </c>
    </row>
    <row r="3226" ht="45" customHeight="1">
      <c r="A3226" s="36" t="inlineStr">
        <is>
          <t>N069</t>
        </is>
      </c>
      <c r="B3226" s="37" t="inlineStr">
        <is>
          <t>V.DO Inc</t>
        </is>
      </c>
      <c r="C3226" s="36" t="inlineStr">
        <is>
          <t>인수 후</t>
        </is>
      </c>
      <c r="D3226" s="36" t="inlineStr">
        <is>
          <t>2021</t>
        </is>
      </c>
      <c r="E3226" s="37" t="inlineStr">
        <is>
          <t>실적</t>
        </is>
      </c>
      <c r="F3226" s="37" t="inlineStr">
        <is>
          <t>대규모기업집단현황공시(연1회, 2022-05-31): 2021 매출 0·영업이익 -6·순이익 -0(백만원), 종업원수 0.</t>
        </is>
      </c>
      <c r="G3226" s="37" t="inlineStr">
        <is>
          <t>DART 기타공시</t>
        </is>
      </c>
      <c r="H3226" s="36" t="inlineStr">
        <is>
          <t>2022-05-31</t>
        </is>
      </c>
      <c r="I3226" s="36" t="inlineStr">
        <is>
          <t>20220531002182</t>
        </is>
      </c>
      <c r="J3226" s="39" t="inlineStr">
        <is>
          <t>https://dart.fss.or.kr/dsaf001/main.do?rcpNo=20220531002182</t>
        </is>
      </c>
      <c r="K3226" s="37" t="inlineStr">
        <is>
          <t>target_rev_post,target_op_post</t>
        </is>
      </c>
    </row>
    <row r="3227" ht="45" customHeight="1">
      <c r="A3227" s="36" t="inlineStr">
        <is>
          <t>N069</t>
        </is>
      </c>
      <c r="B3227" s="37" t="inlineStr">
        <is>
          <t>V.DO Inc</t>
        </is>
      </c>
      <c r="C3227" s="36" t="inlineStr">
        <is>
          <t>인수 전</t>
        </is>
      </c>
      <c r="D3227" s="36" t="inlineStr">
        <is>
          <t>2020-01-14</t>
        </is>
      </c>
      <c r="E3227" s="37" t="inlineStr">
        <is>
          <t>발표</t>
        </is>
      </c>
      <c r="F3227" s="37" t="inlineStr">
        <is>
          <t>'네이버웹툰, AI 스타트업 비닷두 인수': "비닷두는 서울대 석·박사 출신이 2017년 6월 설립한 컴퓨터 비전 분야 AI 스타트업이다"; 기술 고도화 계획.</t>
        </is>
      </c>
      <c r="G3227" s="37" t="inlineStr">
        <is>
          <t>언론 보도</t>
        </is>
      </c>
      <c r="H3227" s="36" t="inlineStr">
        <is>
          <t>2020-01-14</t>
        </is>
      </c>
      <c r="I3227" s="36" t="n"/>
      <c r="J3227" s="39" t="inlineStr">
        <is>
          <t>https://www.webtoonguide.com/ko/board/news04_generalnews/12513</t>
        </is>
      </c>
      <c r="K3227" s="37" t="inlineStr">
        <is>
          <t>pre_events_summary,purpose_quote</t>
        </is>
      </c>
    </row>
    <row r="3228" ht="45" customHeight="1">
      <c r="A3228" s="36" t="inlineStr">
        <is>
          <t>N069</t>
        </is>
      </c>
      <c r="B3228" s="37" t="inlineStr">
        <is>
          <t>V.DO Inc</t>
        </is>
      </c>
      <c r="C3228" s="36" t="inlineStr">
        <is>
          <t>인수 후</t>
        </is>
      </c>
      <c r="D3228" s="36" t="inlineStr">
        <is>
          <t>2021-12-31</t>
        </is>
      </c>
      <c r="E3228" s="37" t="inlineStr">
        <is>
          <t>손상차손</t>
        </is>
      </c>
      <c r="F3228" s="37"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7" t="inlineStr">
        <is>
          <t>DART 감사보고서</t>
        </is>
      </c>
      <c r="H3228" s="36" t="inlineStr">
        <is>
          <t>2022-04-07</t>
        </is>
      </c>
      <c r="I3228" s="36" t="inlineStr">
        <is>
          <t>20220407002512</t>
        </is>
      </c>
      <c r="J3228" s="39" t="inlineStr">
        <is>
          <t>https://dart.fss.or.kr/dsaf001/main.do?rcpNo=20220407002512</t>
        </is>
      </c>
      <c r="K3228" s="37" t="inlineStr">
        <is>
          <t>impairment,post_events_summary,acquirer_core</t>
        </is>
      </c>
    </row>
    <row r="3229" ht="45" customHeight="1">
      <c r="A3229" s="36" t="inlineStr">
        <is>
          <t>N069</t>
        </is>
      </c>
      <c r="B3229" s="37" t="inlineStr">
        <is>
          <t>V.DO Inc</t>
        </is>
      </c>
      <c r="C3229" s="36" t="inlineStr">
        <is>
          <t>인수 후</t>
        </is>
      </c>
      <c r="D3229" s="36" t="inlineStr">
        <is>
          <t>2022-12-31</t>
        </is>
      </c>
      <c r="E3229" s="37" t="inlineStr">
        <is>
          <t>추가취득</t>
        </is>
      </c>
      <c r="F3229" s="37" t="inlineStr">
        <is>
          <t>네이버웹툰(유) 2022 감사보고서: 비닷두(영상검색 솔루션 개발) 지분 100.0%, 장부 312,410천원(전기 10,287천원).</t>
        </is>
      </c>
      <c r="G3229" s="37" t="inlineStr">
        <is>
          <t>DART 감사보고서</t>
        </is>
      </c>
      <c r="H3229" s="36" t="inlineStr">
        <is>
          <t>2023-03-29</t>
        </is>
      </c>
      <c r="I3229" s="36" t="inlineStr">
        <is>
          <t>20230329000963</t>
        </is>
      </c>
      <c r="J3229" s="39" t="inlineStr">
        <is>
          <t>https://dart.fss.or.kr/dsaf001/main.do?rcpNo=20230329000963</t>
        </is>
      </c>
      <c r="K3229" s="37" t="inlineStr">
        <is>
          <t>post_events_summary</t>
        </is>
      </c>
    </row>
    <row r="3230" ht="45" customHeight="1">
      <c r="A3230" s="36" t="inlineStr">
        <is>
          <t>N069</t>
        </is>
      </c>
      <c r="B3230" s="37" t="inlineStr">
        <is>
          <t>V.DO Inc</t>
        </is>
      </c>
      <c r="C3230" s="36" t="inlineStr">
        <is>
          <t>인수 후</t>
        </is>
      </c>
      <c r="D3230" s="36" t="inlineStr">
        <is>
          <t>2023</t>
        </is>
      </c>
      <c r="E3230" s="37" t="inlineStr">
        <is>
          <t>청산</t>
        </is>
      </c>
      <c r="F3230" s="37" t="inlineStr">
        <is>
          <t>네이버웹툰(유) 2023 감사보고서: 비닷두(*1) 지분 '-', '(*1) 해당 회사는 당기 중에 청산 완료되었습니다.'</t>
        </is>
      </c>
      <c r="G3230" s="37" t="inlineStr">
        <is>
          <t>DART 감사보고서</t>
        </is>
      </c>
      <c r="H3230" s="36" t="inlineStr">
        <is>
          <t>2024-04-02</t>
        </is>
      </c>
      <c r="I3230" s="36" t="inlineStr">
        <is>
          <t>20240402003693</t>
        </is>
      </c>
      <c r="J3230" s="39" t="inlineStr">
        <is>
          <t>https://dart.fss.or.kr/dsaf001/main.do?rcpNo=20240402003693</t>
        </is>
      </c>
      <c r="K3230" s="37" t="inlineStr">
        <is>
          <t>post_events_summary</t>
        </is>
      </c>
    </row>
    <row r="3231" ht="45" customHeight="1">
      <c r="A3231" s="36" t="inlineStr">
        <is>
          <t>N069</t>
        </is>
      </c>
      <c r="B3231" s="37" t="inlineStr">
        <is>
          <t>V.DO Inc</t>
        </is>
      </c>
      <c r="C3231" s="36" t="inlineStr">
        <is>
          <t>인수 후</t>
        </is>
      </c>
      <c r="D3231" s="36" t="inlineStr">
        <is>
          <t>2023-04</t>
        </is>
      </c>
      <c r="E3231" s="37" t="inlineStr">
        <is>
          <t>청산</t>
        </is>
      </c>
      <c r="F3231" s="37" t="inlineStr">
        <is>
          <t>THE VC 기업정보: 비닷두 2023년 4월 폐업 표시.</t>
        </is>
      </c>
      <c r="G3231" s="37" t="inlineStr">
        <is>
          <t>기타</t>
        </is>
      </c>
      <c r="H3231" s="36" t="n"/>
      <c r="I3231" s="36" t="n"/>
      <c r="J3231" s="39" t="inlineStr">
        <is>
          <t>https://thevc.kr/vdotdo</t>
        </is>
      </c>
      <c r="K3231" s="37" t="inlineStr">
        <is>
          <t>post_events_summary</t>
        </is>
      </c>
    </row>
    <row r="3232" ht="45" customHeight="1">
      <c r="A3232" s="36" t="inlineStr">
        <is>
          <t>N069</t>
        </is>
      </c>
      <c r="B3232" s="37" t="inlineStr">
        <is>
          <t>V.DO Inc</t>
        </is>
      </c>
      <c r="C3232" s="36" t="inlineStr">
        <is>
          <t>발표</t>
        </is>
      </c>
      <c r="D3232" s="36" t="inlineStr">
        <is>
          <t>2020-12-31</t>
        </is>
      </c>
      <c r="E3232" s="37" t="inlineStr">
        <is>
          <t>기타</t>
        </is>
      </c>
      <c r="F3232" s="37" t="inlineStr">
        <is>
          <t>네이버웹툰 유한회사 2020 감사보고서: 자산총계 317,994,800,044원, 자본총계 190,495,939,142원.</t>
        </is>
      </c>
      <c r="G3232" s="37" t="inlineStr">
        <is>
          <t>DART 감사보고서</t>
        </is>
      </c>
      <c r="H3232" s="36" t="inlineStr">
        <is>
          <t>2021-03-29</t>
        </is>
      </c>
      <c r="I3232" s="36" t="inlineStr">
        <is>
          <t>20210329000917</t>
        </is>
      </c>
      <c r="J3232" s="39" t="inlineStr">
        <is>
          <t>https://dart.fss.or.kr/dsaf001/main.do?rcpNo=20210329000917</t>
        </is>
      </c>
      <c r="K3232" s="37" t="inlineStr">
        <is>
          <t>acq_total_assets,deal_to_assets_pct,deal_to_equity_pct</t>
        </is>
      </c>
    </row>
    <row r="3233" ht="45" customHeight="1">
      <c r="A3233" s="36" t="inlineStr">
        <is>
          <t>N069</t>
        </is>
      </c>
      <c r="B3233" s="37" t="inlineStr">
        <is>
          <t>V.DO Inc</t>
        </is>
      </c>
      <c r="C3233" s="36" t="inlineStr">
        <is>
          <t>발표</t>
        </is>
      </c>
      <c r="D3233" s="36" t="inlineStr">
        <is>
          <t>2021-12-31</t>
        </is>
      </c>
      <c r="E3233" s="37" t="inlineStr">
        <is>
          <t>기타</t>
        </is>
      </c>
      <c r="F3233" s="37" t="inlineStr">
        <is>
          <t>NAVER 2020 사업보고서 연결 자산총계 17,014,239백만원(N067 수집 근거 재사용); NAVER 2021 사업보고서 2021말 발행주식 164,049,085주(2021-11 소각 반영).</t>
        </is>
      </c>
      <c r="G3233" s="37" t="inlineStr">
        <is>
          <t>DART 사업보고서</t>
        </is>
      </c>
      <c r="H3233" s="36" t="inlineStr">
        <is>
          <t>2022-03-04</t>
        </is>
      </c>
      <c r="I3233" s="36" t="inlineStr">
        <is>
          <t>20220304000687</t>
        </is>
      </c>
      <c r="J3233" s="39" t="inlineStr">
        <is>
          <t>https://dart.fss.or.kr/dsaf001/main.do?rcpNo=20220304000687</t>
        </is>
      </c>
      <c r="K3233" s="37" t="inlineStr">
        <is>
          <t>apex_total_assets,acq_mktcap</t>
        </is>
      </c>
    </row>
    <row r="3234" ht="45" customHeight="1">
      <c r="A3234" s="36" t="inlineStr">
        <is>
          <t>N069</t>
        </is>
      </c>
      <c r="B3234" s="37" t="inlineStr">
        <is>
          <t>V.DO Inc</t>
        </is>
      </c>
      <c r="C3234" s="36" t="inlineStr">
        <is>
          <t>발표</t>
        </is>
      </c>
      <c r="D3234" s="36" t="inlineStr">
        <is>
          <t>2021-12-30</t>
        </is>
      </c>
      <c r="E3234" s="37" t="inlineStr">
        <is>
          <t>기타</t>
        </is>
      </c>
      <c r="F3234" s="37" t="inlineStr">
        <is>
          <t>네이버금융 일별 시세(035420): 2021-12-30 종가 378,500원.</t>
        </is>
      </c>
      <c r="G3234" s="37" t="inlineStr">
        <is>
          <t>기타</t>
        </is>
      </c>
      <c r="H3234" s="36" t="inlineStr">
        <is>
          <t>2021-12-30</t>
        </is>
      </c>
      <c r="I3234" s="36" t="n"/>
      <c r="J3234" s="39" t="inlineStr">
        <is>
          <t>https://api.finance.naver.com/siseJson.naver?symbol=035420&amp;requestType=1&amp;startTime=20211217&amp;endTime=20220104&amp;timeframe=day</t>
        </is>
      </c>
      <c r="K3234" s="37" t="inlineStr">
        <is>
          <t>acq_mktcap</t>
        </is>
      </c>
    </row>
    <row r="3235" ht="45" customHeight="1">
      <c r="A3235" s="36" t="inlineStr">
        <is>
          <t>N069</t>
        </is>
      </c>
      <c r="B3235" s="37" t="inlineStr">
        <is>
          <t>V.DO Inc</t>
        </is>
      </c>
      <c r="C3235" s="36" t="inlineStr">
        <is>
          <t>발표</t>
        </is>
      </c>
      <c r="D3235" s="36" t="inlineStr">
        <is>
          <t>2021-12-31</t>
        </is>
      </c>
      <c r="E3235" s="37" t="inlineStr">
        <is>
          <t>기타</t>
        </is>
      </c>
      <c r="F3235" s="37" t="inlineStr">
        <is>
          <t>Frankfurter(ECB) 2021-12-31: USD/KRW 1,188.75, USD/CNY 6.3524.</t>
        </is>
      </c>
      <c r="G3235" s="37" t="inlineStr">
        <is>
          <t>기타</t>
        </is>
      </c>
      <c r="H3235" s="36" t="inlineStr">
        <is>
          <t>2021-12-31</t>
        </is>
      </c>
      <c r="I3235" s="36" t="n"/>
      <c r="J3235" s="39" t="inlineStr">
        <is>
          <t>https://api.frankfurter.app/2021-12-31?from=USD&amp;to=KRW,CNY</t>
        </is>
      </c>
      <c r="K3235" s="37" t="inlineStr">
        <is>
          <t>value_chk_usdmm</t>
        </is>
      </c>
    </row>
    <row r="3236" ht="45" customHeight="1">
      <c r="A3236" s="36" t="inlineStr">
        <is>
          <t>N070</t>
        </is>
      </c>
      <c r="B3236" s="37" t="inlineStr">
        <is>
          <t>Locus Co. Ltd</t>
        </is>
      </c>
      <c r="C3236" s="36" t="inlineStr">
        <is>
          <t>발표</t>
        </is>
      </c>
      <c r="D3236" s="36" t="inlineStr">
        <is>
          <t>2021-12-22</t>
        </is>
      </c>
      <c r="E3236" s="37" t="inlineStr">
        <is>
          <t>발표</t>
        </is>
      </c>
      <c r="F3236" s="37"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7" t="inlineStr">
        <is>
          <t>DART 기타공시</t>
        </is>
      </c>
      <c r="H3236" s="36" t="inlineStr">
        <is>
          <t>2021-12-22</t>
        </is>
      </c>
      <c r="I3236" s="36" t="inlineStr">
        <is>
          <t>20211222000025</t>
        </is>
      </c>
      <c r="J3236" s="39" t="inlineStr">
        <is>
          <t>https://dart.fss.or.kr/dsaf001/main.do?rcpNo=20211222000025</t>
        </is>
      </c>
      <c r="K3236" s="37" t="inlineStr">
        <is>
          <t>value_chk_local,deal_to_equity_pct,purpose_quote,announce_date_chk,first_filing_date,pre_events_summary</t>
        </is>
      </c>
    </row>
    <row r="3237" ht="45" customHeight="1">
      <c r="A3237" s="36" t="inlineStr">
        <is>
          <t>N070</t>
        </is>
      </c>
      <c r="B3237" s="37" t="inlineStr">
        <is>
          <t>Locus Co. Ltd</t>
        </is>
      </c>
      <c r="C3237" s="36" t="inlineStr">
        <is>
          <t>발표</t>
        </is>
      </c>
      <c r="D3237" s="36" t="inlineStr">
        <is>
          <t>2022-01-27</t>
        </is>
      </c>
      <c r="E3237" s="37" t="inlineStr">
        <is>
          <t>기타</t>
        </is>
      </c>
      <c r="F3237" s="37" t="inlineStr">
        <is>
          <t>[기재정정] 정정사유 '계약상대방과 협의 진행상황에 따라, 취득예정일자의 변경이 필요': 취득예정일 2022.01.31→2022.03.31.</t>
        </is>
      </c>
      <c r="G3237" s="37" t="inlineStr">
        <is>
          <t>DART 기타공시</t>
        </is>
      </c>
      <c r="H3237" s="36" t="inlineStr">
        <is>
          <t>2022-01-27</t>
        </is>
      </c>
      <c r="I3237" s="36" t="inlineStr">
        <is>
          <t>20220127000368</t>
        </is>
      </c>
      <c r="J3237" s="39" t="inlineStr">
        <is>
          <t>https://dart.fss.or.kr/dsaf001/main.do?rcpNo=20220127000368</t>
        </is>
      </c>
      <c r="K3237" s="37" t="inlineStr">
        <is>
          <t>status_chk,chk_note</t>
        </is>
      </c>
    </row>
    <row r="3238" ht="45" customHeight="1">
      <c r="A3238" s="36" t="inlineStr">
        <is>
          <t>N070</t>
        </is>
      </c>
      <c r="B3238" s="37" t="inlineStr">
        <is>
          <t>Locus Co. Ltd</t>
        </is>
      </c>
      <c r="C3238" s="36" t="inlineStr">
        <is>
          <t>인수 후</t>
        </is>
      </c>
      <c r="D3238" s="36" t="inlineStr">
        <is>
          <t>2022-03-31</t>
        </is>
      </c>
      <c r="E3238" s="37" t="inlineStr">
        <is>
          <t>완료</t>
        </is>
      </c>
      <c r="F3238" s="37" t="inlineStr">
        <is>
          <t>NAVER 2022 1분기보고서: 당분기 신규 연결 '주식회사 로커스 — 신규취득에 따른 지배력 획득'; 연결주석 종속기업 로커스 지분 52.19%(전기말 -); 로커스 전환사채(2019-06-21 발행) 연결 반영.</t>
        </is>
      </c>
      <c r="G3238" s="37" t="inlineStr">
        <is>
          <t>DART 사업보고서</t>
        </is>
      </c>
      <c r="H3238" s="36" t="inlineStr">
        <is>
          <t>2022-05-13</t>
        </is>
      </c>
      <c r="I3238" s="36" t="inlineStr">
        <is>
          <t>20220513001543</t>
        </is>
      </c>
      <c r="J3238" s="39" t="inlineStr">
        <is>
          <t>https://dart.fss.or.kr/dsaf001/main.do?rcpNo=20220513001543</t>
        </is>
      </c>
      <c r="K3238" s="37" t="inlineStr">
        <is>
          <t>status_chk,pre_incorp_chk,post_events_summary</t>
        </is>
      </c>
    </row>
    <row r="3239" ht="45" customHeight="1">
      <c r="A3239" s="36" t="inlineStr">
        <is>
          <t>N070</t>
        </is>
      </c>
      <c r="B3239" s="37" t="inlineStr">
        <is>
          <t>Locus Co. Ltd</t>
        </is>
      </c>
      <c r="C3239" s="36" t="inlineStr">
        <is>
          <t>발표</t>
        </is>
      </c>
      <c r="D3239" s="36" t="inlineStr">
        <is>
          <t>2021-12-22</t>
        </is>
      </c>
      <c r="E3239" s="37" t="inlineStr">
        <is>
          <t>발표</t>
        </is>
      </c>
      <c r="F3239" s="37" t="inlineStr">
        <is>
          <t>딜사이트 '네이버웹툰, 가상인간 로지 개발사 로커스 인수'(2021-12-22 19:00): 52.19% 234억원; "웹툰 IP(지식재산권)를 기반으로 다양한 영상화를 시도하는 과정에서 로커스와 시너지를 낼 수 있을 것".</t>
        </is>
      </c>
      <c r="G3239" s="37" t="inlineStr">
        <is>
          <t>언론 보도</t>
        </is>
      </c>
      <c r="H3239" s="36" t="inlineStr">
        <is>
          <t>2021-12-22</t>
        </is>
      </c>
      <c r="I3239" s="36" t="n"/>
      <c r="J3239" s="39" t="inlineStr">
        <is>
          <t>https://dealsite.co.kr/articles/81735</t>
        </is>
      </c>
      <c r="K3239" s="37" t="inlineStr">
        <is>
          <t>purpose_quote,first_filing_date</t>
        </is>
      </c>
    </row>
    <row r="3240" ht="45" customHeight="1">
      <c r="A3240" s="36" t="inlineStr">
        <is>
          <t>N070</t>
        </is>
      </c>
      <c r="B3240" s="37" t="inlineStr">
        <is>
          <t>Locus Co. Ltd</t>
        </is>
      </c>
      <c r="C3240" s="36" t="inlineStr">
        <is>
          <t>인수 후</t>
        </is>
      </c>
      <c r="D3240" s="36" t="inlineStr">
        <is>
          <t>2022-04-11</t>
        </is>
      </c>
      <c r="E3240" s="37" t="inlineStr">
        <is>
          <t>경영진변경</t>
        </is>
      </c>
      <c r="F3240" s="37" t="inlineStr">
        <is>
          <t>딜사이트 '네이버웹툰 로커스 인수...IP사업 확장 속도': 인수 절차 사실상 마무리, "로커스 지분 53.6%를 최종 확보"; 김범휴 네이버웹툰 글로벌IP사업실장 로커스 대표.</t>
        </is>
      </c>
      <c r="G3240" s="37" t="inlineStr">
        <is>
          <t>언론 보도</t>
        </is>
      </c>
      <c r="H3240" s="36" t="inlineStr">
        <is>
          <t>2022-04-12</t>
        </is>
      </c>
      <c r="I3240" s="36" t="n"/>
      <c r="J3240" s="39" t="inlineStr">
        <is>
          <t>https://dealsite.co.kr/articles/85618</t>
        </is>
      </c>
      <c r="K3240" s="37" t="inlineStr">
        <is>
          <t>post_events_summary</t>
        </is>
      </c>
    </row>
    <row r="3241" ht="45" customHeight="1">
      <c r="A3241" s="36" t="inlineStr">
        <is>
          <t>N070</t>
        </is>
      </c>
      <c r="B3241" s="37" t="inlineStr">
        <is>
          <t>Locus Co. Ltd</t>
        </is>
      </c>
      <c r="C3241" s="36" t="inlineStr">
        <is>
          <t>인수 전</t>
        </is>
      </c>
      <c r="D3241" s="36" t="inlineStr">
        <is>
          <t>2021-12-31</t>
        </is>
      </c>
      <c r="E3241" s="37" t="inlineStr">
        <is>
          <t>실적</t>
        </is>
      </c>
      <c r="F3241" s="37" t="inlineStr">
        <is>
          <t>로커스 2021 감사보고서(일반기업회계기준): 영업수익 2021 19,181,677,056원/2020 17,960,519,677원; 영업이익(손실) (2,233,860,401)/(881,268,200); 순손실 (6,474,438,886)/(5,679,894,490); 주주 김형순 45,750주 25.86%, 홍성호 45,198주 25.55%.</t>
        </is>
      </c>
      <c r="G3241" s="37" t="inlineStr">
        <is>
          <t>DART 감사보고서</t>
        </is>
      </c>
      <c r="H3241" s="36" t="inlineStr">
        <is>
          <t>2022-04-11</t>
        </is>
      </c>
      <c r="I3241" s="36" t="inlineStr">
        <is>
          <t>20220411002163</t>
        </is>
      </c>
      <c r="J3241" s="39" t="inlineStr">
        <is>
          <t>https://dart.fss.or.kr/dsaf001/main.do?rcpNo=20220411002163</t>
        </is>
      </c>
      <c r="K3241" s="37" t="inlineStr">
        <is>
          <t>target_rev_pre,target_op_pre,chk_note,pre_events_summary</t>
        </is>
      </c>
    </row>
    <row r="3242" ht="45" customHeight="1">
      <c r="A3242" s="36" t="inlineStr">
        <is>
          <t>N070</t>
        </is>
      </c>
      <c r="B3242" s="37" t="inlineStr">
        <is>
          <t>Locus Co. Ltd</t>
        </is>
      </c>
      <c r="C3242" s="36" t="inlineStr">
        <is>
          <t>인수 후</t>
        </is>
      </c>
      <c r="D3242" s="36" t="inlineStr">
        <is>
          <t>2022-12-31</t>
        </is>
      </c>
      <c r="E3242" s="37" t="inlineStr">
        <is>
          <t>실적</t>
        </is>
      </c>
      <c r="F3242" s="37"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7" t="inlineStr">
        <is>
          <t>DART 감사보고서</t>
        </is>
      </c>
      <c r="H3242" s="36" t="inlineStr">
        <is>
          <t>2023-04-03</t>
        </is>
      </c>
      <c r="I3242" s="36" t="inlineStr">
        <is>
          <t>20230403001300</t>
        </is>
      </c>
      <c r="J3242" s="39" t="inlineStr">
        <is>
          <t>https://dart.fss.or.kr/dsaf001/main.do?rcpNo=20230403001300</t>
        </is>
      </c>
      <c r="K3242" s="37" t="inlineStr">
        <is>
          <t>target_rev_post,target_op_post,target_rev_pre,target_op_pre,chk_note</t>
        </is>
      </c>
    </row>
    <row r="3243" ht="45" customHeight="1">
      <c r="A3243" s="36" t="inlineStr">
        <is>
          <t>N070</t>
        </is>
      </c>
      <c r="B3243" s="37" t="inlineStr">
        <is>
          <t>Locus Co. Ltd</t>
        </is>
      </c>
      <c r="C3243" s="36" t="inlineStr">
        <is>
          <t>인수 후</t>
        </is>
      </c>
      <c r="D3243" s="36" t="inlineStr">
        <is>
          <t>2023-12-31</t>
        </is>
      </c>
      <c r="E3243" s="37" t="inlineStr">
        <is>
          <t>실적</t>
        </is>
      </c>
      <c r="F3243" s="37"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7" t="inlineStr">
        <is>
          <t>DART 감사보고서</t>
        </is>
      </c>
      <c r="H3243" s="36" t="inlineStr">
        <is>
          <t>2024-04-09</t>
        </is>
      </c>
      <c r="I3243" s="36" t="inlineStr">
        <is>
          <t>20240409003513</t>
        </is>
      </c>
      <c r="J3243" s="39" t="inlineStr">
        <is>
          <t>https://dart.fss.or.kr/dsaf001/main.do?rcpNo=20240409003513</t>
        </is>
      </c>
      <c r="K3243" s="37" t="inlineStr">
        <is>
          <t>target_rev_post,target_op_post,post_events_summary</t>
        </is>
      </c>
    </row>
    <row r="3244" ht="45" customHeight="1">
      <c r="A3244" s="36" t="inlineStr">
        <is>
          <t>N070</t>
        </is>
      </c>
      <c r="B3244" s="37" t="inlineStr">
        <is>
          <t>Locus Co. Ltd</t>
        </is>
      </c>
      <c r="C3244" s="36" t="inlineStr">
        <is>
          <t>인수 후</t>
        </is>
      </c>
      <c r="D3244" s="36" t="inlineStr">
        <is>
          <t>2024-12-31</t>
        </is>
      </c>
      <c r="E3244" s="37" t="inlineStr">
        <is>
          <t>실적</t>
        </is>
      </c>
      <c r="F3244" s="37" t="inlineStr">
        <is>
          <t>로커스 2024 감사보고서: 영업수익 20,221,283,139원, 영업이익 381,816,939원, 순손실 (413,326,087)원; 네이버웹툰(유) 41,432주 19.38%.</t>
        </is>
      </c>
      <c r="G3244" s="37" t="inlineStr">
        <is>
          <t>DART 감사보고서</t>
        </is>
      </c>
      <c r="H3244" s="36" t="inlineStr">
        <is>
          <t>2025-03-31</t>
        </is>
      </c>
      <c r="I3244" s="36" t="inlineStr">
        <is>
          <t>20250331000379</t>
        </is>
      </c>
      <c r="J3244" s="39" t="inlineStr">
        <is>
          <t>https://dart.fss.or.kr/dsaf001/main.do?rcpNo=20250331000379</t>
        </is>
      </c>
      <c r="K3244" s="37" t="inlineStr">
        <is>
          <t>target_rev_post,target_op_post</t>
        </is>
      </c>
    </row>
    <row r="3245" ht="45" customHeight="1">
      <c r="A3245" s="36" t="inlineStr">
        <is>
          <t>N070</t>
        </is>
      </c>
      <c r="B3245" s="37" t="inlineStr">
        <is>
          <t>Locus Co. Ltd</t>
        </is>
      </c>
      <c r="C3245" s="36" t="inlineStr">
        <is>
          <t>인수 후</t>
        </is>
      </c>
      <c r="D3245" s="36" t="inlineStr">
        <is>
          <t>2025-12-31</t>
        </is>
      </c>
      <c r="E3245" s="37" t="inlineStr">
        <is>
          <t>실적</t>
        </is>
      </c>
      <c r="F3245" s="37" t="inlineStr">
        <is>
          <t>로커스 2025 감사보고서: 영업수익 21,984,300,322원(전기 재작성 20,732,970,088), 영업이익 1,334,588,699원(전기 16,768,652), 순손실 (787,560,410)원; 네이버웹툰(유) 19.39%.</t>
        </is>
      </c>
      <c r="G3245" s="37" t="inlineStr">
        <is>
          <t>DART 감사보고서</t>
        </is>
      </c>
      <c r="H3245" s="36" t="inlineStr">
        <is>
          <t>2026-04-13</t>
        </is>
      </c>
      <c r="I3245" s="36" t="inlineStr">
        <is>
          <t>20260413002928</t>
        </is>
      </c>
      <c r="J3245" s="39" t="inlineStr">
        <is>
          <t>https://dart.fss.or.kr/dsaf001/main.do?rcpNo=20260413002928</t>
        </is>
      </c>
      <c r="K3245" s="37" t="inlineStr">
        <is>
          <t>target_rev_post,target_op_post</t>
        </is>
      </c>
    </row>
    <row r="3246" ht="45" customHeight="1">
      <c r="A3246" s="36" t="inlineStr">
        <is>
          <t>N070</t>
        </is>
      </c>
      <c r="B3246" s="37" t="inlineStr">
        <is>
          <t>Locus Co. Ltd</t>
        </is>
      </c>
      <c r="C3246" s="36" t="inlineStr">
        <is>
          <t>인수 후</t>
        </is>
      </c>
      <c r="D3246" s="36" t="inlineStr">
        <is>
          <t>2022-12-31</t>
        </is>
      </c>
      <c r="E3246" s="37" t="inlineStr">
        <is>
          <t>손상차손</t>
        </is>
      </c>
      <c r="F3246" s="37" t="inlineStr">
        <is>
          <t>네이버웹툰(유) 2022 감사보고서: 종속기업 로커스 53.6%, 장부 23,514,000천원; '당기 중 YLAB Japan, 로커스, 바이프로스트 및 에이투지-아이피 투자조합에 대하여 손상차손 2,476백만원을 인식'(이익접근법).</t>
        </is>
      </c>
      <c r="G3246" s="37" t="inlineStr">
        <is>
          <t>DART 감사보고서</t>
        </is>
      </c>
      <c r="H3246" s="36" t="inlineStr">
        <is>
          <t>2023-03-29</t>
        </is>
      </c>
      <c r="I3246" s="36" t="inlineStr">
        <is>
          <t>20230329000963</t>
        </is>
      </c>
      <c r="J3246" s="39" t="inlineStr">
        <is>
          <t>https://dart.fss.or.kr/dsaf001/main.do?rcpNo=20230329000963</t>
        </is>
      </c>
      <c r="K3246" s="37" t="inlineStr">
        <is>
          <t>impairment,post_events_summary</t>
        </is>
      </c>
    </row>
    <row r="3247" ht="45" customHeight="1">
      <c r="A3247" s="36" t="inlineStr">
        <is>
          <t>N070</t>
        </is>
      </c>
      <c r="B3247" s="37" t="inlineStr">
        <is>
          <t>Locus Co. Ltd</t>
        </is>
      </c>
      <c r="C3247" s="36" t="inlineStr">
        <is>
          <t>인수 후</t>
        </is>
      </c>
      <c r="D3247" s="36" t="inlineStr">
        <is>
          <t>2023-12-31</t>
        </is>
      </c>
      <c r="E3247" s="37" t="inlineStr">
        <is>
          <t>매각</t>
        </is>
      </c>
      <c r="F3247" s="37" t="inlineStr">
        <is>
          <t>네이버웹툰(유) 2023 감사보고서: '당기 중 로커스의 일부 지분을 처분하여 지배력을 상실하여 관계기업투자주식으로 대체'; 관계기업 로커스 19.7%, 장부 10,267,071천원(전기 종속기업 23,514,000천원).</t>
        </is>
      </c>
      <c r="G3247" s="37" t="inlineStr">
        <is>
          <t>DART 감사보고서</t>
        </is>
      </c>
      <c r="H3247" s="36" t="inlineStr">
        <is>
          <t>2024-04-02</t>
        </is>
      </c>
      <c r="I3247" s="36" t="inlineStr">
        <is>
          <t>20240402003693</t>
        </is>
      </c>
      <c r="J3247" s="39" t="inlineStr">
        <is>
          <t>https://dart.fss.or.kr/dsaf001/main.do?rcpNo=20240402003693</t>
        </is>
      </c>
      <c r="K3247" s="37" t="inlineStr">
        <is>
          <t>impairment,post_events_summary,notes</t>
        </is>
      </c>
    </row>
    <row r="3248" ht="45" customHeight="1">
      <c r="A3248" s="36" t="inlineStr">
        <is>
          <t>N070</t>
        </is>
      </c>
      <c r="B3248" s="37" t="inlineStr">
        <is>
          <t>Locus Co. Ltd</t>
        </is>
      </c>
      <c r="C3248" s="36" t="inlineStr">
        <is>
          <t>인수 후</t>
        </is>
      </c>
      <c r="D3248" s="36" t="inlineStr">
        <is>
          <t>2023-11</t>
        </is>
      </c>
      <c r="E3248" s="37" t="inlineStr">
        <is>
          <t>투자유치</t>
        </is>
      </c>
      <c r="F3248" s="37"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7" t="inlineStr">
        <is>
          <t>언론 보도</t>
        </is>
      </c>
      <c r="H3248" s="36" t="inlineStr">
        <is>
          <t>2025-02-20</t>
        </is>
      </c>
      <c r="I3248" s="36" t="n"/>
      <c r="J3248" s="39" t="inlineStr">
        <is>
          <t>https://dealsite.co.kr/articles/136779</t>
        </is>
      </c>
      <c r="K3248" s="37" t="inlineStr">
        <is>
          <t>post_events_summary</t>
        </is>
      </c>
    </row>
    <row r="3249" ht="45" customHeight="1">
      <c r="A3249" s="36" t="inlineStr">
        <is>
          <t>N070</t>
        </is>
      </c>
      <c r="B3249" s="37" t="inlineStr">
        <is>
          <t>Locus Co. Ltd</t>
        </is>
      </c>
      <c r="C3249" s="36" t="inlineStr">
        <is>
          <t>인수 후</t>
        </is>
      </c>
      <c r="D3249" s="36" t="inlineStr">
        <is>
          <t>2025-11-12</t>
        </is>
      </c>
      <c r="E3249" s="37" t="inlineStr">
        <is>
          <t>기타</t>
        </is>
      </c>
      <c r="F3249" s="37" t="inlineStr">
        <is>
          <t>딜사이트 '네이버도 투자한 특수효과 로커스…IPO 좌초 위기': 구주 매각과 프리IPO RCPS로 지분율 19.38%까지 하락, "투자금 회수가 어려워지면서 손상차손으로 처리한 상태".</t>
        </is>
      </c>
      <c r="G3249" s="37" t="inlineStr">
        <is>
          <t>언론 보도</t>
        </is>
      </c>
      <c r="H3249" s="36" t="inlineStr">
        <is>
          <t>2025-11-12</t>
        </is>
      </c>
      <c r="I3249" s="36" t="n"/>
      <c r="J3249" s="39" t="inlineStr">
        <is>
          <t>https://dealsite.co.kr/articles/151069</t>
        </is>
      </c>
      <c r="K3249" s="37" t="inlineStr">
        <is>
          <t>post_events_summary,impairment</t>
        </is>
      </c>
    </row>
    <row r="3250" ht="45" customHeight="1">
      <c r="A3250" s="36" t="inlineStr">
        <is>
          <t>N070</t>
        </is>
      </c>
      <c r="B3250" s="37" t="inlineStr">
        <is>
          <t>Locus Co. Ltd</t>
        </is>
      </c>
      <c r="C3250" s="36" t="inlineStr">
        <is>
          <t>발표</t>
        </is>
      </c>
      <c r="D3250" s="36" t="inlineStr">
        <is>
          <t>2020-12-31</t>
        </is>
      </c>
      <c r="E3250" s="37" t="inlineStr">
        <is>
          <t>기타</t>
        </is>
      </c>
      <c r="F3250" s="37" t="inlineStr">
        <is>
          <t>네이버웹툰 유한회사 2020 감사보고서: 자산총계 317,994,800,044원, 자본총계 190,495,939,142원.</t>
        </is>
      </c>
      <c r="G3250" s="37" t="inlineStr">
        <is>
          <t>DART 감사보고서</t>
        </is>
      </c>
      <c r="H3250" s="36" t="inlineStr">
        <is>
          <t>2021-03-29</t>
        </is>
      </c>
      <c r="I3250" s="36" t="inlineStr">
        <is>
          <t>20210329000917</t>
        </is>
      </c>
      <c r="J3250" s="39" t="inlineStr">
        <is>
          <t>https://dart.fss.or.kr/dsaf001/main.do?rcpNo=20210329000917</t>
        </is>
      </c>
      <c r="K3250" s="37" t="inlineStr">
        <is>
          <t>acq_total_assets,deal_to_assets_pct</t>
        </is>
      </c>
    </row>
    <row r="3251" ht="45" customHeight="1">
      <c r="A3251" s="36" t="inlineStr">
        <is>
          <t>N070</t>
        </is>
      </c>
      <c r="B3251" s="37" t="inlineStr">
        <is>
          <t>Locus Co. Ltd</t>
        </is>
      </c>
      <c r="C3251" s="36" t="inlineStr">
        <is>
          <t>발표</t>
        </is>
      </c>
      <c r="D3251" s="36" t="inlineStr">
        <is>
          <t>2021-12-31</t>
        </is>
      </c>
      <c r="E3251" s="37" t="inlineStr">
        <is>
          <t>실적</t>
        </is>
      </c>
      <c r="F3251" s="37" t="inlineStr">
        <is>
          <t>네이버웹툰(유) 2021 감사보고서: 영업수익 355,326,026,540원.</t>
        </is>
      </c>
      <c r="G3251" s="37" t="inlineStr">
        <is>
          <t>DART 감사보고서</t>
        </is>
      </c>
      <c r="H3251" s="36" t="inlineStr">
        <is>
          <t>2022-04-07</t>
        </is>
      </c>
      <c r="I3251" s="36" t="inlineStr">
        <is>
          <t>20220407002512</t>
        </is>
      </c>
      <c r="J3251" s="39" t="inlineStr">
        <is>
          <t>https://dart.fss.or.kr/dsaf001/main.do?rcpNo=20220407002512</t>
        </is>
      </c>
      <c r="K3251" s="37" t="inlineStr">
        <is>
          <t>acquirer_core</t>
        </is>
      </c>
    </row>
    <row r="3252" ht="45" customHeight="1">
      <c r="A3252" s="36" t="inlineStr">
        <is>
          <t>N070</t>
        </is>
      </c>
      <c r="B3252" s="37" t="inlineStr">
        <is>
          <t>Locus Co. Ltd</t>
        </is>
      </c>
      <c r="C3252" s="36" t="inlineStr">
        <is>
          <t>발표</t>
        </is>
      </c>
      <c r="D3252" s="36" t="inlineStr">
        <is>
          <t>2021-12-21</t>
        </is>
      </c>
      <c r="E3252" s="37" t="inlineStr">
        <is>
          <t>기타</t>
        </is>
      </c>
      <c r="F3252" s="37" t="inlineStr">
        <is>
          <t>NAVER 2020 사업보고서 연결 자산총계 17,014,239백만원(N067 수집 근거 재사용); NAVER 2021 사업보고서 2021말 발행주식 164,049,085주.</t>
        </is>
      </c>
      <c r="G3252" s="37" t="inlineStr">
        <is>
          <t>DART 사업보고서</t>
        </is>
      </c>
      <c r="H3252" s="36" t="inlineStr">
        <is>
          <t>2022-03-04</t>
        </is>
      </c>
      <c r="I3252" s="36" t="inlineStr">
        <is>
          <t>20220304000687</t>
        </is>
      </c>
      <c r="J3252" s="39" t="inlineStr">
        <is>
          <t>https://dart.fss.or.kr/dsaf001/main.do?rcpNo=20220304000687</t>
        </is>
      </c>
      <c r="K3252" s="37" t="inlineStr">
        <is>
          <t>apex_total_assets,acq_mktcap</t>
        </is>
      </c>
    </row>
    <row r="3253" ht="45" customHeight="1">
      <c r="A3253" s="36" t="inlineStr">
        <is>
          <t>N070</t>
        </is>
      </c>
      <c r="B3253" s="37" t="inlineStr">
        <is>
          <t>Locus Co. Ltd</t>
        </is>
      </c>
      <c r="C3253" s="36" t="inlineStr">
        <is>
          <t>발표</t>
        </is>
      </c>
      <c r="D3253" s="36" t="inlineStr">
        <is>
          <t>2021-12-21</t>
        </is>
      </c>
      <c r="E3253" s="37" t="inlineStr">
        <is>
          <t>기타</t>
        </is>
      </c>
      <c r="F3253" s="37" t="inlineStr">
        <is>
          <t>네이버금융 일별 시세(035420): 2021-12-21 종가 375,000원, 2021-12-22 378,500원.</t>
        </is>
      </c>
      <c r="G3253" s="37" t="inlineStr">
        <is>
          <t>기타</t>
        </is>
      </c>
      <c r="H3253" s="36" t="inlineStr">
        <is>
          <t>2021-12-21</t>
        </is>
      </c>
      <c r="I3253" s="36" t="n"/>
      <c r="J3253" s="39" t="inlineStr">
        <is>
          <t>https://api.finance.naver.com/siseJson.naver?symbol=035420&amp;requestType=1&amp;startTime=20211217&amp;endTime=20220104&amp;timeframe=day</t>
        </is>
      </c>
      <c r="K3253" s="37" t="inlineStr">
        <is>
          <t>acq_mktcap</t>
        </is>
      </c>
    </row>
    <row r="3254" ht="45" customHeight="1">
      <c r="A3254" s="36" t="inlineStr">
        <is>
          <t>N070</t>
        </is>
      </c>
      <c r="B3254" s="37" t="inlineStr">
        <is>
          <t>Locus Co. Ltd</t>
        </is>
      </c>
      <c r="C3254" s="36" t="inlineStr">
        <is>
          <t>발표</t>
        </is>
      </c>
      <c r="D3254" s="36" t="inlineStr">
        <is>
          <t>2021-12-21</t>
        </is>
      </c>
      <c r="E3254" s="37" t="inlineStr">
        <is>
          <t>기타</t>
        </is>
      </c>
      <c r="F3254" s="37" t="inlineStr">
        <is>
          <t>Frankfurter(ECB) 2021-12-21: USD/KRW 1,191.14.</t>
        </is>
      </c>
      <c r="G3254" s="37" t="inlineStr">
        <is>
          <t>기타</t>
        </is>
      </c>
      <c r="H3254" s="36" t="inlineStr">
        <is>
          <t>2021-12-21</t>
        </is>
      </c>
      <c r="I3254" s="36" t="n"/>
      <c r="J3254" s="39" t="inlineStr">
        <is>
          <t>https://api.frankfurter.app/2021-12-21?from=USD&amp;to=KRW</t>
        </is>
      </c>
      <c r="K3254" s="37" t="inlineStr">
        <is>
          <t>value_chk_usdmm</t>
        </is>
      </c>
    </row>
    <row r="3255" ht="45" customHeight="1">
      <c r="A3255" s="36" t="inlineStr">
        <is>
          <t>N071</t>
        </is>
      </c>
      <c r="B3255" s="37" t="inlineStr">
        <is>
          <t>Watong Entertainment Limited</t>
        </is>
      </c>
      <c r="C3255" s="36" t="inlineStr">
        <is>
          <t>발표</t>
        </is>
      </c>
      <c r="D3255" s="36" t="inlineStr">
        <is>
          <t>2022-02-21</t>
        </is>
      </c>
      <c r="E3255" s="37" t="inlineStr">
        <is>
          <t>발표</t>
        </is>
      </c>
      <c r="F3255" s="37"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7" t="inlineStr">
        <is>
          <t>DART 기타공시</t>
        </is>
      </c>
      <c r="H3255" s="36" t="inlineStr">
        <is>
          <t>2022-02-25</t>
        </is>
      </c>
      <c r="I3255" s="36" t="inlineStr">
        <is>
          <t>20220225005923</t>
        </is>
      </c>
      <c r="J3255" s="39" t="inlineStr">
        <is>
          <t>https://dart.fss.or.kr/dsaf001/main.do?rcpNo=20220225005923</t>
        </is>
      </c>
      <c r="K3255" s="37" t="inlineStr">
        <is>
          <t>value_chk_local,announce_date_chk,purpose_quote,acq_total_assets,deal_to_assets_pct,status_chk,chk_note,first_filing_date</t>
        </is>
      </c>
    </row>
    <row r="3256" ht="45" customHeight="1">
      <c r="A3256" s="36" t="inlineStr">
        <is>
          <t>N071</t>
        </is>
      </c>
      <c r="B3256" s="37" t="inlineStr">
        <is>
          <t>Watong Entertainment Limited</t>
        </is>
      </c>
      <c r="C3256" s="36" t="inlineStr">
        <is>
          <t>인수 후</t>
        </is>
      </c>
      <c r="D3256" s="36" t="inlineStr">
        <is>
          <t>2023-12-31</t>
        </is>
      </c>
      <c r="E3256" s="37" t="inlineStr">
        <is>
          <t>손상차손</t>
        </is>
      </c>
      <c r="F3256" s="37"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7" t="inlineStr">
        <is>
          <t>DART 감사보고서</t>
        </is>
      </c>
      <c r="H3256" s="36" t="inlineStr">
        <is>
          <t>2024-04-03</t>
        </is>
      </c>
      <c r="I3256" s="36" t="inlineStr">
        <is>
          <t>20240403002909</t>
        </is>
      </c>
      <c r="J3256" s="39" t="inlineStr">
        <is>
          <t>https://dart.fss.or.kr/dsaf001/main.do?rcpNo=20240403002909</t>
        </is>
      </c>
      <c r="K3256" s="37" t="inlineStr">
        <is>
          <t>status_chk,impairment,post_events_summary,deal_to_equity_pct,acquirer_core,target_op_post</t>
        </is>
      </c>
    </row>
    <row r="3257" ht="45" customHeight="1">
      <c r="A3257" s="36" t="inlineStr">
        <is>
          <t>N071</t>
        </is>
      </c>
      <c r="B3257" s="37" t="inlineStr">
        <is>
          <t>Watong Entertainment Limited</t>
        </is>
      </c>
      <c r="C3257" s="36" t="inlineStr">
        <is>
          <t>인수 전</t>
        </is>
      </c>
      <c r="D3257" s="36" t="inlineStr">
        <is>
          <t>2020-12-31</t>
        </is>
      </c>
      <c r="E3257" s="37" t="inlineStr">
        <is>
          <t>손상차손</t>
        </is>
      </c>
      <c r="F3257" s="37"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7" t="inlineStr">
        <is>
          <t>DART 감사보고서</t>
        </is>
      </c>
      <c r="H3257" s="36" t="inlineStr">
        <is>
          <t>2021-03-30</t>
        </is>
      </c>
      <c r="I3257" s="36" t="inlineStr">
        <is>
          <t>20210330000187</t>
        </is>
      </c>
      <c r="J3257" s="39" t="inlineStr">
        <is>
          <t>https://dart.fss.or.kr/dsaf001/main.do?rcpNo=20210330000187</t>
        </is>
      </c>
      <c r="K3257" s="37" t="inlineStr">
        <is>
          <t>pre_events_summary,target_op_pre</t>
        </is>
      </c>
    </row>
    <row r="3258" ht="45" customHeight="1">
      <c r="A3258" s="36" t="inlineStr">
        <is>
          <t>N071</t>
        </is>
      </c>
      <c r="B3258" s="37" t="inlineStr">
        <is>
          <t>Watong Entertainment Limited</t>
        </is>
      </c>
      <c r="C3258" s="36" t="inlineStr">
        <is>
          <t>인수 전</t>
        </is>
      </c>
      <c r="D3258" s="36" t="inlineStr">
        <is>
          <t>2016-10-20</t>
        </is>
      </c>
      <c r="E3258" s="37" t="inlineStr">
        <is>
          <t>설립</t>
        </is>
      </c>
      <c r="F3258" s="37" t="inlineStr">
        <is>
          <t>NAVER 2016 연결주석 종속기업 목록: 'WEBTOON Entertainment | Watong Entertainment Limited | 홍콩 | 모바일 서비스 운영 | 100.00 | -' (당기 신규).</t>
        </is>
      </c>
      <c r="G3258" s="37" t="inlineStr">
        <is>
          <t>DART 사업보고서</t>
        </is>
      </c>
      <c r="H3258" s="36" t="inlineStr">
        <is>
          <t>2017-03-31</t>
        </is>
      </c>
      <c r="I3258" s="36" t="inlineStr">
        <is>
          <t>20170331004699</t>
        </is>
      </c>
      <c r="J3258" s="39" t="inlineStr">
        <is>
          <t>https://dart.fss.or.kr/dsaf001/main.do?rcpNo=20170331004699</t>
        </is>
      </c>
      <c r="K3258" s="37" t="inlineStr">
        <is>
          <t>pre_events_summary,pre_incorp_chk</t>
        </is>
      </c>
    </row>
    <row r="3259" ht="45" customHeight="1">
      <c r="A3259" s="36" t="inlineStr">
        <is>
          <t>N071</t>
        </is>
      </c>
      <c r="B3259" s="37" t="inlineStr">
        <is>
          <t>Watong Entertainment Limited</t>
        </is>
      </c>
      <c r="C3259" s="36" t="inlineStr">
        <is>
          <t>인수 전</t>
        </is>
      </c>
      <c r="D3259" s="36" t="inlineStr">
        <is>
          <t>2017-12-31</t>
        </is>
      </c>
      <c r="E3259" s="37" t="inlineStr">
        <is>
          <t>기타</t>
        </is>
      </c>
      <c r="F3259" s="37" t="inlineStr">
        <is>
          <t>NAVER 2017 사업보고서 연결대상 종속회사 개황: Watong Entertainment 설립일 2016-10-20, 홍콩, 모바일 서비스 운영, 최근사업연도말 자산총액 6,446백만원.</t>
        </is>
      </c>
      <c r="G3259" s="37" t="inlineStr">
        <is>
          <t>DART 사업보고서</t>
        </is>
      </c>
      <c r="H3259" s="36" t="inlineStr">
        <is>
          <t>2018-04-02</t>
        </is>
      </c>
      <c r="I3259" s="36" t="inlineStr">
        <is>
          <t>20180402004149</t>
        </is>
      </c>
      <c r="J3259" s="39" t="inlineStr">
        <is>
          <t>https://dart.fss.or.kr/dsaf001/main.do?rcpNo=20180402004149</t>
        </is>
      </c>
      <c r="K3259" s="37" t="inlineStr">
        <is>
          <t>pre_events_summary</t>
        </is>
      </c>
    </row>
    <row r="3260" ht="45" customHeight="1">
      <c r="A3260" s="36" t="inlineStr">
        <is>
          <t>N071</t>
        </is>
      </c>
      <c r="B3260" s="37" t="inlineStr">
        <is>
          <t>Watong Entertainment Limited</t>
        </is>
      </c>
      <c r="C3260" s="36" t="inlineStr">
        <is>
          <t>인수 전</t>
        </is>
      </c>
      <c r="D3260" s="36" t="inlineStr">
        <is>
          <t>2021-12-07</t>
        </is>
      </c>
      <c r="E3260" s="37" t="inlineStr">
        <is>
          <t>기타</t>
        </is>
      </c>
      <c r="F3260" s="37" t="inlineStr">
        <is>
          <t>네이버웹툰컴퍼니 특수관계인의 유상증자 참여: 참여자 네이버(주), 출자금액 2,000백만원, 보통주 11,755주, 출자 후 지분율 100%, 이사회 2021.12.07.</t>
        </is>
      </c>
      <c r="G3260" s="37" t="inlineStr">
        <is>
          <t>DART 기타공시</t>
        </is>
      </c>
      <c r="H3260" s="36" t="inlineStr">
        <is>
          <t>2021-12-08</t>
        </is>
      </c>
      <c r="I3260" s="36" t="inlineStr">
        <is>
          <t>20211208000212</t>
        </is>
      </c>
      <c r="J3260" s="39" t="inlineStr">
        <is>
          <t>https://dart.fss.or.kr/dsaf001/main.do?rcpNo=20211208000212</t>
        </is>
      </c>
      <c r="K3260" s="37" t="inlineStr">
        <is>
          <t>pre_events_summary</t>
        </is>
      </c>
    </row>
    <row r="3261" ht="45" customHeight="1">
      <c r="A3261" s="36" t="inlineStr">
        <is>
          <t>N071</t>
        </is>
      </c>
      <c r="B3261" s="37" t="inlineStr">
        <is>
          <t>Watong Entertainment Limited</t>
        </is>
      </c>
      <c r="C3261" s="36" t="inlineStr">
        <is>
          <t>인수 전</t>
        </is>
      </c>
      <c r="D3261" s="36" t="inlineStr">
        <is>
          <t>2021-12-31</t>
        </is>
      </c>
      <c r="E3261" s="37" t="inlineStr">
        <is>
          <t>기타</t>
        </is>
      </c>
      <c r="F3261" s="37"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7" t="inlineStr">
        <is>
          <t>DART 사업보고서</t>
        </is>
      </c>
      <c r="H3261" s="36" t="inlineStr">
        <is>
          <t>2022-03-04</t>
        </is>
      </c>
      <c r="I3261" s="36" t="inlineStr">
        <is>
          <t>20220304000687</t>
        </is>
      </c>
      <c r="J3261" s="39" t="inlineStr">
        <is>
          <t>https://dart.fss.or.kr/dsaf001/main.do?rcpNo=20220304000687</t>
        </is>
      </c>
      <c r="K3261" s="37" t="inlineStr">
        <is>
          <t>apex_total_assets,acq_mktcap,pre_incorp_chk,target_rev_pre,pre_events_summary</t>
        </is>
      </c>
    </row>
    <row r="3262" ht="45" customHeight="1">
      <c r="A3262" s="36" t="inlineStr">
        <is>
          <t>N071</t>
        </is>
      </c>
      <c r="B3262" s="37" t="inlineStr">
        <is>
          <t>Watong Entertainment Limited</t>
        </is>
      </c>
      <c r="C3262" s="36" t="inlineStr">
        <is>
          <t>인수 후</t>
        </is>
      </c>
      <c r="D3262" s="36" t="inlineStr">
        <is>
          <t>2022-12-31</t>
        </is>
      </c>
      <c r="E3262" s="37" t="inlineStr">
        <is>
          <t>실적</t>
        </is>
      </c>
      <c r="F3262" s="37" t="inlineStr">
        <is>
          <t>NAVER 2022 사업보고서: 네이버웹툰컴퍼니 주식회사→Watong Entertainment Limited 100.00/100.00; 상세표 Watong 자산총액 24,631백만원(단위 백만원).</t>
        </is>
      </c>
      <c r="G3262" s="37" t="inlineStr">
        <is>
          <t>DART 사업보고서</t>
        </is>
      </c>
      <c r="H3262" s="36" t="inlineStr">
        <is>
          <t>2023-03-14</t>
        </is>
      </c>
      <c r="I3262" s="36" t="inlineStr">
        <is>
          <t>20230314001049</t>
        </is>
      </c>
      <c r="J3262" s="39" t="inlineStr">
        <is>
          <t>https://dart.fss.or.kr/dsaf001/main.do?rcpNo=20230314001049</t>
        </is>
      </c>
      <c r="K3262" s="37" t="inlineStr">
        <is>
          <t>target_rev_post,post_events_summary</t>
        </is>
      </c>
    </row>
    <row r="3263" ht="45" customHeight="1">
      <c r="A3263" s="36" t="inlineStr">
        <is>
          <t>N071</t>
        </is>
      </c>
      <c r="B3263" s="37" t="inlineStr">
        <is>
          <t>Watong Entertainment Limited</t>
        </is>
      </c>
      <c r="C3263" s="36" t="inlineStr">
        <is>
          <t>인수 후</t>
        </is>
      </c>
      <c r="D3263" s="36" t="inlineStr">
        <is>
          <t>2023-12-31</t>
        </is>
      </c>
      <c r="E3263" s="37" t="inlineStr">
        <is>
          <t>실적</t>
        </is>
      </c>
      <c r="F3263" s="37" t="inlineStr">
        <is>
          <t>NAVER 2023 사업보고서 상세표: Watong 자산총액 24,287백만원, Broccoli 2,049, Dongman 944, Binge-reading Jinqiu 145백만원.</t>
        </is>
      </c>
      <c r="G3263" s="37" t="inlineStr">
        <is>
          <t>DART 사업보고서</t>
        </is>
      </c>
      <c r="H3263" s="36" t="inlineStr">
        <is>
          <t>2024-03-18</t>
        </is>
      </c>
      <c r="I3263" s="36" t="inlineStr">
        <is>
          <t>20240318000844</t>
        </is>
      </c>
      <c r="J3263" s="39" t="inlineStr">
        <is>
          <t>https://dart.fss.or.kr/dsaf001/main.do?rcpNo=20240318000844</t>
        </is>
      </c>
      <c r="K3263" s="37" t="inlineStr">
        <is>
          <t>target_rev_post,post_events_summary</t>
        </is>
      </c>
    </row>
    <row r="3264" ht="45" customHeight="1">
      <c r="A3264" s="36" t="inlineStr">
        <is>
          <t>N071</t>
        </is>
      </c>
      <c r="B3264" s="37" t="inlineStr">
        <is>
          <t>Watong Entertainment Limited</t>
        </is>
      </c>
      <c r="C3264" s="36" t="inlineStr">
        <is>
          <t>인수 후</t>
        </is>
      </c>
      <c r="D3264" s="36" t="inlineStr">
        <is>
          <t>2024-12-31</t>
        </is>
      </c>
      <c r="E3264" s="37" t="inlineStr">
        <is>
          <t>실적</t>
        </is>
      </c>
      <c r="F3264" s="37" t="inlineStr">
        <is>
          <t>NAVER 2024 사업보고서: Watong 자산총액 27,867백만원; 연결주석에서 Shanghai Binge-reading Jinqiu Entertainment 당기말 '-'(전기말 100.00).</t>
        </is>
      </c>
      <c r="G3264" s="37" t="inlineStr">
        <is>
          <t>DART 사업보고서</t>
        </is>
      </c>
      <c r="H3264" s="36" t="inlineStr">
        <is>
          <t>2025-03-18</t>
        </is>
      </c>
      <c r="I3264" s="36" t="inlineStr">
        <is>
          <t>20250318000645</t>
        </is>
      </c>
      <c r="J3264" s="39" t="inlineStr">
        <is>
          <t>https://dart.fss.or.kr/dsaf001/main.do?rcpNo=20250318000645</t>
        </is>
      </c>
      <c r="K3264" s="37" t="inlineStr">
        <is>
          <t>target_rev_post,post_events_summary</t>
        </is>
      </c>
    </row>
    <row r="3265" ht="45" customHeight="1">
      <c r="A3265" s="36" t="inlineStr">
        <is>
          <t>N071</t>
        </is>
      </c>
      <c r="B3265" s="37" t="inlineStr">
        <is>
          <t>Watong Entertainment Limited</t>
        </is>
      </c>
      <c r="C3265" s="36" t="inlineStr">
        <is>
          <t>인수 후</t>
        </is>
      </c>
      <c r="D3265" s="36" t="inlineStr">
        <is>
          <t>2025-12-31</t>
        </is>
      </c>
      <c r="E3265" s="37" t="inlineStr">
        <is>
          <t>실적</t>
        </is>
      </c>
      <c r="F3265" s="37" t="inlineStr">
        <is>
          <t>NAVER 2025 사업보고서: 연결주석 '네이버웹툰컴퍼니 주식회사 | Watong Entertainment Limited | 홍콩 | 웹툰 서비스 운영 | 100.00 | 100.00'; 상세표 Watong 자산총액 167백만원, Broccoli 7,479백만원, Dongman 588백만원.</t>
        </is>
      </c>
      <c r="G3265" s="37" t="inlineStr">
        <is>
          <t>DART 사업보고서</t>
        </is>
      </c>
      <c r="H3265" s="36" t="inlineStr">
        <is>
          <t>2026-03-13</t>
        </is>
      </c>
      <c r="I3265" s="36" t="inlineStr">
        <is>
          <t>20260313001021</t>
        </is>
      </c>
      <c r="J3265" s="39" t="inlineStr">
        <is>
          <t>https://dart.fss.or.kr/dsaf001/main.do?rcpNo=20260313001021</t>
        </is>
      </c>
      <c r="K3265" s="37" t="inlineStr">
        <is>
          <t>target_rev_post,post_events_summary,notes</t>
        </is>
      </c>
    </row>
    <row r="3266" ht="45" customHeight="1">
      <c r="A3266" s="36" t="inlineStr">
        <is>
          <t>N071</t>
        </is>
      </c>
      <c r="B3266" s="37" t="inlineStr">
        <is>
          <t>Watong Entertainment Limited</t>
        </is>
      </c>
      <c r="C3266" s="36" t="inlineStr">
        <is>
          <t>발표</t>
        </is>
      </c>
      <c r="D3266" s="36" t="inlineStr">
        <is>
          <t>2022-02-18</t>
        </is>
      </c>
      <c r="E3266" s="37" t="inlineStr">
        <is>
          <t>기타</t>
        </is>
      </c>
      <c r="F3266" s="37" t="inlineStr">
        <is>
          <t>Yahoo Finance 035420.KS 종가: 2022-02-18 318,000원, 2022-02-24 302,500원, 2022-02-25 314,500원. KRW=X 2022-02-21 1,195.07.</t>
        </is>
      </c>
      <c r="G3266" s="37" t="inlineStr">
        <is>
          <t>기타</t>
        </is>
      </c>
      <c r="H3266" s="36" t="inlineStr">
        <is>
          <t>2026-10-26</t>
        </is>
      </c>
      <c r="I3266" s="36" t="n"/>
      <c r="J3266" s="39" t="inlineStr">
        <is>
          <t>https://query1.finance.yahoo.com/v8/finance/chart/035420.KS?period1=1645056000&amp;period2=1646092800&amp;interval=1d</t>
        </is>
      </c>
      <c r="K3266" s="37" t="inlineStr">
        <is>
          <t>acq_mktcap,value_chk_usdmm</t>
        </is>
      </c>
    </row>
    <row r="3267" ht="45" customHeight="1">
      <c r="A3267" s="36" t="inlineStr">
        <is>
          <t>N072</t>
        </is>
      </c>
      <c r="B3267" s="37" t="inlineStr">
        <is>
          <t>CHEXCAR Inc.</t>
        </is>
      </c>
      <c r="C3267" s="36" t="inlineStr">
        <is>
          <t>발표</t>
        </is>
      </c>
      <c r="D3267" s="36" t="inlineStr">
        <is>
          <t>2022-05-17</t>
        </is>
      </c>
      <c r="E3267" s="37" t="inlineStr">
        <is>
          <t>발표</t>
        </is>
      </c>
      <c r="F3267" s="37"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7" t="inlineStr">
        <is>
          <t>DART 기타공시</t>
        </is>
      </c>
      <c r="H3267" s="36" t="inlineStr">
        <is>
          <t>2022-05-17</t>
        </is>
      </c>
      <c r="I3267" s="36" t="inlineStr">
        <is>
          <t>20220517000055</t>
        </is>
      </c>
      <c r="J3267" s="39" t="inlineStr">
        <is>
          <t>https://dart.fss.or.kr/dsaf001/main.do?rcpNo=20220517000055</t>
        </is>
      </c>
      <c r="K3267" s="37" t="inlineStr">
        <is>
          <t>value_chk_local,purpose_quote,deal_to_equity_pct,announce_date_chk,status_chk,target_rev_pre,target_op_pre</t>
        </is>
      </c>
    </row>
    <row r="3268" ht="45" customHeight="1">
      <c r="A3268" s="36" t="inlineStr">
        <is>
          <t>N072</t>
        </is>
      </c>
      <c r="B3268" s="37" t="inlineStr">
        <is>
          <t>CHEXCAR Inc.</t>
        </is>
      </c>
      <c r="C3268" s="36" t="inlineStr">
        <is>
          <t>인수 전</t>
        </is>
      </c>
      <c r="D3268" s="36" t="inlineStr">
        <is>
          <t>2021-12-31</t>
        </is>
      </c>
      <c r="E3268" s="37" t="inlineStr">
        <is>
          <t>실적</t>
        </is>
      </c>
      <c r="F3268" s="37" t="inlineStr">
        <is>
          <t>크림 2021 감사보고서: 2021-01-01 스노우 물적분할로 설립, 자산총계 129,045,181,994원, 자본총계 (64,811,378,593)원, 영업수익 3,284,943,182원, 영업손실 (59,549,118,226)원; 주주 스노우 118,571주(53.13%).</t>
        </is>
      </c>
      <c r="G3268" s="37" t="inlineStr">
        <is>
          <t>DART 감사보고서</t>
        </is>
      </c>
      <c r="H3268" s="36" t="inlineStr">
        <is>
          <t>2022-04-04</t>
        </is>
      </c>
      <c r="I3268" s="36" t="inlineStr">
        <is>
          <t>20220401003163</t>
        </is>
      </c>
      <c r="J3268" s="39" t="inlineStr">
        <is>
          <t>https://dart.fss.or.kr/dsaf001/main.do?rcpNo=20220401003163</t>
        </is>
      </c>
      <c r="K3268" s="37" t="inlineStr">
        <is>
          <t>acq_total_assets,acquirer_core,acquirer_entity,pre_incorp_chk</t>
        </is>
      </c>
    </row>
    <row r="3269" ht="45" customHeight="1">
      <c r="A3269" s="36" t="inlineStr">
        <is>
          <t>N072</t>
        </is>
      </c>
      <c r="B3269" s="37" t="inlineStr">
        <is>
          <t>CHEXCAR Inc.</t>
        </is>
      </c>
      <c r="C3269" s="36" t="inlineStr">
        <is>
          <t>인수 후</t>
        </is>
      </c>
      <c r="D3269" s="36" t="inlineStr">
        <is>
          <t>2022-12-31</t>
        </is>
      </c>
      <c r="E3269" s="37" t="inlineStr">
        <is>
          <t>완료</t>
        </is>
      </c>
      <c r="F3269" s="37" t="inlineStr">
        <is>
          <t>크림 2022 감사보고서 금융자산 주석 '(2) 기타포괄손익-공정가치 측정 금융자산' 보통주 ㈜체카 당기말 1,499,971천원(전기말 -).</t>
        </is>
      </c>
      <c r="G3269" s="37" t="inlineStr">
        <is>
          <t>DART 감사보고서</t>
        </is>
      </c>
      <c r="H3269" s="36" t="inlineStr">
        <is>
          <t>2023-04-10</t>
        </is>
      </c>
      <c r="I3269" s="36" t="inlineStr">
        <is>
          <t>20230410000641</t>
        </is>
      </c>
      <c r="J3269" s="39" t="inlineStr">
        <is>
          <t>https://dart.fss.or.kr/dsaf001/main.do?rcpNo=20230410000641</t>
        </is>
      </c>
      <c r="K3269" s="37" t="inlineStr">
        <is>
          <t>status_chk,impairment</t>
        </is>
      </c>
    </row>
    <row r="3270" ht="45" customHeight="1">
      <c r="A3270" s="36" t="inlineStr">
        <is>
          <t>N072</t>
        </is>
      </c>
      <c r="B3270" s="37" t="inlineStr">
        <is>
          <t>CHEXCAR Inc.</t>
        </is>
      </c>
      <c r="C3270" s="36" t="inlineStr">
        <is>
          <t>인수 후</t>
        </is>
      </c>
      <c r="D3270" s="36" t="inlineStr">
        <is>
          <t>2024-12-31</t>
        </is>
      </c>
      <c r="E3270" s="37" t="inlineStr">
        <is>
          <t>기타</t>
        </is>
      </c>
      <c r="F3270" s="37" t="inlineStr">
        <is>
          <t>크림 2024 감사보고서: FVOCI 보통주 주식회사 체카 당기말 2,343,723천원(전기말 1,499,971천원).</t>
        </is>
      </c>
      <c r="G3270" s="37" t="inlineStr">
        <is>
          <t>DART 감사보고서</t>
        </is>
      </c>
      <c r="H3270" s="36" t="inlineStr">
        <is>
          <t>2025-04-09</t>
        </is>
      </c>
      <c r="I3270" s="36" t="inlineStr">
        <is>
          <t>20250409000271</t>
        </is>
      </c>
      <c r="J3270" s="39" t="inlineStr">
        <is>
          <t>https://dart.fss.or.kr/dsaf001/main.do?rcpNo=20250409000271</t>
        </is>
      </c>
      <c r="K3270" s="37" t="inlineStr">
        <is>
          <t>impairment,post_events_summary</t>
        </is>
      </c>
    </row>
    <row r="3271" ht="45" customHeight="1">
      <c r="A3271" s="36" t="inlineStr">
        <is>
          <t>N072</t>
        </is>
      </c>
      <c r="B3271" s="37" t="inlineStr">
        <is>
          <t>CHEXCAR Inc.</t>
        </is>
      </c>
      <c r="C3271" s="36" t="inlineStr">
        <is>
          <t>인수 후</t>
        </is>
      </c>
      <c r="D3271" s="36" t="inlineStr">
        <is>
          <t>2025-12-31</t>
        </is>
      </c>
      <c r="E3271" s="37" t="inlineStr">
        <is>
          <t>기타</t>
        </is>
      </c>
      <c r="F3271" s="37" t="inlineStr">
        <is>
          <t>크림 2025 감사보고서: FVOCI 보통주 주식회사 체카 당기말 1,885,491천원(전기말 2,343,723천원).</t>
        </is>
      </c>
      <c r="G3271" s="37" t="inlineStr">
        <is>
          <t>DART 감사보고서</t>
        </is>
      </c>
      <c r="H3271" s="36" t="inlineStr">
        <is>
          <t>2026-04-10</t>
        </is>
      </c>
      <c r="I3271" s="36" t="inlineStr">
        <is>
          <t>20260410000429</t>
        </is>
      </c>
      <c r="J3271" s="39" t="inlineStr">
        <is>
          <t>https://dart.fss.or.kr/dsaf001/main.do?rcpNo=20260410000429</t>
        </is>
      </c>
      <c r="K3271" s="37" t="inlineStr">
        <is>
          <t>impairment,post_events_summary</t>
        </is>
      </c>
    </row>
    <row r="3272" ht="45" customHeight="1">
      <c r="A3272" s="36" t="inlineStr">
        <is>
          <t>N072</t>
        </is>
      </c>
      <c r="B3272" s="37" t="inlineStr">
        <is>
          <t>CHEXCAR Inc.</t>
        </is>
      </c>
      <c r="C3272" s="36" t="inlineStr">
        <is>
          <t>인수 후</t>
        </is>
      </c>
      <c r="D3272" s="36" t="inlineStr">
        <is>
          <t>2024-12-31</t>
        </is>
      </c>
      <c r="E3272" s="37" t="inlineStr">
        <is>
          <t>실적</t>
        </is>
      </c>
      <c r="F3272" s="37" t="inlineStr">
        <is>
          <t>체카 2024 감사보고서: 매출액 39,819,916,495원(전기 20,097,838,303원), 영업이익(손실) 275,856,491원(전기 (2,153,472,701)원), 자산총계 38,165,771,131원; 주주 크림 주식회사 25,956주 2.86%.</t>
        </is>
      </c>
      <c r="G3272" s="37" t="inlineStr">
        <is>
          <t>DART 감사보고서</t>
        </is>
      </c>
      <c r="H3272" s="36" t="inlineStr">
        <is>
          <t>2025-04-21</t>
        </is>
      </c>
      <c r="I3272" s="36" t="inlineStr">
        <is>
          <t>20250421000044</t>
        </is>
      </c>
      <c r="J3272" s="39" t="inlineStr">
        <is>
          <t>https://dart.fss.or.kr/dsaf001/main.do?rcpNo=20250421000044</t>
        </is>
      </c>
      <c r="K3272" s="37" t="inlineStr">
        <is>
          <t>target_rev_post,target_op_post,post_events_summary</t>
        </is>
      </c>
    </row>
    <row r="3273" ht="45" customHeight="1">
      <c r="A3273" s="36" t="inlineStr">
        <is>
          <t>N072</t>
        </is>
      </c>
      <c r="B3273" s="37" t="inlineStr">
        <is>
          <t>CHEXCAR Inc.</t>
        </is>
      </c>
      <c r="C3273" s="36" t="inlineStr">
        <is>
          <t>인수 후</t>
        </is>
      </c>
      <c r="D3273" s="36" t="inlineStr">
        <is>
          <t>2025-12-31</t>
        </is>
      </c>
      <c r="E3273" s="37" t="inlineStr">
        <is>
          <t>실적</t>
        </is>
      </c>
      <c r="F3273" s="37" t="inlineStr">
        <is>
          <t>체카 2025 감사보고서: 매출액 34,875,415,817원, 영업이익 521,039,885원, 자산총계 53,474,484,915원; 크림 25,956주 2.86%.</t>
        </is>
      </c>
      <c r="G3273" s="37" t="inlineStr">
        <is>
          <t>DART 감사보고서</t>
        </is>
      </c>
      <c r="H3273" s="36" t="inlineStr">
        <is>
          <t>2026-04-01</t>
        </is>
      </c>
      <c r="I3273" s="36" t="inlineStr">
        <is>
          <t>20260401001536</t>
        </is>
      </c>
      <c r="J3273" s="39" t="inlineStr">
        <is>
          <t>https://dart.fss.or.kr/dsaf001/main.do?rcpNo=20260401001536</t>
        </is>
      </c>
      <c r="K3273" s="37" t="inlineStr">
        <is>
          <t>target_rev_post,target_op_post</t>
        </is>
      </c>
    </row>
    <row r="3274" ht="45" customHeight="1">
      <c r="A3274" s="36" t="inlineStr">
        <is>
          <t>N072</t>
        </is>
      </c>
      <c r="B3274" s="37" t="inlineStr">
        <is>
          <t>CHEXCAR Inc.</t>
        </is>
      </c>
      <c r="C3274" s="36" t="inlineStr">
        <is>
          <t>인수 후</t>
        </is>
      </c>
      <c r="D3274" s="36" t="inlineStr">
        <is>
          <t>2023-08-05</t>
        </is>
      </c>
      <c r="E3274" s="37" t="inlineStr">
        <is>
          <t>기타</t>
        </is>
      </c>
      <c r="F3274" s="37" t="inlineStr">
        <is>
          <t>'크림은 지난해 5월 중고차 검수·판매 스타트업 체카(CHEXCAR)에 15억 규모 투자를 단행해 지분 3%를 취득했다.' 크림이 사업목적에 자동차매매업 추가, 크림 측 '당장 사업을 하려는 건 아니다'.</t>
        </is>
      </c>
      <c r="G3274" s="37" t="inlineStr">
        <is>
          <t>언론 보도</t>
        </is>
      </c>
      <c r="H3274" s="36" t="inlineStr">
        <is>
          <t>2023-08-05</t>
        </is>
      </c>
      <c r="I3274" s="36" t="n"/>
      <c r="J3274" s="39" t="inlineStr">
        <is>
          <t>https://www.inews24.com/view/wrlted/1619430</t>
        </is>
      </c>
      <c r="K3274" s="37" t="inlineStr">
        <is>
          <t>post_events_summary,core_basis,first_filing_date</t>
        </is>
      </c>
    </row>
    <row r="3275" ht="45" customHeight="1">
      <c r="A3275" s="36" t="inlineStr">
        <is>
          <t>N072</t>
        </is>
      </c>
      <c r="B3275" s="37" t="inlineStr">
        <is>
          <t>CHEXCAR Inc.</t>
        </is>
      </c>
      <c r="C3275" s="36" t="inlineStr">
        <is>
          <t>인수 후</t>
        </is>
      </c>
      <c r="D3275" s="36" t="inlineStr">
        <is>
          <t>2025-02-13</t>
        </is>
      </c>
      <c r="E3275" s="37" t="inlineStr">
        <is>
          <t>기타</t>
        </is>
      </c>
      <c r="F3275" s="37" t="inlineStr">
        <is>
          <t>체카(2017년 설립) 유진투자증권과 IPO 주관 계약(2025-02-12), 작년 약 70억원 규모 시리즈B 투자 유치.</t>
        </is>
      </c>
      <c r="G3275" s="37" t="inlineStr">
        <is>
          <t>언론 보도</t>
        </is>
      </c>
      <c r="H3275" s="36" t="inlineStr">
        <is>
          <t>2025-02-13</t>
        </is>
      </c>
      <c r="I3275" s="36" t="n"/>
      <c r="J3275" s="39" t="inlineStr">
        <is>
          <t>https://www.smarttoday.co.kr/ko-kr/articles/72560</t>
        </is>
      </c>
      <c r="K3275" s="37" t="inlineStr">
        <is>
          <t>pre_events_summary,post_events_summary</t>
        </is>
      </c>
    </row>
    <row r="3276" ht="45" customHeight="1">
      <c r="A3276" s="36" t="inlineStr">
        <is>
          <t>N072</t>
        </is>
      </c>
      <c r="B3276" s="37" t="inlineStr">
        <is>
          <t>CHEXCAR Inc.</t>
        </is>
      </c>
      <c r="C3276" s="36" t="inlineStr">
        <is>
          <t>발표</t>
        </is>
      </c>
      <c r="D3276" s="36" t="inlineStr">
        <is>
          <t>2022-05-13</t>
        </is>
      </c>
      <c r="E3276" s="37" t="inlineStr">
        <is>
          <t>기타</t>
        </is>
      </c>
      <c r="F3276" s="37" t="inlineStr">
        <is>
          <t>NAVER 2021 사업보고서: 연결 자산총계 33,691,006백만원, 발행주식 총수 164,049,085주. 2022-05-13 종가 274,500원(Yahoo Finance 035420.KS).</t>
        </is>
      </c>
      <c r="G3276" s="37" t="inlineStr">
        <is>
          <t>DART 사업보고서</t>
        </is>
      </c>
      <c r="H3276" s="36" t="inlineStr">
        <is>
          <t>2022-03-04</t>
        </is>
      </c>
      <c r="I3276" s="36" t="inlineStr">
        <is>
          <t>20220304000687</t>
        </is>
      </c>
      <c r="J3276" s="39" t="inlineStr">
        <is>
          <t>https://dart.fss.or.kr/dsaf001/main.do?rcpNo=20220304000687</t>
        </is>
      </c>
      <c r="K3276" s="37" t="inlineStr">
        <is>
          <t>apex_total_assets,acq_mktcap</t>
        </is>
      </c>
    </row>
    <row r="3277" ht="45" customHeight="1">
      <c r="A3277" s="36" t="inlineStr">
        <is>
          <t>N073</t>
        </is>
      </c>
      <c r="B3277" s="37" t="inlineStr">
        <is>
          <t>Sublime Artist Agency Inc.</t>
        </is>
      </c>
      <c r="C3277" s="36" t="inlineStr">
        <is>
          <t>발표</t>
        </is>
      </c>
      <c r="D3277" s="36" t="inlineStr">
        <is>
          <t>2022-06-20</t>
        </is>
      </c>
      <c r="E3277" s="37" t="inlineStr">
        <is>
          <t>발표</t>
        </is>
      </c>
      <c r="F3277" s="37"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7" t="inlineStr">
        <is>
          <t>DART 기타공시</t>
        </is>
      </c>
      <c r="H3277" s="36" t="inlineStr">
        <is>
          <t>2022-06-22</t>
        </is>
      </c>
      <c r="I3277" s="36" t="inlineStr">
        <is>
          <t>20220622000191</t>
        </is>
      </c>
      <c r="J3277" s="39" t="inlineStr">
        <is>
          <t>https://dart.fss.or.kr/dsaf001/main.do?rcpNo=20220622000191</t>
        </is>
      </c>
      <c r="K3277" s="37" t="inlineStr">
        <is>
          <t>value_chk_local,purpose_quote,announce_date_chk,first_filing_date,deal_to_equity_pct,status_chk</t>
        </is>
      </c>
    </row>
    <row r="3278" ht="45" customHeight="1">
      <c r="A3278" s="36" t="inlineStr">
        <is>
          <t>N073</t>
        </is>
      </c>
      <c r="B3278" s="37" t="inlineStr">
        <is>
          <t>Sublime Artist Agency Inc.</t>
        </is>
      </c>
      <c r="C3278" s="36" t="inlineStr">
        <is>
          <t>인수 후</t>
        </is>
      </c>
      <c r="D3278" s="36" t="inlineStr">
        <is>
          <t>2022-07-01</t>
        </is>
      </c>
      <c r="E3278" s="37" t="inlineStr">
        <is>
          <t>소유주변동</t>
        </is>
      </c>
      <c r="F3278" s="37" t="inlineStr">
        <is>
          <t>기업집단 중앙 에이치엘엘중앙(주)가 써브라임 3,073주(42%)를 19,319,121,290원에 현금취득(주당 6,286,730원), 목적 '광고 및 콘텐트 사업 역량 강화', 이사회결의 2022-06-28, 취득예정 2022-07-01.</t>
        </is>
      </c>
      <c r="G3278" s="37" t="inlineStr">
        <is>
          <t>DART 기타공시</t>
        </is>
      </c>
      <c r="H3278" s="36" t="inlineStr">
        <is>
          <t>2022-07-04</t>
        </is>
      </c>
      <c r="I3278" s="36" t="inlineStr">
        <is>
          <t>20220704000262</t>
        </is>
      </c>
      <c r="J3278" s="39" t="inlineStr">
        <is>
          <t>https://dart.fss.or.kr/dsaf001/main.do?rcpNo=20220704000262</t>
        </is>
      </c>
      <c r="K3278" s="37" t="inlineStr">
        <is>
          <t>chk_note,post_events_summary,notes</t>
        </is>
      </c>
    </row>
    <row r="3279" ht="45" customHeight="1">
      <c r="A3279" s="36" t="inlineStr">
        <is>
          <t>N073</t>
        </is>
      </c>
      <c r="B3279" s="37" t="inlineStr">
        <is>
          <t>Sublime Artist Agency Inc.</t>
        </is>
      </c>
      <c r="C3279" s="36" t="inlineStr">
        <is>
          <t>인수 후</t>
        </is>
      </c>
      <c r="D3279" s="36" t="inlineStr">
        <is>
          <t>2022-12-31</t>
        </is>
      </c>
      <c r="E3279" s="37" t="inlineStr">
        <is>
          <t>매각</t>
        </is>
      </c>
      <c r="F3279" s="37" t="inlineStr">
        <is>
          <t>플레이리스트 2022 감사보고서: 당기손익-공정가치 금융자산 기초 444,837천원, 매도 (444,837)천원, 처분이익 636,481천원.</t>
        </is>
      </c>
      <c r="G3279" s="37" t="inlineStr">
        <is>
          <t>DART 감사보고서</t>
        </is>
      </c>
      <c r="H3279" s="36" t="inlineStr">
        <is>
          <t>2023-03-31</t>
        </is>
      </c>
      <c r="I3279" s="36" t="inlineStr">
        <is>
          <t>20230331001135</t>
        </is>
      </c>
      <c r="J3279" s="39" t="inlineStr">
        <is>
          <t>https://dart.fss.or.kr/dsaf001/main.do?rcpNo=20230331001135</t>
        </is>
      </c>
      <c r="K3279" s="37" t="inlineStr">
        <is>
          <t>status_chk,impairment</t>
        </is>
      </c>
    </row>
    <row r="3280" ht="45" customHeight="1">
      <c r="A3280" s="36" t="inlineStr">
        <is>
          <t>N073</t>
        </is>
      </c>
      <c r="B3280" s="37" t="inlineStr">
        <is>
          <t>Sublime Artist Agency Inc.</t>
        </is>
      </c>
      <c r="C3280" s="36" t="inlineStr">
        <is>
          <t>인수 전</t>
        </is>
      </c>
      <c r="D3280" s="36" t="inlineStr">
        <is>
          <t>2021-12-31</t>
        </is>
      </c>
      <c r="E3280" s="37" t="inlineStr">
        <is>
          <t>기타</t>
        </is>
      </c>
      <c r="F3280" s="37" t="inlineStr">
        <is>
          <t>NAVER 2021 사업보고서: 플레이리스트 연결 지분율 58.04%(전기 93.99%), 자산총액 26,901백만원; 요약연결 자산총계 33,691,006백만원; 발행주식총수 164,049,085주.</t>
        </is>
      </c>
      <c r="G3280" s="37" t="inlineStr">
        <is>
          <t>DART 사업보고서</t>
        </is>
      </c>
      <c r="H3280" s="36" t="inlineStr">
        <is>
          <t>2022-03-04</t>
        </is>
      </c>
      <c r="I3280" s="36" t="inlineStr">
        <is>
          <t>20220304000687</t>
        </is>
      </c>
      <c r="J3280" s="39" t="inlineStr">
        <is>
          <t>https://dart.fss.or.kr/dsaf001/main.do?rcpNo=20220304000687</t>
        </is>
      </c>
      <c r="K3280" s="37" t="inlineStr">
        <is>
          <t>pre_incorp_chk,acq_total_assets,apex_total_assets,acq_mktcap</t>
        </is>
      </c>
    </row>
    <row r="3281" ht="45" customHeight="1">
      <c r="A3281" s="36" t="inlineStr">
        <is>
          <t>N073</t>
        </is>
      </c>
      <c r="B3281" s="37" t="inlineStr">
        <is>
          <t>Sublime Artist Agency Inc.</t>
        </is>
      </c>
      <c r="C3281" s="36" t="inlineStr">
        <is>
          <t>인수 후</t>
        </is>
      </c>
      <c r="D3281" s="36" t="inlineStr">
        <is>
          <t>2022</t>
        </is>
      </c>
      <c r="E3281" s="37" t="inlineStr">
        <is>
          <t>실적</t>
        </is>
      </c>
      <c r="F3281" s="37" t="inlineStr">
        <is>
          <t>써브라임 2022 매출액 20,647,919,052원, 영업손실 3,042,597,552원; 2021 매출액 25,005,959,959원, 영업이익 780,300,051원.</t>
        </is>
      </c>
      <c r="G3281" s="37" t="inlineStr">
        <is>
          <t>DART 감사보고서</t>
        </is>
      </c>
      <c r="H3281" s="36" t="inlineStr">
        <is>
          <t>2023-04-05</t>
        </is>
      </c>
      <c r="I3281" s="36" t="inlineStr">
        <is>
          <t>20230405002629</t>
        </is>
      </c>
      <c r="J3281" s="39" t="inlineStr">
        <is>
          <t>https://dart.fss.or.kr/dsaf001/main.do?rcpNo=20230405002629</t>
        </is>
      </c>
      <c r="K3281" s="37" t="inlineStr">
        <is>
          <t>target_rev_pre,target_op_pre,target_rev_post,target_op_post</t>
        </is>
      </c>
    </row>
    <row r="3282" ht="45" customHeight="1">
      <c r="A3282" s="36" t="inlineStr">
        <is>
          <t>N073</t>
        </is>
      </c>
      <c r="B3282" s="37" t="inlineStr">
        <is>
          <t>Sublime Artist Agency Inc.</t>
        </is>
      </c>
      <c r="C3282" s="36" t="inlineStr">
        <is>
          <t>인수 후</t>
        </is>
      </c>
      <c r="D3282" s="36" t="inlineStr">
        <is>
          <t>2024</t>
        </is>
      </c>
      <c r="E3282" s="37" t="inlineStr">
        <is>
          <t>실적</t>
        </is>
      </c>
      <c r="F3282" s="37" t="inlineStr">
        <is>
          <t>써브라임 2024 매출액 14,215,637,446원, 영업손실 1,969,776,390원; 2023 매출액 18,849,295,497원, 영업손실 1,381,150,025원.</t>
        </is>
      </c>
      <c r="G3282" s="37" t="inlineStr">
        <is>
          <t>DART 감사보고서</t>
        </is>
      </c>
      <c r="H3282" s="36" t="inlineStr">
        <is>
          <t>2025-03-31</t>
        </is>
      </c>
      <c r="I3282" s="36" t="inlineStr">
        <is>
          <t>20250331001348</t>
        </is>
      </c>
      <c r="J3282" s="39" t="inlineStr">
        <is>
          <t>https://dart.fss.or.kr/dsaf001/main.do?rcpNo=20250331001348</t>
        </is>
      </c>
      <c r="K3282" s="37" t="inlineStr">
        <is>
          <t>target_rev_post,target_op_post</t>
        </is>
      </c>
    </row>
    <row r="3283" ht="45" customHeight="1">
      <c r="A3283" s="36" t="inlineStr">
        <is>
          <t>N073</t>
        </is>
      </c>
      <c r="B3283" s="37" t="inlineStr">
        <is>
          <t>Sublime Artist Agency Inc.</t>
        </is>
      </c>
      <c r="C3283" s="36" t="inlineStr">
        <is>
          <t>인수 후</t>
        </is>
      </c>
      <c r="D3283" s="36" t="inlineStr">
        <is>
          <t>2025</t>
        </is>
      </c>
      <c r="E3283" s="37" t="inlineStr">
        <is>
          <t>실적</t>
        </is>
      </c>
      <c r="F3283" s="37" t="inlineStr">
        <is>
          <t>써브라임 2025 매출액 22,659,018,171원, 영업이익 525,715,525원.</t>
        </is>
      </c>
      <c r="G3283" s="37" t="inlineStr">
        <is>
          <t>DART 감사보고서</t>
        </is>
      </c>
      <c r="H3283" s="36" t="inlineStr">
        <is>
          <t>2026-04-02</t>
        </is>
      </c>
      <c r="I3283" s="36" t="inlineStr">
        <is>
          <t>20260402002607</t>
        </is>
      </c>
      <c r="J3283" s="39" t="inlineStr">
        <is>
          <t>https://dart.fss.or.kr/dsaf001/main.do?rcpNo=20260402002607</t>
        </is>
      </c>
      <c r="K3283" s="37" t="inlineStr">
        <is>
          <t>target_rev_post,target_op_post</t>
        </is>
      </c>
    </row>
    <row r="3284" ht="45" customHeight="1">
      <c r="A3284" s="36" t="inlineStr">
        <is>
          <t>N074</t>
        </is>
      </c>
      <c r="B3284" s="37" t="inlineStr">
        <is>
          <t>Sublime Artist Agency Inc.</t>
        </is>
      </c>
      <c r="C3284" s="36" t="inlineStr">
        <is>
          <t>발표</t>
        </is>
      </c>
      <c r="D3284" s="36" t="inlineStr">
        <is>
          <t>2022-06-28</t>
        </is>
      </c>
      <c r="E3284" s="37" t="inlineStr">
        <is>
          <t>발표</t>
        </is>
      </c>
      <c r="F3284" s="37"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7" t="inlineStr">
        <is>
          <t>DART 기타공시</t>
        </is>
      </c>
      <c r="H3284" s="36" t="inlineStr">
        <is>
          <t>2022-07-04</t>
        </is>
      </c>
      <c r="I3284" s="36" t="inlineStr">
        <is>
          <t>20220704000262</t>
        </is>
      </c>
      <c r="J3284" s="39" t="inlineStr">
        <is>
          <t>https://dart.fss.or.kr/dsaf001/main.do?rcpNo=20220704000262</t>
        </is>
      </c>
      <c r="K3284" s="37" t="inlineStr">
        <is>
          <t>value_chk_local,purpose_quote,deal_to_equity_pct,announce_date_chk,status_chk</t>
        </is>
      </c>
    </row>
    <row r="3285" ht="45" customHeight="1">
      <c r="A3285" s="36" t="inlineStr">
        <is>
          <t>N074</t>
        </is>
      </c>
      <c r="B3285" s="37" t="inlineStr">
        <is>
          <t>Sublime Artist Agency Inc.</t>
        </is>
      </c>
      <c r="C3285" s="36" t="inlineStr">
        <is>
          <t>발표</t>
        </is>
      </c>
      <c r="D3285" s="36" t="inlineStr">
        <is>
          <t>2022-07-01</t>
        </is>
      </c>
      <c r="E3285" s="37" t="inlineStr">
        <is>
          <t>지분취득</t>
        </is>
      </c>
      <c r="F3285" s="37" t="inlineStr">
        <is>
          <t>HLL중앙 특수관계인으로부터주식의취득: 거래상대방 에스엘엘중앙(주)(계열회사), 써브라임 1,076주, 6,765백만원, 취득단가 6,286,730원, 취득후 14.7%, 거래일자 2022.07.01.</t>
        </is>
      </c>
      <c r="G3285" s="37" t="inlineStr">
        <is>
          <t>DART 기타공시</t>
        </is>
      </c>
      <c r="H3285" s="36" t="inlineStr">
        <is>
          <t>2022-07-04</t>
        </is>
      </c>
      <c r="I3285" s="36" t="inlineStr">
        <is>
          <t>20220704000239</t>
        </is>
      </c>
      <c r="J3285" s="39" t="inlineStr">
        <is>
          <t>https://dart.fss.or.kr/dsaf001/main.do?rcpNo=20220704000239</t>
        </is>
      </c>
      <c r="K3285" s="37" t="inlineStr">
        <is>
          <t>value_chk_local,chk_note</t>
        </is>
      </c>
    </row>
    <row r="3286" ht="45" customHeight="1">
      <c r="A3286" s="36" t="inlineStr">
        <is>
          <t>N074</t>
        </is>
      </c>
      <c r="B3286" s="37" t="inlineStr">
        <is>
          <t>Sublime Artist Agency Inc.</t>
        </is>
      </c>
      <c r="C3286" s="36" t="inlineStr">
        <is>
          <t>인수 후</t>
        </is>
      </c>
      <c r="D3286" s="36" t="inlineStr">
        <is>
          <t>2022-07-12</t>
        </is>
      </c>
      <c r="E3286" s="37" t="inlineStr">
        <is>
          <t>추가취득</t>
        </is>
      </c>
      <c r="F3286" s="37" t="inlineStr">
        <is>
          <t>HLL중앙 취득결정: 써브라임 798주, 6,216,482,244원, 취득후 3,871주 52.9%, 이사회결의일 2022.07.12, 취득예정일 2022.07.14.</t>
        </is>
      </c>
      <c r="G3286" s="37" t="inlineStr">
        <is>
          <t>DART 기타공시</t>
        </is>
      </c>
      <c r="H3286" s="36" t="inlineStr">
        <is>
          <t>2022-07-14</t>
        </is>
      </c>
      <c r="I3286" s="36" t="inlineStr">
        <is>
          <t>20220714000425</t>
        </is>
      </c>
      <c r="J3286" s="39" t="inlineStr">
        <is>
          <t>https://dart.fss.or.kr/dsaf001/main.do?rcpNo=20220714000425</t>
        </is>
      </c>
      <c r="K3286" s="37" t="inlineStr">
        <is>
          <t>notes,post_events_summary</t>
        </is>
      </c>
    </row>
    <row r="3287" ht="45" customHeight="1">
      <c r="A3287" s="36" t="inlineStr">
        <is>
          <t>N074</t>
        </is>
      </c>
      <c r="B3287" s="37" t="inlineStr">
        <is>
          <t>Sublime Artist Agency Inc.</t>
        </is>
      </c>
      <c r="C3287" s="36" t="inlineStr">
        <is>
          <t>인수 전</t>
        </is>
      </c>
      <c r="D3287" s="36" t="inlineStr">
        <is>
          <t>2022-06-20</t>
        </is>
      </c>
      <c r="E3287" s="37" t="inlineStr">
        <is>
          <t>매각</t>
        </is>
      </c>
      <c r="F3287" s="37" t="inlineStr">
        <is>
          <t>플레이리스트(기업집단 네이버)가 써브라임 172주 전량 처분 결의, 처분금액 1,081,317,560원(주당 6,286,730원), 처분목적 '양사 합의에 의한 보유주식 처분', 처분예정일 2022-06-30. 매수자는 공시에 없음.</t>
        </is>
      </c>
      <c r="G3287" s="37" t="inlineStr">
        <is>
          <t>DART 기타공시</t>
        </is>
      </c>
      <c r="H3287" s="36" t="inlineStr">
        <is>
          <t>2022-06-22</t>
        </is>
      </c>
      <c r="I3287" s="36" t="inlineStr">
        <is>
          <t>20220622000191</t>
        </is>
      </c>
      <c r="J3287" s="39" t="inlineStr">
        <is>
          <t>https://dart.fss.or.kr/dsaf001/main.do?rcpNo=20220622000191</t>
        </is>
      </c>
      <c r="K3287" s="37" t="inlineStr">
        <is>
          <t>pre_events_summary,notes</t>
        </is>
      </c>
    </row>
    <row r="3288" ht="45" customHeight="1">
      <c r="A3288" s="36" t="inlineStr">
        <is>
          <t>N074</t>
        </is>
      </c>
      <c r="B3288" s="37" t="inlineStr">
        <is>
          <t>Sublime Artist Agency Inc.</t>
        </is>
      </c>
      <c r="C3288" s="36" t="inlineStr">
        <is>
          <t>인수 전</t>
        </is>
      </c>
      <c r="D3288" s="36" t="inlineStr">
        <is>
          <t>2022-12-31</t>
        </is>
      </c>
      <c r="E3288" s="37" t="inlineStr">
        <is>
          <t>기타</t>
        </is>
      </c>
      <c r="F3288" s="37" t="inlineStr">
        <is>
          <t>NAVER 2022 사업보고서 종속기업 표: '플레이리스트 주식회사 | 대한민국 | 웹컨텐츠 제작 및 유통 | 58.04'. 써브라임은 NAVER 2021·2022 사업보고서에 나오지 않음(본문 검색 결과 없음).</t>
        </is>
      </c>
      <c r="G3288" s="37" t="inlineStr">
        <is>
          <t>DART 사업보고서</t>
        </is>
      </c>
      <c r="H3288" s="36" t="inlineStr">
        <is>
          <t>2023-03-14</t>
        </is>
      </c>
      <c r="I3288" s="36" t="inlineStr">
        <is>
          <t>20230314001049</t>
        </is>
      </c>
      <c r="J3288" s="39" t="inlineStr">
        <is>
          <t>https://dart.fss.or.kr/dsaf001/main.do?rcpNo=20230314001049</t>
        </is>
      </c>
      <c r="K3288" s="37" t="inlineStr">
        <is>
          <t>subtype_chk,pre_incorp_chk</t>
        </is>
      </c>
    </row>
    <row r="3289" ht="45" customHeight="1">
      <c r="A3289" s="36" t="inlineStr">
        <is>
          <t>N074</t>
        </is>
      </c>
      <c r="B3289" s="37" t="inlineStr">
        <is>
          <t>Sublime Artist Agency Inc.</t>
        </is>
      </c>
      <c r="C3289" s="36" t="inlineStr">
        <is>
          <t>인수 후</t>
        </is>
      </c>
      <c r="D3289" s="36" t="inlineStr">
        <is>
          <t>2022-12-31</t>
        </is>
      </c>
      <c r="E3289" s="37" t="inlineStr">
        <is>
          <t>통합</t>
        </is>
      </c>
      <c r="F3289" s="37"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7" t="inlineStr">
        <is>
          <t>DART 사업보고서</t>
        </is>
      </c>
      <c r="H3289" s="36" t="inlineStr">
        <is>
          <t>2023-03-21</t>
        </is>
      </c>
      <c r="I3289" s="36" t="inlineStr">
        <is>
          <t>20230321001329</t>
        </is>
      </c>
      <c r="J3289" s="39" t="inlineStr">
        <is>
          <t>https://dart.fss.or.kr/dsaf001/main.do?rcpNo=20230321001329</t>
        </is>
      </c>
      <c r="K3289" s="37" t="inlineStr">
        <is>
          <t>post_events_summary,impairment,acquirer_core,apex_total_assets</t>
        </is>
      </c>
    </row>
    <row r="3290" ht="45" customHeight="1">
      <c r="A3290" s="36" t="inlineStr">
        <is>
          <t>N074</t>
        </is>
      </c>
      <c r="B3290" s="37" t="inlineStr">
        <is>
          <t>Sublime Artist Agency Inc.</t>
        </is>
      </c>
      <c r="C3290" s="36" t="inlineStr">
        <is>
          <t>인수 후</t>
        </is>
      </c>
      <c r="D3290" s="36" t="inlineStr">
        <is>
          <t>2023-06-12</t>
        </is>
      </c>
      <c r="E3290" s="37" t="inlineStr">
        <is>
          <t>추가취득</t>
        </is>
      </c>
      <c r="F3290" s="37" t="inlineStr">
        <is>
          <t>HLL중앙이 특수관계인(계열회사 임원) 라강윤에게서 써브라임 477주(6.52%)를 2,999백만원(주당 6,286,730원)에 장외 취득, 취득후 지분 66.02%.</t>
        </is>
      </c>
      <c r="G3290" s="37" t="inlineStr">
        <is>
          <t>DART 기타공시</t>
        </is>
      </c>
      <c r="H3290" s="36" t="inlineStr">
        <is>
          <t>2023-06-16</t>
        </is>
      </c>
      <c r="I3290" s="36" t="inlineStr">
        <is>
          <t>20230616000284</t>
        </is>
      </c>
      <c r="J3290" s="39" t="inlineStr">
        <is>
          <t>https://dart.fss.or.kr/dsaf001/main.do?rcpNo=20230616000284</t>
        </is>
      </c>
      <c r="K3290" s="37" t="inlineStr">
        <is>
          <t>post_events_summary</t>
        </is>
      </c>
    </row>
    <row r="3291" ht="45" customHeight="1">
      <c r="A3291" s="36" t="inlineStr">
        <is>
          <t>N074</t>
        </is>
      </c>
      <c r="B3291" s="37" t="inlineStr">
        <is>
          <t>Sublime Artist Agency Inc.</t>
        </is>
      </c>
      <c r="C3291" s="36" t="inlineStr">
        <is>
          <t>인수 후</t>
        </is>
      </c>
      <c r="D3291" s="36" t="inlineStr">
        <is>
          <t>2023-12-28</t>
        </is>
      </c>
      <c r="E3291" s="37" t="inlineStr">
        <is>
          <t>추가취득</t>
        </is>
      </c>
      <c r="F3291" s="37" t="inlineStr">
        <is>
          <t>써브라임 최대주주등 주식보유변동: HLL중앙 4,831주(66.02%)에서 5,069주(69.28%)로, 라강윤 583주에서 615주(8.41%)로, 단가 6,287천원.</t>
        </is>
      </c>
      <c r="G3291" s="37" t="inlineStr">
        <is>
          <t>DART 기타공시</t>
        </is>
      </c>
      <c r="H3291" s="36" t="inlineStr">
        <is>
          <t>2024-01-03</t>
        </is>
      </c>
      <c r="I3291" s="36" t="inlineStr">
        <is>
          <t>20240103000345</t>
        </is>
      </c>
      <c r="J3291" s="39" t="inlineStr">
        <is>
          <t>https://dart.fss.or.kr/dsaf001/main.do?rcpNo=20240103000345</t>
        </is>
      </c>
      <c r="K3291" s="37" t="inlineStr">
        <is>
          <t>post_events_summary</t>
        </is>
      </c>
    </row>
    <row r="3292" ht="45" customHeight="1">
      <c r="A3292" s="36" t="inlineStr">
        <is>
          <t>N074</t>
        </is>
      </c>
      <c r="B3292" s="37" t="inlineStr">
        <is>
          <t>Sublime Artist Agency Inc.</t>
        </is>
      </c>
      <c r="C3292" s="36" t="inlineStr">
        <is>
          <t>인수 후</t>
        </is>
      </c>
      <c r="D3292" s="36" t="inlineStr">
        <is>
          <t>2022-12-31</t>
        </is>
      </c>
      <c r="E3292" s="37" t="inlineStr">
        <is>
          <t>실적</t>
        </is>
      </c>
      <c r="F3292" s="37" t="inlineStr">
        <is>
          <t>써브라임 2022 감사보고서: 매출액 20,647,919,052원(전기 25,005,959,959원), 영업이익(손실) (3,042,597,552)원(전기 780,300,051원). 전기는 '감사받지 아니한 재무제표'.</t>
        </is>
      </c>
      <c r="G3292" s="37" t="inlineStr">
        <is>
          <t>DART 감사보고서</t>
        </is>
      </c>
      <c r="H3292" s="36" t="inlineStr">
        <is>
          <t>2023-04-05</t>
        </is>
      </c>
      <c r="I3292" s="36" t="inlineStr">
        <is>
          <t>20230405002629</t>
        </is>
      </c>
      <c r="J3292" s="39" t="inlineStr">
        <is>
          <t>https://dart.fss.or.kr/dsaf001/main.do?rcpNo=20230405002629</t>
        </is>
      </c>
      <c r="K3292" s="37" t="inlineStr">
        <is>
          <t>target_rev_post,target_op_post,target_rev_pre,target_op_pre</t>
        </is>
      </c>
    </row>
    <row r="3293" ht="45" customHeight="1">
      <c r="A3293" s="36" t="inlineStr">
        <is>
          <t>N074</t>
        </is>
      </c>
      <c r="B3293" s="37" t="inlineStr">
        <is>
          <t>Sublime Artist Agency Inc.</t>
        </is>
      </c>
      <c r="C3293" s="36" t="inlineStr">
        <is>
          <t>인수 후</t>
        </is>
      </c>
      <c r="D3293" s="36" t="inlineStr">
        <is>
          <t>2023-12-31</t>
        </is>
      </c>
      <c r="E3293" s="37" t="inlineStr">
        <is>
          <t>실적</t>
        </is>
      </c>
      <c r="F3293" s="37" t="inlineStr">
        <is>
          <t>써브라임 2023 감사보고서: 매출액 18,849,295,497원, 영업손실 (1,381,150,025)원.</t>
        </is>
      </c>
      <c r="G3293" s="37" t="inlineStr">
        <is>
          <t>DART 감사보고서</t>
        </is>
      </c>
      <c r="H3293" s="36" t="inlineStr">
        <is>
          <t>2024-04-05</t>
        </is>
      </c>
      <c r="I3293" s="36" t="inlineStr">
        <is>
          <t>20240405003471</t>
        </is>
      </c>
      <c r="J3293" s="39" t="inlineStr">
        <is>
          <t>https://dart.fss.or.kr/dsaf001/main.do?rcpNo=20240405003471</t>
        </is>
      </c>
      <c r="K3293" s="37" t="inlineStr">
        <is>
          <t>target_rev_post,target_op_post</t>
        </is>
      </c>
    </row>
    <row r="3294" ht="45" customHeight="1">
      <c r="A3294" s="36" t="inlineStr">
        <is>
          <t>N074</t>
        </is>
      </c>
      <c r="B3294" s="37" t="inlineStr">
        <is>
          <t>Sublime Artist Agency Inc.</t>
        </is>
      </c>
      <c r="C3294" s="36" t="inlineStr">
        <is>
          <t>인수 후</t>
        </is>
      </c>
      <c r="D3294" s="36" t="inlineStr">
        <is>
          <t>2024-12-31</t>
        </is>
      </c>
      <c r="E3294" s="37" t="inlineStr">
        <is>
          <t>실적</t>
        </is>
      </c>
      <c r="F3294" s="37" t="inlineStr">
        <is>
          <t>써브라임 2024 감사보고서: 매출액 14,215,637,446원, 영업손실 (1,969,776,390)원.</t>
        </is>
      </c>
      <c r="G3294" s="37" t="inlineStr">
        <is>
          <t>DART 감사보고서</t>
        </is>
      </c>
      <c r="H3294" s="36" t="inlineStr">
        <is>
          <t>2025-03-31</t>
        </is>
      </c>
      <c r="I3294" s="36" t="inlineStr">
        <is>
          <t>20250331001348</t>
        </is>
      </c>
      <c r="J3294" s="39" t="inlineStr">
        <is>
          <t>https://dart.fss.or.kr/dsaf001/main.do?rcpNo=20250331001348</t>
        </is>
      </c>
      <c r="K3294" s="37" t="inlineStr">
        <is>
          <t>target_rev_post,target_op_post</t>
        </is>
      </c>
    </row>
    <row r="3295" ht="45" customHeight="1">
      <c r="A3295" s="36" t="inlineStr">
        <is>
          <t>N074</t>
        </is>
      </c>
      <c r="B3295" s="37" t="inlineStr">
        <is>
          <t>Sublime Artist Agency Inc.</t>
        </is>
      </c>
      <c r="C3295" s="36" t="inlineStr">
        <is>
          <t>인수 후</t>
        </is>
      </c>
      <c r="D3295" s="36" t="inlineStr">
        <is>
          <t>2025-12-31</t>
        </is>
      </c>
      <c r="E3295" s="37" t="inlineStr">
        <is>
          <t>실적</t>
        </is>
      </c>
      <c r="F3295" s="37" t="inlineStr">
        <is>
          <t>써브라임 2025 감사보고서: 매출액 22,659,018,171원, 영업이익 525,715,525원.</t>
        </is>
      </c>
      <c r="G3295" s="37" t="inlineStr">
        <is>
          <t>DART 감사보고서</t>
        </is>
      </c>
      <c r="H3295" s="36" t="inlineStr">
        <is>
          <t>2026-04-02</t>
        </is>
      </c>
      <c r="I3295" s="36" t="inlineStr">
        <is>
          <t>20260402002607</t>
        </is>
      </c>
      <c r="J3295" s="39" t="inlineStr">
        <is>
          <t>https://dart.fss.or.kr/dsaf001/main.do?rcpNo=20260402002607</t>
        </is>
      </c>
      <c r="K3295" s="37" t="inlineStr">
        <is>
          <t>target_rev_post,target_op_post</t>
        </is>
      </c>
    </row>
    <row r="3296" ht="45" customHeight="1">
      <c r="A3296" s="36" t="inlineStr">
        <is>
          <t>N074</t>
        </is>
      </c>
      <c r="B3296" s="37" t="inlineStr">
        <is>
          <t>Sublime Artist Agency Inc.</t>
        </is>
      </c>
      <c r="C3296" s="36" t="inlineStr">
        <is>
          <t>인수 후</t>
        </is>
      </c>
      <c r="D3296" s="36" t="inlineStr">
        <is>
          <t>2023-12-31</t>
        </is>
      </c>
      <c r="E3296" s="37" t="inlineStr">
        <is>
          <t>기타</t>
        </is>
      </c>
      <c r="F3296" s="37" t="inlineStr">
        <is>
          <t>콘텐트리중앙 2023 사업보고서 영업권 변동표: '써브라임 사업부문 | 26,295,601 | - | - | 26,295,601'(천원, 손상 없음). 손상검사 할인율 16.5%, 성장률 0.0%.</t>
        </is>
      </c>
      <c r="G3296" s="37" t="inlineStr">
        <is>
          <t>DART 사업보고서</t>
        </is>
      </c>
      <c r="H3296" s="36" t="inlineStr">
        <is>
          <t>2024-03-20</t>
        </is>
      </c>
      <c r="I3296" s="36" t="inlineStr">
        <is>
          <t>20240320001970</t>
        </is>
      </c>
      <c r="J3296" s="39" t="inlineStr">
        <is>
          <t>https://dart.fss.or.kr/dsaf001/main.do?rcpNo=20240320001970</t>
        </is>
      </c>
      <c r="K3296" s="37" t="inlineStr">
        <is>
          <t>impairment</t>
        </is>
      </c>
    </row>
    <row r="3297" ht="45" customHeight="1">
      <c r="A3297" s="36" t="inlineStr">
        <is>
          <t>N074</t>
        </is>
      </c>
      <c r="B3297" s="37" t="inlineStr">
        <is>
          <t>Sublime Artist Agency Inc.</t>
        </is>
      </c>
      <c r="C3297" s="36" t="inlineStr">
        <is>
          <t>인수 후</t>
        </is>
      </c>
      <c r="D3297" s="36" t="inlineStr">
        <is>
          <t>2025-12-31</t>
        </is>
      </c>
      <c r="E3297" s="37" t="inlineStr">
        <is>
          <t>기타</t>
        </is>
      </c>
      <c r="F3297" s="37" t="inlineStr">
        <is>
          <t>콘텐트리중앙 2025 사업보고서: 영업권 손상 표(2025·2024·2023년)에서 '써브라임사업부문 | - | - | -'. 종속기업 현황 '써브라임(주)(주5) | 매니지먼트업 | 대한민국 | 69.28'.</t>
        </is>
      </c>
      <c r="G3297" s="37" t="inlineStr">
        <is>
          <t>DART 사업보고서</t>
        </is>
      </c>
      <c r="H3297" s="36" t="inlineStr">
        <is>
          <t>2026-03-18</t>
        </is>
      </c>
      <c r="I3297" s="36" t="inlineStr">
        <is>
          <t>20260318001520</t>
        </is>
      </c>
      <c r="J3297" s="39" t="inlineStr">
        <is>
          <t>https://dart.fss.or.kr/dsaf001/main.do?rcpNo=20260318001520</t>
        </is>
      </c>
      <c r="K3297" s="37" t="inlineStr">
        <is>
          <t>impairment,post_events_summary</t>
        </is>
      </c>
    </row>
    <row r="3298" ht="45" customHeight="1">
      <c r="A3298" s="36" t="inlineStr">
        <is>
          <t>N074</t>
        </is>
      </c>
      <c r="B3298" s="37" t="inlineStr">
        <is>
          <t>Sublime Artist Agency Inc.</t>
        </is>
      </c>
      <c r="C3298" s="36" t="inlineStr">
        <is>
          <t>인수 후</t>
        </is>
      </c>
      <c r="D3298" s="36" t="inlineStr">
        <is>
          <t>2026-06</t>
        </is>
      </c>
      <c r="E3298" s="37" t="inlineStr">
        <is>
          <t>기타</t>
        </is>
      </c>
      <c r="F3298" s="37" t="inlineStr">
        <is>
          <t>비즈한국(2026-08-27): '중앙홀딩스, JTBC, 콘텐트리중앙, 메가박스중앙, 중앙피앤아이 등 계열사의 기업회생절차를 신청했다'(지난 6월). HLL중앙·써브라임은 언급 없음. 언론 1개 매체만 확인.</t>
        </is>
      </c>
      <c r="G3298" s="37" t="inlineStr">
        <is>
          <t>언론 보도</t>
        </is>
      </c>
      <c r="H3298" s="36" t="inlineStr">
        <is>
          <t>2026-08-27</t>
        </is>
      </c>
      <c r="I3298" s="36" t="n"/>
      <c r="J3298" s="39" t="inlineStr">
        <is>
          <t>https://bizhankook.com/articles/joongang-group-financial-crisis.html</t>
        </is>
      </c>
      <c r="K3298" s="37" t="inlineStr">
        <is>
          <t>post_events_summary</t>
        </is>
      </c>
    </row>
    <row r="3299" ht="45" customHeight="1">
      <c r="A3299" s="36" t="inlineStr">
        <is>
          <t>N074</t>
        </is>
      </c>
      <c r="B3299" s="37" t="inlineStr">
        <is>
          <t>Sublime Artist Agency Inc.</t>
        </is>
      </c>
      <c r="C3299" s="36" t="inlineStr">
        <is>
          <t>발표</t>
        </is>
      </c>
      <c r="D3299" s="36" t="inlineStr">
        <is>
          <t>2022-07-01</t>
        </is>
      </c>
      <c r="E3299" s="37" t="inlineStr">
        <is>
          <t>기타</t>
        </is>
      </c>
      <c r="F3299" s="37" t="inlineStr">
        <is>
          <t>Yahoo Finance 036420.KS 종가: 2022-07-01 32,850원, 2022-07-21 37,300원.</t>
        </is>
      </c>
      <c r="G3299" s="37" t="inlineStr">
        <is>
          <t>기타</t>
        </is>
      </c>
      <c r="H3299" s="36" t="inlineStr">
        <is>
          <t>2026-10-31</t>
        </is>
      </c>
      <c r="I3299" s="36" t="n"/>
      <c r="J3299" s="39" t="inlineStr">
        <is>
          <t>https://query1.finance.yahoo.com/v8/finance/chart/036420.KS?period1=1656460800&amp;period2=1658534400&amp;interval=1d</t>
        </is>
      </c>
      <c r="K3299" s="37" t="inlineStr">
        <is>
          <t>acq_mktcap</t>
        </is>
      </c>
    </row>
    <row r="3300" ht="45" customHeight="1">
      <c r="A3300" s="36" t="inlineStr">
        <is>
          <t>N075</t>
        </is>
      </c>
      <c r="B3300" s="37" t="inlineStr">
        <is>
          <t>Studio JHS Co., Ltd.</t>
        </is>
      </c>
      <c r="C3300" s="36" t="inlineStr">
        <is>
          <t>발표</t>
        </is>
      </c>
      <c r="D3300" s="36" t="inlineStr">
        <is>
          <t>2022-06-30</t>
        </is>
      </c>
      <c r="E3300" s="37" t="inlineStr">
        <is>
          <t>발표</t>
        </is>
      </c>
      <c r="F3300" s="37"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7" t="inlineStr">
        <is>
          <t>DART 기타공시</t>
        </is>
      </c>
      <c r="H3300" s="36" t="inlineStr">
        <is>
          <t>2022-07-05</t>
        </is>
      </c>
      <c r="I3300" s="36" t="inlineStr">
        <is>
          <t>20220705000166</t>
        </is>
      </c>
      <c r="J3300" s="39" t="inlineStr">
        <is>
          <t>https://dart.fss.or.kr/dsaf001/main.do?rcpNo=20220705000166</t>
        </is>
      </c>
      <c r="K3300" s="37" t="inlineStr">
        <is>
          <t>value_chk_local,announce_date_chk,purpose_quote,status_chk,first_filing_date,chk_note</t>
        </is>
      </c>
    </row>
    <row r="3301" ht="45" customHeight="1">
      <c r="A3301" s="36" t="inlineStr">
        <is>
          <t>N075</t>
        </is>
      </c>
      <c r="B3301" s="37" t="inlineStr">
        <is>
          <t>Studio JHS Co., Ltd.</t>
        </is>
      </c>
      <c r="C3301" s="36" t="inlineStr">
        <is>
          <t>발표</t>
        </is>
      </c>
      <c r="D3301" s="36" t="inlineStr">
        <is>
          <t>2022-06-30</t>
        </is>
      </c>
      <c r="E3301" s="37" t="inlineStr">
        <is>
          <t>발표</t>
        </is>
      </c>
      <c r="F3301" s="37"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7" t="inlineStr">
        <is>
          <t>DART 기타공시</t>
        </is>
      </c>
      <c r="H3301" s="36" t="inlineStr">
        <is>
          <t>2022-07-05</t>
        </is>
      </c>
      <c r="I3301" s="36" t="inlineStr">
        <is>
          <t>20220705000167</t>
        </is>
      </c>
      <c r="J3301" s="39" t="inlineStr">
        <is>
          <t>https://dart.fss.or.kr/dsaf001/main.do?rcpNo=20220705000167</t>
        </is>
      </c>
      <c r="K3301" s="37" t="inlineStr">
        <is>
          <t>value_chk_local,deal_to_equity_pct,purpose_quote,target_rev_pre,target_op_pre,notes</t>
        </is>
      </c>
    </row>
    <row r="3302" ht="45" customHeight="1">
      <c r="A3302" s="36" t="inlineStr">
        <is>
          <t>N075</t>
        </is>
      </c>
      <c r="B3302" s="37" t="inlineStr">
        <is>
          <t>Studio JHS Co., Ltd.</t>
        </is>
      </c>
      <c r="C3302" s="36" t="inlineStr">
        <is>
          <t>발표</t>
        </is>
      </c>
      <c r="D3302" s="36" t="inlineStr">
        <is>
          <t>2022-06-30</t>
        </is>
      </c>
      <c r="E3302" s="37" t="inlineStr">
        <is>
          <t>발표</t>
        </is>
      </c>
      <c r="F3302" s="37" t="inlineStr">
        <is>
          <t>문피아 공정위 공시 비유동자산취득결정: 취득가액 42,000,000,743원, 최근 사업연도말 자산총액 46,773,286,994원, 자산총액 대비 89.79%, 자본조달 '유상증자', 취득방법 '직접취득(포괄적 주식교환)'.</t>
        </is>
      </c>
      <c r="G3302" s="37" t="inlineStr">
        <is>
          <t>DART 기타공시</t>
        </is>
      </c>
      <c r="H3302" s="36" t="inlineStr">
        <is>
          <t>2022-07-05</t>
        </is>
      </c>
      <c r="I3302" s="36" t="inlineStr">
        <is>
          <t>20220705000170</t>
        </is>
      </c>
      <c r="J3302" s="39" t="inlineStr">
        <is>
          <t>https://dart.fss.or.kr/dsaf001/main.do?rcpNo=20220705000170</t>
        </is>
      </c>
      <c r="K3302" s="37" t="inlineStr">
        <is>
          <t>acq_total_assets,deal_to_assets_pct,size_basis</t>
        </is>
      </c>
    </row>
    <row r="3303" ht="45" customHeight="1">
      <c r="A3303" s="36" t="inlineStr">
        <is>
          <t>N075</t>
        </is>
      </c>
      <c r="B3303" s="37" t="inlineStr">
        <is>
          <t>Studio JHS Co., Ltd.</t>
        </is>
      </c>
      <c r="C3303" s="36" t="inlineStr">
        <is>
          <t>발표</t>
        </is>
      </c>
      <c r="D3303" s="36" t="inlineStr">
        <is>
          <t>2022-06-30</t>
        </is>
      </c>
      <c r="E3303" s="37" t="inlineStr">
        <is>
          <t>발표</t>
        </is>
      </c>
      <c r="F3303" s="37"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7" t="inlineStr">
        <is>
          <t>DART 기타공시</t>
        </is>
      </c>
      <c r="H3303" s="36" t="inlineStr">
        <is>
          <t>2022-07-05</t>
        </is>
      </c>
      <c r="I3303" s="36" t="inlineStr">
        <is>
          <t>20220705000164</t>
        </is>
      </c>
      <c r="J3303" s="39" t="inlineStr">
        <is>
          <t>https://dart.fss.or.kr/dsaf001/main.do?rcpNo=20220705000164</t>
        </is>
      </c>
      <c r="K3303" s="37" t="inlineStr">
        <is>
          <t>value_chk_local,chk_note,acquirer_entity</t>
        </is>
      </c>
    </row>
    <row r="3304" ht="45" customHeight="1">
      <c r="A3304" s="36" t="inlineStr">
        <is>
          <t>N075</t>
        </is>
      </c>
      <c r="B3304" s="37" t="inlineStr">
        <is>
          <t>Studio JHS Co., Ltd.</t>
        </is>
      </c>
      <c r="C3304" s="36" t="inlineStr">
        <is>
          <t>인수 후</t>
        </is>
      </c>
      <c r="D3304" s="36" t="inlineStr">
        <is>
          <t>2022-07-18</t>
        </is>
      </c>
      <c r="E3304" s="37" t="inlineStr">
        <is>
          <t>경영진변경</t>
        </is>
      </c>
      <c r="F3304" s="37" t="inlineStr">
        <is>
          <t>문피아 유상증자결정(주식매수선택권 부여 결정): 손제호(임원)에게 234,576주, 행사가격 33,251원, 이사회(임시주총 소집 결의) 2022-07-18.</t>
        </is>
      </c>
      <c r="G3304" s="37" t="inlineStr">
        <is>
          <t>DART 기타공시</t>
        </is>
      </c>
      <c r="H3304" s="36" t="inlineStr">
        <is>
          <t>2022-07-20</t>
        </is>
      </c>
      <c r="I3304" s="36" t="inlineStr">
        <is>
          <t>20220720000313</t>
        </is>
      </c>
      <c r="J3304" s="39" t="inlineStr">
        <is>
          <t>https://dart.fss.or.kr/dsaf001/main.do?rcpNo=20220720000313</t>
        </is>
      </c>
      <c r="K3304" s="37" t="inlineStr">
        <is>
          <t>notes,post_events_summary</t>
        </is>
      </c>
    </row>
    <row r="3305" ht="45" customHeight="1">
      <c r="A3305" s="36" t="inlineStr">
        <is>
          <t>N075</t>
        </is>
      </c>
      <c r="B3305" s="37" t="inlineStr">
        <is>
          <t>Studio JHS Co., Ltd.</t>
        </is>
      </c>
      <c r="C3305" s="36" t="inlineStr">
        <is>
          <t>인수 후</t>
        </is>
      </c>
      <c r="D3305" s="36" t="inlineStr">
        <is>
          <t>2022-08-02</t>
        </is>
      </c>
      <c r="E3305" s="37" t="inlineStr">
        <is>
          <t>기타</t>
        </is>
      </c>
      <c r="F3305" s="37" t="inlineStr">
        <is>
          <t>문피아 특수관계인에 대한 자금대여: 거래상대방 손제호(임원), 거래일자 2022.08.02, 4,000백만원, 이자율 당좌대출이자율(4.6%), 목적 '사업수행관련 자금대여'.</t>
        </is>
      </c>
      <c r="G3305" s="37" t="inlineStr">
        <is>
          <t>DART 기타공시</t>
        </is>
      </c>
      <c r="H3305" s="36" t="inlineStr">
        <is>
          <t>2022-07-20</t>
        </is>
      </c>
      <c r="I3305" s="36" t="inlineStr">
        <is>
          <t>20220720000324</t>
        </is>
      </c>
      <c r="J3305" s="39" t="inlineStr">
        <is>
          <t>https://dart.fss.or.kr/dsaf001/main.do?rcpNo=20220720000324</t>
        </is>
      </c>
      <c r="K3305" s="37" t="inlineStr">
        <is>
          <t>notes,post_events_summary</t>
        </is>
      </c>
    </row>
    <row r="3306" ht="45" customHeight="1">
      <c r="A3306" s="36" t="inlineStr">
        <is>
          <t>N075</t>
        </is>
      </c>
      <c r="B3306" s="37" t="inlineStr">
        <is>
          <t>Studio JHS Co., Ltd.</t>
        </is>
      </c>
      <c r="C3306" s="36" t="inlineStr">
        <is>
          <t>인수 후</t>
        </is>
      </c>
      <c r="D3306" s="36" t="inlineStr">
        <is>
          <t>2022-07-18</t>
        </is>
      </c>
      <c r="E3306" s="37" t="inlineStr">
        <is>
          <t>경영진변경</t>
        </is>
      </c>
      <c r="F3306" s="37" t="inlineStr">
        <is>
          <t>문피아 임원의변동(2022-08-09): 손제호((주)스튜디오제이에이치에스 대표이사) 2022-07-18 문피아 대표이사 선임, 김환철 대표이사 사임(이사회 의장), 김준구 2022-08-02 대표이사 사임.</t>
        </is>
      </c>
      <c r="G3306" s="37" t="inlineStr">
        <is>
          <t>DART 기타공시</t>
        </is>
      </c>
      <c r="H3306" s="36" t="inlineStr">
        <is>
          <t>2022-08-09</t>
        </is>
      </c>
      <c r="I3306" s="36" t="inlineStr">
        <is>
          <t>20220809000046</t>
        </is>
      </c>
      <c r="J3306" s="39" t="inlineStr">
        <is>
          <t>https://dart.fss.or.kr/dsaf001/main.do?rcpNo=20220809000046</t>
        </is>
      </c>
      <c r="K3306" s="37" t="inlineStr">
        <is>
          <t>post_events_summary,notes</t>
        </is>
      </c>
    </row>
    <row r="3307" ht="45" customHeight="1">
      <c r="A3307" s="36" t="inlineStr">
        <is>
          <t>N075</t>
        </is>
      </c>
      <c r="B3307" s="37" t="inlineStr">
        <is>
          <t>Studio JHS Co., Ltd.</t>
        </is>
      </c>
      <c r="C3307" s="36" t="inlineStr">
        <is>
          <t>인수 후</t>
        </is>
      </c>
      <c r="D3307" s="36" t="inlineStr">
        <is>
          <t>2022-08-22</t>
        </is>
      </c>
      <c r="E3307" s="37" t="inlineStr">
        <is>
          <t>완료</t>
        </is>
      </c>
      <c r="F3307" s="37" t="inlineStr">
        <is>
          <t>문피아 최대주주등의주식보유변동: 2022.08.22 주식교환으로 네이버웹툰 +442,112주(5,517,684주·53.65%, 14,700,666천원), 손제호 +758,200주(7.37%, 25,210,908천원), 기타 +62,807주; 발행주식 9,022,168 → 10,285,287주.</t>
        </is>
      </c>
      <c r="G3307" s="37" t="inlineStr">
        <is>
          <t>DART 기타공시</t>
        </is>
      </c>
      <c r="H3307" s="36" t="inlineStr">
        <is>
          <t>2022-08-26</t>
        </is>
      </c>
      <c r="I3307" s="36" t="inlineStr">
        <is>
          <t>20220826000206</t>
        </is>
      </c>
      <c r="J3307" s="39" t="inlineStr">
        <is>
          <t>https://dart.fss.or.kr/dsaf001/main.do?rcpNo=20220826000206</t>
        </is>
      </c>
      <c r="K3307" s="37" t="inlineStr">
        <is>
          <t>status_chk,post_events_summary,chk_note,notes</t>
        </is>
      </c>
    </row>
    <row r="3308" ht="45" customHeight="1">
      <c r="A3308" s="36" t="inlineStr">
        <is>
          <t>N075</t>
        </is>
      </c>
      <c r="B3308" s="37" t="inlineStr">
        <is>
          <t>Studio JHS Co., Ltd.</t>
        </is>
      </c>
      <c r="C3308" s="36" t="inlineStr">
        <is>
          <t>인수 후</t>
        </is>
      </c>
      <c r="D3308" s="36" t="inlineStr">
        <is>
          <t>2022-08-31</t>
        </is>
      </c>
      <c r="E3308" s="37" t="inlineStr">
        <is>
          <t>기타</t>
        </is>
      </c>
      <c r="F3308" s="37" t="inlineStr">
        <is>
          <t>문피아 최대주주등의주식보유변동: 2022.08.31 자기주식 561,647주 취득(18,675,324천원), '(주)문피아와 (주)스튜디오제이에이치에스와의 포괄적 주식교환 절차 중 주주의 주식매수청구권 행사로 인한 것'.</t>
        </is>
      </c>
      <c r="G3308" s="37" t="inlineStr">
        <is>
          <t>DART 기타공시</t>
        </is>
      </c>
      <c r="H3308" s="36" t="inlineStr">
        <is>
          <t>2022-09-01</t>
        </is>
      </c>
      <c r="I3308" s="36" t="inlineStr">
        <is>
          <t>20220901000284</t>
        </is>
      </c>
      <c r="J3308" s="39" t="inlineStr">
        <is>
          <t>https://dart.fss.or.kr/dsaf001/main.do?rcpNo=20220901000284</t>
        </is>
      </c>
      <c r="K3308" s="37" t="inlineStr">
        <is>
          <t>post_events_summary,notes</t>
        </is>
      </c>
    </row>
    <row r="3309" ht="45" customHeight="1">
      <c r="A3309" s="36" t="inlineStr">
        <is>
          <t>N075</t>
        </is>
      </c>
      <c r="B3309" s="37" t="inlineStr">
        <is>
          <t>Studio JHS Co., Ltd.</t>
        </is>
      </c>
      <c r="C3309" s="36" t="inlineStr">
        <is>
          <t>인수 전</t>
        </is>
      </c>
      <c r="D3309" s="36" t="inlineStr">
        <is>
          <t>2021-12-31</t>
        </is>
      </c>
      <c r="E3309" s="37" t="inlineStr">
        <is>
          <t>기타</t>
        </is>
      </c>
      <c r="F3309" s="37" t="inlineStr">
        <is>
          <t>문피아 2021 연결감사보고서 주주현황: (주)엔씨소프트 561,647주(6.23%) — 2022-08-31 매수청구 자기주식 수량과 같음.</t>
        </is>
      </c>
      <c r="G3309" s="37" t="inlineStr">
        <is>
          <t>DART 감사보고서</t>
        </is>
      </c>
      <c r="H3309" s="36" t="inlineStr">
        <is>
          <t>2022-03-31</t>
        </is>
      </c>
      <c r="I3309" s="36" t="inlineStr">
        <is>
          <t>20220331003115</t>
        </is>
      </c>
      <c r="J3309" s="39" t="inlineStr">
        <is>
          <t>https://dart.fss.or.kr/dsaf001/main.do?rcpNo=20220331003115</t>
        </is>
      </c>
      <c r="K3309" s="37" t="inlineStr">
        <is>
          <t>notes</t>
        </is>
      </c>
    </row>
    <row r="3310" ht="45" customHeight="1">
      <c r="A3310" s="36" t="inlineStr">
        <is>
          <t>N075</t>
        </is>
      </c>
      <c r="B3310" s="37" t="inlineStr">
        <is>
          <t>Studio JHS Co., Ltd.</t>
        </is>
      </c>
      <c r="C3310" s="36" t="inlineStr">
        <is>
          <t>인수 후</t>
        </is>
      </c>
      <c r="D3310" s="36" t="inlineStr">
        <is>
          <t>2023-05-26</t>
        </is>
      </c>
      <c r="E3310" s="37" t="inlineStr">
        <is>
          <t>기타</t>
        </is>
      </c>
      <c r="F3310" s="37"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7" t="inlineStr">
        <is>
          <t>DART 기타공시</t>
        </is>
      </c>
      <c r="H3310" s="36" t="inlineStr">
        <is>
          <t>2023-05-26</t>
        </is>
      </c>
      <c r="I3310" s="36" t="inlineStr">
        <is>
          <t>20230526000259</t>
        </is>
      </c>
      <c r="J3310" s="39" t="inlineStr">
        <is>
          <t>https://dart.fss.or.kr/dsaf001/main.do?rcpNo=20230526000259</t>
        </is>
      </c>
      <c r="K3310" s="37" t="inlineStr">
        <is>
          <t>pre_events_summary,post_events_summary,chk_note,notes,pre_incorp_chk</t>
        </is>
      </c>
    </row>
    <row r="3311" ht="45" customHeight="1">
      <c r="A3311" s="36" t="inlineStr">
        <is>
          <t>N075</t>
        </is>
      </c>
      <c r="B3311" s="37" t="inlineStr">
        <is>
          <t>Studio JHS Co., Ltd.</t>
        </is>
      </c>
      <c r="C3311" s="36" t="inlineStr">
        <is>
          <t>인수 후</t>
        </is>
      </c>
      <c r="D3311" s="36" t="inlineStr">
        <is>
          <t>2024-05-28</t>
        </is>
      </c>
      <c r="E3311" s="37" t="inlineStr">
        <is>
          <t>실적</t>
        </is>
      </c>
      <c r="F3311" s="37" t="inlineStr">
        <is>
          <t>스튜디오제이에이치에스 대규모기업집단현황공시(연1회): 2023년 매출 17,909·영업이익 1,609·당기순이익 1,201백만원, 자산 8,382·자본 3,751백만원.</t>
        </is>
      </c>
      <c r="G3311" s="37" t="inlineStr">
        <is>
          <t>DART 기타공시</t>
        </is>
      </c>
      <c r="H3311" s="36" t="inlineStr">
        <is>
          <t>2024-05-28</t>
        </is>
      </c>
      <c r="I3311" s="36" t="inlineStr">
        <is>
          <t>20240528000224</t>
        </is>
      </c>
      <c r="J3311" s="39" t="inlineStr">
        <is>
          <t>https://dart.fss.or.kr/dsaf001/main.do?rcpNo=20240528000224</t>
        </is>
      </c>
      <c r="K3311" s="37" t="inlineStr">
        <is>
          <t>target_rev_post,target_op_post</t>
        </is>
      </c>
    </row>
    <row r="3312" ht="45" customHeight="1">
      <c r="A3312" s="36" t="inlineStr">
        <is>
          <t>N075</t>
        </is>
      </c>
      <c r="B3312" s="37" t="inlineStr">
        <is>
          <t>Studio JHS Co., Ltd.</t>
        </is>
      </c>
      <c r="C3312" s="36" t="inlineStr">
        <is>
          <t>인수 후</t>
        </is>
      </c>
      <c r="D3312" s="36" t="inlineStr">
        <is>
          <t>2025-05-28</t>
        </is>
      </c>
      <c r="E3312" s="37" t="inlineStr">
        <is>
          <t>실적</t>
        </is>
      </c>
      <c r="F3312" s="37" t="inlineStr">
        <is>
          <t>스튜디오제이에이치에스 대규모기업집단현황공시(연1회, 개별 손익계산서 기준): 2024년 매출 19,568·영업이익 2,364·당기순이익 1,700백만원, 자산 8,664·자본 5,450백만원, 종업원 34명.</t>
        </is>
      </c>
      <c r="G3312" s="37" t="inlineStr">
        <is>
          <t>DART 기타공시</t>
        </is>
      </c>
      <c r="H3312" s="36" t="inlineStr">
        <is>
          <t>2025-05-28</t>
        </is>
      </c>
      <c r="I3312" s="36" t="inlineStr">
        <is>
          <t>20250528000228</t>
        </is>
      </c>
      <c r="J3312" s="39" t="inlineStr">
        <is>
          <t>https://dart.fss.or.kr/dsaf001/main.do?rcpNo=20250528000228</t>
        </is>
      </c>
      <c r="K3312" s="37" t="inlineStr">
        <is>
          <t>target_rev_post,target_op_post,perf_basis</t>
        </is>
      </c>
    </row>
    <row r="3313" ht="45" customHeight="1">
      <c r="A3313" s="36" t="inlineStr">
        <is>
          <t>N075</t>
        </is>
      </c>
      <c r="B3313" s="37" t="inlineStr">
        <is>
          <t>Studio JHS Co., Ltd.</t>
        </is>
      </c>
      <c r="C3313" s="36" t="inlineStr">
        <is>
          <t>인수 후</t>
        </is>
      </c>
      <c r="D3313" s="36" t="inlineStr">
        <is>
          <t>2026-05-29</t>
        </is>
      </c>
      <c r="E3313" s="37" t="inlineStr">
        <is>
          <t>실적</t>
        </is>
      </c>
      <c r="F3313" s="37" t="inlineStr">
        <is>
          <t>스튜디오제이에이치에스 대규모기업집단현황공시 기재정정(연1회): 2025년 매출 23,836·영업이익 4,013·당기순이익 2,685백만원, 자산 11,286·자본 8,136백만원, 대표 손제호, 종업원 33명.</t>
        </is>
      </c>
      <c r="G3313" s="37" t="inlineStr">
        <is>
          <t>DART 기타공시</t>
        </is>
      </c>
      <c r="H3313" s="36" t="inlineStr">
        <is>
          <t>2026-05-29</t>
        </is>
      </c>
      <c r="I3313" s="36" t="inlineStr">
        <is>
          <t>20260529002062</t>
        </is>
      </c>
      <c r="J3313" s="39" t="inlineStr">
        <is>
          <t>https://dart.fss.or.kr/dsaf001/main.do?rcpNo=20260529002062</t>
        </is>
      </c>
      <c r="K3313" s="37" t="inlineStr">
        <is>
          <t>target_rev_post,target_op_post,post_events_summary</t>
        </is>
      </c>
    </row>
    <row r="3314" ht="45" customHeight="1">
      <c r="A3314" s="36" t="inlineStr">
        <is>
          <t>N075</t>
        </is>
      </c>
      <c r="B3314" s="37" t="inlineStr">
        <is>
          <t>Studio JHS Co., Ltd.</t>
        </is>
      </c>
      <c r="C3314" s="36" t="inlineStr">
        <is>
          <t>인수 후</t>
        </is>
      </c>
      <c r="D3314" s="36" t="inlineStr">
        <is>
          <t>2026-03-27</t>
        </is>
      </c>
      <c r="E3314" s="37" t="inlineStr">
        <is>
          <t>기타</t>
        </is>
      </c>
      <c r="F3314" s="37"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7" t="inlineStr">
        <is>
          <t>DART 기타공시</t>
        </is>
      </c>
      <c r="H3314" s="36" t="inlineStr">
        <is>
          <t>2026-03-27</t>
        </is>
      </c>
      <c r="I3314" s="36" t="inlineStr">
        <is>
          <t>20260327000973</t>
        </is>
      </c>
      <c r="J3314" s="39" t="inlineStr">
        <is>
          <t>https://dart.fss.or.kr/dsaf001/main.do?rcpNo=20260327000973</t>
        </is>
      </c>
      <c r="K3314" s="37" t="inlineStr">
        <is>
          <t>post_events_summary</t>
        </is>
      </c>
    </row>
    <row r="3315" ht="45" customHeight="1">
      <c r="A3315" s="36" t="inlineStr">
        <is>
          <t>N075</t>
        </is>
      </c>
      <c r="B3315" s="37" t="inlineStr">
        <is>
          <t>Studio JHS Co., Ltd.</t>
        </is>
      </c>
      <c r="C3315" s="36" t="inlineStr">
        <is>
          <t>인수 후</t>
        </is>
      </c>
      <c r="D3315" s="36" t="inlineStr">
        <is>
          <t>2022-12-31</t>
        </is>
      </c>
      <c r="E3315" s="37" t="inlineStr">
        <is>
          <t>기타</t>
        </is>
      </c>
      <c r="F3315" s="37"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7" t="inlineStr">
        <is>
          <t>DART 감사보고서</t>
        </is>
      </c>
      <c r="H3315" s="36" t="inlineStr">
        <is>
          <t>2023-04-04</t>
        </is>
      </c>
      <c r="I3315" s="36" t="inlineStr">
        <is>
          <t>20230404003090</t>
        </is>
      </c>
      <c r="J3315" s="39" t="inlineStr">
        <is>
          <t>https://dart.fss.or.kr/dsaf001/main.do?rcpNo=20230404003090</t>
        </is>
      </c>
      <c r="K3315" s="37" t="inlineStr">
        <is>
          <t>post_events_summary,value_chk_local</t>
        </is>
      </c>
    </row>
    <row r="3316" ht="45" customHeight="1">
      <c r="A3316" s="36" t="inlineStr">
        <is>
          <t>N075</t>
        </is>
      </c>
      <c r="B3316" s="37" t="inlineStr">
        <is>
          <t>Studio JHS Co., Ltd.</t>
        </is>
      </c>
      <c r="C3316" s="36" t="inlineStr">
        <is>
          <t>인수 후</t>
        </is>
      </c>
      <c r="D3316" s="36" t="inlineStr">
        <is>
          <t>2023-12-31</t>
        </is>
      </c>
      <c r="E3316" s="37" t="inlineStr">
        <is>
          <t>손상차손</t>
        </is>
      </c>
      <c r="F3316" s="37"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7" t="inlineStr">
        <is>
          <t>DART 감사보고서</t>
        </is>
      </c>
      <c r="H3316" s="36" t="inlineStr">
        <is>
          <t>2024-03-29</t>
        </is>
      </c>
      <c r="I3316" s="36" t="inlineStr">
        <is>
          <t>20240329003581</t>
        </is>
      </c>
      <c r="J3316" s="39" t="inlineStr">
        <is>
          <t>https://dart.fss.or.kr/dsaf001/main.do?rcpNo=20240329003581</t>
        </is>
      </c>
      <c r="K3316" s="37" t="inlineStr">
        <is>
          <t>impairment,post_events_summary</t>
        </is>
      </c>
    </row>
    <row r="3317" ht="45" customHeight="1">
      <c r="A3317" s="36" t="inlineStr">
        <is>
          <t>N075</t>
        </is>
      </c>
      <c r="B3317" s="37" t="inlineStr">
        <is>
          <t>Studio JHS Co., Ltd.</t>
        </is>
      </c>
      <c r="C3317" s="36" t="inlineStr">
        <is>
          <t>인수 후</t>
        </is>
      </c>
      <c r="D3317" s="36" t="inlineStr">
        <is>
          <t>2023-12-31</t>
        </is>
      </c>
      <c r="E3317" s="37" t="inlineStr">
        <is>
          <t>손상차손</t>
        </is>
      </c>
      <c r="F3317" s="37"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7" t="inlineStr">
        <is>
          <t>DART 감사보고서</t>
        </is>
      </c>
      <c r="H3317" s="36" t="inlineStr">
        <is>
          <t>2024-03-29</t>
        </is>
      </c>
      <c r="I3317" s="36" t="inlineStr">
        <is>
          <t>20240329003580</t>
        </is>
      </c>
      <c r="J3317" s="39" t="inlineStr">
        <is>
          <t>https://dart.fss.or.kr/dsaf001/main.do?rcpNo=20240329003580</t>
        </is>
      </c>
      <c r="K3317" s="37" t="inlineStr">
        <is>
          <t>impairment,post_events_summary,earnings_call_note</t>
        </is>
      </c>
    </row>
    <row r="3318" ht="45" customHeight="1">
      <c r="A3318" s="36" t="inlineStr">
        <is>
          <t>N075</t>
        </is>
      </c>
      <c r="B3318" s="37" t="inlineStr">
        <is>
          <t>Studio JHS Co., Ltd.</t>
        </is>
      </c>
      <c r="C3318" s="36" t="inlineStr">
        <is>
          <t>인수 후</t>
        </is>
      </c>
      <c r="D3318" s="36" t="inlineStr">
        <is>
          <t>2024-12-31</t>
        </is>
      </c>
      <c r="E3318" s="37" t="inlineStr">
        <is>
          <t>기타</t>
        </is>
      </c>
      <c r="F3318" s="37" t="inlineStr">
        <is>
          <t>문피아 2024 연결감사보고서: 스튜디오제이에이치에스 관련 영업권 '당기 손상평가 결과 연결회사는 손상차손을 인식하지 않았습니다'(할인율 12.40%).</t>
        </is>
      </c>
      <c r="G3318" s="37" t="inlineStr">
        <is>
          <t>DART 감사보고서</t>
        </is>
      </c>
      <c r="H3318" s="36" t="inlineStr">
        <is>
          <t>2025-03-28</t>
        </is>
      </c>
      <c r="I3318" s="36" t="inlineStr">
        <is>
          <t>20250328002269</t>
        </is>
      </c>
      <c r="J3318" s="39" t="inlineStr">
        <is>
          <t>https://dart.fss.or.kr/dsaf001/main.do?rcpNo=20250328002269</t>
        </is>
      </c>
      <c r="K3318" s="37" t="inlineStr">
        <is>
          <t>impairment</t>
        </is>
      </c>
    </row>
    <row r="3319" ht="45" customHeight="1">
      <c r="A3319" s="36" t="inlineStr">
        <is>
          <t>N075</t>
        </is>
      </c>
      <c r="B3319" s="37" t="inlineStr">
        <is>
          <t>Studio JHS Co., Ltd.</t>
        </is>
      </c>
      <c r="C3319" s="36" t="inlineStr">
        <is>
          <t>인수 후</t>
        </is>
      </c>
      <c r="D3319" s="36" t="inlineStr">
        <is>
          <t>2025-12-31</t>
        </is>
      </c>
      <c r="E3319" s="37" t="inlineStr">
        <is>
          <t>기타</t>
        </is>
      </c>
      <c r="F3319" s="37" t="inlineStr">
        <is>
          <t>문피아 2025 연결감사보고서: '현금창출단위 회수가능가액이 장부금액(30,603백만원)을 23,650백만원 초과하여 ... 손상차손을 인식하지 않았습니다'(세후 할인율 12.61%).</t>
        </is>
      </c>
      <c r="G3319" s="37" t="inlineStr">
        <is>
          <t>DART 감사보고서</t>
        </is>
      </c>
      <c r="H3319" s="36" t="inlineStr">
        <is>
          <t>2026-03-31</t>
        </is>
      </c>
      <c r="I3319" s="36" t="inlineStr">
        <is>
          <t>20260331004113</t>
        </is>
      </c>
      <c r="J3319" s="39" t="inlineStr">
        <is>
          <t>https://dart.fss.or.kr/dsaf001/main.do?rcpNo=20260331004113</t>
        </is>
      </c>
      <c r="K3319" s="37" t="inlineStr">
        <is>
          <t>impairment,post_events_summary</t>
        </is>
      </c>
    </row>
    <row r="3320" ht="45" customHeight="1">
      <c r="A3320" s="36" t="inlineStr">
        <is>
          <t>N075</t>
        </is>
      </c>
      <c r="B3320" s="37" t="inlineStr">
        <is>
          <t>Studio JHS Co., Ltd.</t>
        </is>
      </c>
      <c r="C3320" s="36" t="inlineStr">
        <is>
          <t>인수 전</t>
        </is>
      </c>
      <c r="D3320" s="36" t="inlineStr">
        <is>
          <t>2021-12-31</t>
        </is>
      </c>
      <c r="E3320" s="37" t="inlineStr">
        <is>
          <t>실적</t>
        </is>
      </c>
      <c r="F3320" s="37" t="inlineStr">
        <is>
          <t>문피아 2021 별도감사보고서: 자산총계 46,773,286,994원, 자본총계 35,720,479,328원, 영업수익 43,036,773,815원, 영업이익 3,681,038,744원.</t>
        </is>
      </c>
      <c r="G3320" s="37" t="inlineStr">
        <is>
          <t>DART 감사보고서</t>
        </is>
      </c>
      <c r="H3320" s="36" t="inlineStr">
        <is>
          <t>2022-03-31</t>
        </is>
      </c>
      <c r="I3320" s="36" t="inlineStr">
        <is>
          <t>20220331002821</t>
        </is>
      </c>
      <c r="J3320" s="39" t="inlineStr">
        <is>
          <t>https://dart.fss.or.kr/dsaf001/main.do?rcpNo=20220331002821</t>
        </is>
      </c>
      <c r="K3320" s="37" t="inlineStr">
        <is>
          <t>acq_total_assets,acquirer_core,deal_to_equity_pct</t>
        </is>
      </c>
    </row>
    <row r="3321" ht="45" customHeight="1">
      <c r="A3321" s="36" t="inlineStr">
        <is>
          <t>N075</t>
        </is>
      </c>
      <c r="B3321" s="37" t="inlineStr">
        <is>
          <t>Studio JHS Co., Ltd.</t>
        </is>
      </c>
      <c r="C3321" s="36" t="inlineStr">
        <is>
          <t>인수 전</t>
        </is>
      </c>
      <c r="D3321" s="36" t="inlineStr">
        <is>
          <t>2019-12-31</t>
        </is>
      </c>
      <c r="E3321" s="37" t="inlineStr">
        <is>
          <t>지분취득</t>
        </is>
      </c>
      <c r="F3321" s="37" t="inlineStr">
        <is>
          <t>NAVER 2019 사업보고서 연결주석 관계기업: 스튜디오제이에이치에스(웹툰 제작업, 지분 35.00%) 전기(2018) 취득 700,033천원·지분법손익 (50,691)천원 → 2018말 649,342천원, 2019말 503,209천원(순자산 13,461천원).</t>
        </is>
      </c>
      <c r="G3321" s="37" t="inlineStr">
        <is>
          <t>DART 사업보고서</t>
        </is>
      </c>
      <c r="H3321" s="36" t="inlineStr">
        <is>
          <t>2020-03-30</t>
        </is>
      </c>
      <c r="I3321" s="36" t="inlineStr">
        <is>
          <t>20200330004603</t>
        </is>
      </c>
      <c r="J3321" s="39" t="inlineStr">
        <is>
          <t>https://dart.fss.or.kr/dsaf001/main.do?rcpNo=20200330004603</t>
        </is>
      </c>
      <c r="K3321" s="37" t="inlineStr">
        <is>
          <t>pre_events_summary,chk_note</t>
        </is>
      </c>
    </row>
    <row r="3322" ht="45" customHeight="1">
      <c r="A3322" s="36" t="inlineStr">
        <is>
          <t>N075</t>
        </is>
      </c>
      <c r="B3322" s="37" t="inlineStr">
        <is>
          <t>Studio JHS Co., Ltd.</t>
        </is>
      </c>
      <c r="C3322" s="36" t="inlineStr">
        <is>
          <t>인수 후</t>
        </is>
      </c>
      <c r="D3322" s="36" t="inlineStr">
        <is>
          <t>2022-12-31</t>
        </is>
      </c>
      <c r="E3322" s="37" t="inlineStr">
        <is>
          <t>기타</t>
        </is>
      </c>
      <c r="F3322" s="37"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7" t="inlineStr">
        <is>
          <t>DART 사업보고서</t>
        </is>
      </c>
      <c r="H3322" s="36" t="inlineStr">
        <is>
          <t>2023-03-14</t>
        </is>
      </c>
      <c r="I3322" s="36" t="inlineStr">
        <is>
          <t>20230314001049</t>
        </is>
      </c>
      <c r="J3322" s="39" t="inlineStr">
        <is>
          <t>https://dart.fss.or.kr/dsaf001/main.do?rcpNo=20230314001049</t>
        </is>
      </c>
      <c r="K3322" s="37" t="inlineStr">
        <is>
          <t>pre_events_summary,post_events_summary,core_basis</t>
        </is>
      </c>
    </row>
    <row r="3323" ht="45" customHeight="1">
      <c r="A3323" s="36" t="inlineStr">
        <is>
          <t>N075</t>
        </is>
      </c>
      <c r="B3323" s="37" t="inlineStr">
        <is>
          <t>Studio JHS Co., Ltd.</t>
        </is>
      </c>
      <c r="C3323" s="36" t="inlineStr">
        <is>
          <t>인수 후</t>
        </is>
      </c>
      <c r="D3323" s="36" t="inlineStr">
        <is>
          <t>2022-08-22</t>
        </is>
      </c>
      <c r="E3323" s="37" t="inlineStr">
        <is>
          <t>완료</t>
        </is>
      </c>
      <c r="F3323" s="37"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7" t="inlineStr">
        <is>
          <t>SEC</t>
        </is>
      </c>
      <c r="H3323" s="36" t="inlineStr">
        <is>
          <t>2024-06-27</t>
        </is>
      </c>
      <c r="I3323" s="36" t="inlineStr">
        <is>
          <t>0001193125-24-169730</t>
        </is>
      </c>
      <c r="J3323" s="39" t="inlineStr">
        <is>
          <t>https://www.sec.gov/Archives/edgar/data/1997859/000119312524169730/d396527d424b4.htm</t>
        </is>
      </c>
      <c r="K3323" s="37" t="inlineStr">
        <is>
          <t>chk_note,value_chk_usdmm,post_events_summary,purpose_quote,earnings_call_note,event_ticker_basis</t>
        </is>
      </c>
    </row>
    <row r="3324" ht="45" customHeight="1">
      <c r="A3324" s="36" t="inlineStr">
        <is>
          <t>N075</t>
        </is>
      </c>
      <c r="B3324" s="37" t="inlineStr">
        <is>
          <t>Studio JHS Co., Ltd.</t>
        </is>
      </c>
      <c r="C3324" s="36" t="inlineStr">
        <is>
          <t>인수 후</t>
        </is>
      </c>
      <c r="D3324" s="36" t="inlineStr">
        <is>
          <t>2025-12-31</t>
        </is>
      </c>
      <c r="E3324" s="37" t="inlineStr">
        <is>
          <t>기타</t>
        </is>
      </c>
      <c r="F3324" s="37" t="inlineStr">
        <is>
          <t>WEBTOON 10-K 2025: 영업권 보고단위는 Wattpad, Munpia, Wattpad WEBTOON Studios, Purple Duck, LDF — JHS는 별도 보고단위로 표시되지 않음.</t>
        </is>
      </c>
      <c r="G3324" s="37" t="inlineStr">
        <is>
          <t>SEC</t>
        </is>
      </c>
      <c r="H3324" s="36" t="inlineStr">
        <is>
          <t>2026-03-05</t>
        </is>
      </c>
      <c r="I3324" s="36" t="inlineStr">
        <is>
          <t>0001997859-26-000028</t>
        </is>
      </c>
      <c r="J3324" s="39" t="inlineStr">
        <is>
          <t>https://www.sec.gov/Archives/edgar/data/1997859/000199785926000028/wbtn-20251231.htm</t>
        </is>
      </c>
      <c r="K3324" s="37" t="inlineStr">
        <is>
          <t>impairment</t>
        </is>
      </c>
    </row>
    <row r="3325" ht="45" customHeight="1">
      <c r="A3325" s="36" t="inlineStr">
        <is>
          <t>N075</t>
        </is>
      </c>
      <c r="B3325" s="37" t="inlineStr">
        <is>
          <t>Studio JHS Co., Ltd.</t>
        </is>
      </c>
      <c r="C3325" s="36" t="inlineStr">
        <is>
          <t>인수 전</t>
        </is>
      </c>
      <c r="D3325" s="36" t="inlineStr">
        <is>
          <t>2021-12-31</t>
        </is>
      </c>
      <c r="E3325" s="37" t="inlineStr">
        <is>
          <t>실적</t>
        </is>
      </c>
      <c r="F3325" s="37" t="inlineStr">
        <is>
          <t>NAVER 2021 사업보고서 요약연결재무: 자산총계 33,691,006백만원(2021-12-31).</t>
        </is>
      </c>
      <c r="G3325" s="37" t="inlineStr">
        <is>
          <t>DART 사업보고서</t>
        </is>
      </c>
      <c r="H3325" s="36" t="inlineStr">
        <is>
          <t>2022-03-04</t>
        </is>
      </c>
      <c r="I3325" s="36" t="inlineStr">
        <is>
          <t>20220304000687</t>
        </is>
      </c>
      <c r="J3325" s="39" t="inlineStr">
        <is>
          <t>https://dart.fss.or.kr/dsaf001/main.do?rcpNo=20220304000687</t>
        </is>
      </c>
      <c r="K3325" s="37" t="inlineStr">
        <is>
          <t>apex_total_assets</t>
        </is>
      </c>
    </row>
    <row r="3326" ht="45" customHeight="1">
      <c r="A3326" s="36" t="inlineStr">
        <is>
          <t>N075</t>
        </is>
      </c>
      <c r="B3326" s="37" t="inlineStr">
        <is>
          <t>Studio JHS Co., Ltd.</t>
        </is>
      </c>
      <c r="C3326" s="36" t="inlineStr">
        <is>
          <t>발표</t>
        </is>
      </c>
      <c r="D3326" s="36" t="inlineStr">
        <is>
          <t>2022-07-04</t>
        </is>
      </c>
      <c r="E3326" s="37" t="inlineStr">
        <is>
          <t>기타</t>
        </is>
      </c>
      <c r="F3326" s="37" t="inlineStr">
        <is>
          <t>네이버금융 일별 시세(035420): 2022-06-29 종가 246,500원, 2022-06-30 240,000원, 2022-07-04 235,000원, 2022-07-05 243,000원.</t>
        </is>
      </c>
      <c r="G3326" s="37" t="inlineStr">
        <is>
          <t>기타</t>
        </is>
      </c>
      <c r="H3326" s="36" t="inlineStr">
        <is>
          <t>2022-07-08</t>
        </is>
      </c>
      <c r="I3326" s="36" t="n"/>
      <c r="J3326" s="39" t="inlineStr">
        <is>
          <t>https://api.finance.naver.com/siseJson.naver?symbol=035420&amp;requestType=1&amp;startTime=20220628&amp;endTime=20220708&amp;timeframe=day</t>
        </is>
      </c>
      <c r="K3326" s="37" t="inlineStr">
        <is>
          <t>acq_mktcap</t>
        </is>
      </c>
    </row>
    <row r="3327" ht="45" customHeight="1">
      <c r="A3327" s="36" t="inlineStr">
        <is>
          <t>N075</t>
        </is>
      </c>
      <c r="B3327" s="37" t="inlineStr">
        <is>
          <t>Studio JHS Co., Ltd.</t>
        </is>
      </c>
      <c r="C3327" s="36" t="inlineStr">
        <is>
          <t>인수 후</t>
        </is>
      </c>
      <c r="D3327" s="36" t="inlineStr">
        <is>
          <t>2022-12-31</t>
        </is>
      </c>
      <c r="E3327" s="37" t="inlineStr">
        <is>
          <t>기타</t>
        </is>
      </c>
      <c r="F3327" s="37" t="inlineStr">
        <is>
          <t>NAVER 2022 사업보고서 '주식의 총수 등': 발행주식의 총수 164,049,085주.</t>
        </is>
      </c>
      <c r="G3327" s="37" t="inlineStr">
        <is>
          <t>DART 사업보고서</t>
        </is>
      </c>
      <c r="H3327" s="36" t="inlineStr">
        <is>
          <t>2023-03-14</t>
        </is>
      </c>
      <c r="I3327" s="36" t="inlineStr">
        <is>
          <t>20230314001049</t>
        </is>
      </c>
      <c r="J3327" s="39" t="inlineStr">
        <is>
          <t>https://dart.fss.or.kr/dsaf001/main.do?rcpNo=20230314001049</t>
        </is>
      </c>
      <c r="K3327" s="37" t="inlineStr">
        <is>
          <t>acq_mktcap</t>
        </is>
      </c>
    </row>
    <row r="3328" ht="45" customHeight="1">
      <c r="A3328" s="36" t="inlineStr">
        <is>
          <t>N075</t>
        </is>
      </c>
      <c r="B3328" s="37" t="inlineStr">
        <is>
          <t>Studio JHS Co., Ltd.</t>
        </is>
      </c>
      <c r="C3328" s="36" t="inlineStr">
        <is>
          <t>발표</t>
        </is>
      </c>
      <c r="D3328" s="36" t="inlineStr">
        <is>
          <t>2022-06-30</t>
        </is>
      </c>
      <c r="E3328" s="37" t="inlineStr">
        <is>
          <t>기타</t>
        </is>
      </c>
      <c r="F3328" s="37" t="inlineStr">
        <is>
          <t>Frankfurter API(ECB 기준환율 교차): 2022-06-30 USD/KRW 1,301.24, 2022-07-05 1,310.95.</t>
        </is>
      </c>
      <c r="G3328" s="37" t="inlineStr">
        <is>
          <t>기타</t>
        </is>
      </c>
      <c r="H3328" s="36" t="inlineStr">
        <is>
          <t>2022-07-08</t>
        </is>
      </c>
      <c r="I3328" s="36" t="n"/>
      <c r="J3328" s="39" t="inlineStr">
        <is>
          <t>https://api.frankfurter.app/2022-06-27..2022-07-08?from=USD&amp;to=KRW</t>
        </is>
      </c>
      <c r="K3328" s="37" t="inlineStr">
        <is>
          <t>value_chk_usdmm</t>
        </is>
      </c>
    </row>
    <row r="3329" ht="45" customHeight="1">
      <c r="A3329" s="36" t="inlineStr">
        <is>
          <t>N075</t>
        </is>
      </c>
      <c r="B3329" s="37" t="inlineStr">
        <is>
          <t>Studio JHS Co., Ltd.</t>
        </is>
      </c>
      <c r="C3329" s="36" t="inlineStr">
        <is>
          <t>인수 전</t>
        </is>
      </c>
      <c r="D3329" s="36" t="inlineStr">
        <is>
          <t>2022-02-09</t>
        </is>
      </c>
      <c r="E3329" s="37" t="inlineStr">
        <is>
          <t>소유주변경</t>
        </is>
      </c>
      <c r="F3329" s="37" t="inlineStr">
        <is>
          <t>NAVER 정정공시: 네이버웹툰의 문피아 지분 취득 완료일 2022-02-09, 지분율 56.26%(문피아 NAVER 편입, N067).</t>
        </is>
      </c>
      <c r="G3329" s="37" t="inlineStr">
        <is>
          <t>DART 기타공시</t>
        </is>
      </c>
      <c r="H3329" s="36" t="inlineStr">
        <is>
          <t>2022-02-09</t>
        </is>
      </c>
      <c r="I3329" s="36" t="inlineStr">
        <is>
          <t>20220209801021</t>
        </is>
      </c>
      <c r="J3329" s="39" t="inlineStr">
        <is>
          <t>https://dart.fss.or.kr/dsaf001/main.do?rcpNo=20220209801021</t>
        </is>
      </c>
      <c r="K3329" s="37" t="inlineStr">
        <is>
          <t>pre_events_summary,post_events_summary</t>
        </is>
      </c>
    </row>
    <row r="3330" ht="45" customHeight="1">
      <c r="A3330" s="36" t="inlineStr">
        <is>
          <t>N075</t>
        </is>
      </c>
      <c r="B3330" s="37" t="inlineStr">
        <is>
          <t>Studio JHS Co., Ltd.</t>
        </is>
      </c>
      <c r="C3330" s="36" t="inlineStr">
        <is>
          <t>인수 후</t>
        </is>
      </c>
      <c r="D3330" s="36" t="inlineStr">
        <is>
          <t>2022-12-28</t>
        </is>
      </c>
      <c r="E3330" s="37" t="inlineStr">
        <is>
          <t>기타</t>
        </is>
      </c>
      <c r="F3330" s="37" t="inlineStr">
        <is>
          <t>NAVER 보도자료 '문피아 설립 10주년': 손제호 대표 '문피아는 지난 10년 동안 웹소설 업계를 선도하는 플레이어로서 다양한 작품을 발굴, 양성하기 위해 노력해왔다'.</t>
        </is>
      </c>
      <c r="G3330" s="37" t="inlineStr">
        <is>
          <t>회사 보도자료</t>
        </is>
      </c>
      <c r="H3330" s="36" t="inlineStr">
        <is>
          <t>2022-12-28</t>
        </is>
      </c>
      <c r="I3330" s="36" t="n"/>
      <c r="J3330" s="39" t="inlineStr">
        <is>
          <t>https://navercorp.com/media/pressReleasesDetail?seq=31016</t>
        </is>
      </c>
      <c r="K3330" s="37" t="inlineStr">
        <is>
          <t>notes</t>
        </is>
      </c>
    </row>
    <row r="3331" ht="45" customHeight="1">
      <c r="A3331" s="36" t="inlineStr">
        <is>
          <t>N075</t>
        </is>
      </c>
      <c r="B3331" s="37" t="inlineStr">
        <is>
          <t>Studio JHS Co., Ltd.</t>
        </is>
      </c>
      <c r="C3331" s="36" t="inlineStr">
        <is>
          <t>인수 전</t>
        </is>
      </c>
      <c r="D3331" s="36" t="inlineStr">
        <is>
          <t>2011-12-03</t>
        </is>
      </c>
      <c r="E3331" s="37" t="inlineStr">
        <is>
          <t>기타</t>
        </is>
      </c>
      <c r="F3331" s="37" t="inlineStr">
        <is>
          <t>서울신문 '누적 조회수 6억회의 웹툰 노블레스 손제호·이광수 작가': '손제호 ... 작가가 글을 쓰고 이광수 ... 작가가 그림을 그리는 노블레스'.</t>
        </is>
      </c>
      <c r="G3331" s="37" t="inlineStr">
        <is>
          <t>언론 보도</t>
        </is>
      </c>
      <c r="H3331" s="36" t="inlineStr">
        <is>
          <t>2011-12-03</t>
        </is>
      </c>
      <c r="I3331" s="36" t="n"/>
      <c r="J3331" s="39" t="inlineStr">
        <is>
          <t>https://m.seoul.co.kr/news/2011/12/03/20111203020001</t>
        </is>
      </c>
      <c r="K3331" s="37" t="inlineStr">
        <is>
          <t>notes,pre_events_summary</t>
        </is>
      </c>
    </row>
    <row r="3332" ht="45" customHeight="1">
      <c r="A3332" s="36" t="inlineStr">
        <is>
          <t>N076</t>
        </is>
      </c>
      <c r="B3332" s="37" t="inlineStr">
        <is>
          <t>Shake Hands Sdn. Bhd.</t>
        </is>
      </c>
      <c r="C3332" s="36" t="inlineStr">
        <is>
          <t>발표</t>
        </is>
      </c>
      <c r="D3332" s="36" t="inlineStr">
        <is>
          <t>2022-07-18</t>
        </is>
      </c>
      <c r="E3332" s="37" t="inlineStr">
        <is>
          <t>발표</t>
        </is>
      </c>
      <c r="F3332" s="37"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7" t="inlineStr">
        <is>
          <t>DART 기타공시</t>
        </is>
      </c>
      <c r="H3332" s="36" t="inlineStr">
        <is>
          <t>2022-07-18</t>
        </is>
      </c>
      <c r="I3332" s="36" t="inlineStr">
        <is>
          <t>20220718000156</t>
        </is>
      </c>
      <c r="J3332" s="39" t="inlineStr">
        <is>
          <t>https://dart.fss.or.kr/dsaf001/main.do?rcpNo=20220718000156</t>
        </is>
      </c>
      <c r="K3332" s="37" t="inlineStr">
        <is>
          <t>value_chk_local,value_chk_usdmm,purpose_quote,deal_to_equity_pct,announce_date_chk,target_rev_pre,target_op_pre,chk_note</t>
        </is>
      </c>
    </row>
    <row r="3333" ht="45" customHeight="1">
      <c r="A3333" s="36" t="inlineStr">
        <is>
          <t>N076</t>
        </is>
      </c>
      <c r="B3333" s="37" t="inlineStr">
        <is>
          <t>Shake Hands Sdn. Bhd.</t>
        </is>
      </c>
      <c r="C3333" s="36" t="inlineStr">
        <is>
          <t>인수 전</t>
        </is>
      </c>
      <c r="D3333" s="36" t="inlineStr">
        <is>
          <t>2021-12-31</t>
        </is>
      </c>
      <c r="E3333" s="37" t="inlineStr">
        <is>
          <t>실적</t>
        </is>
      </c>
      <c r="F3333" s="37" t="inlineStr">
        <is>
          <t>크림 2021 감사보고서: 자산총계 129,045,181,994원, 자본총계 (64,811,378,593)원, 영업수익 3,284,943,182원, 영업손실 (59,549,118,226)원; 주주 스노우 53.13%.</t>
        </is>
      </c>
      <c r="G3333" s="37" t="inlineStr">
        <is>
          <t>DART 감사보고서</t>
        </is>
      </c>
      <c r="H3333" s="36" t="inlineStr">
        <is>
          <t>2022-04-04</t>
        </is>
      </c>
      <c r="I3333" s="36" t="inlineStr">
        <is>
          <t>20220401003163</t>
        </is>
      </c>
      <c r="J3333" s="39" t="inlineStr">
        <is>
          <t>https://dart.fss.or.kr/dsaf001/main.do?rcpNo=20220401003163</t>
        </is>
      </c>
      <c r="K3333" s="37" t="inlineStr">
        <is>
          <t>acq_total_assets,acquirer_core,acquirer_entity,pre_incorp_chk</t>
        </is>
      </c>
    </row>
    <row r="3334" ht="45" customHeight="1">
      <c r="A3334" s="36" t="inlineStr">
        <is>
          <t>N076</t>
        </is>
      </c>
      <c r="B3334" s="37" t="inlineStr">
        <is>
          <t>Shake Hands Sdn. Bhd.</t>
        </is>
      </c>
      <c r="C3334" s="36" t="inlineStr">
        <is>
          <t>발표</t>
        </is>
      </c>
      <c r="D3334" s="36" t="inlineStr">
        <is>
          <t>2022-07-19</t>
        </is>
      </c>
      <c r="E3334" s="37" t="inlineStr">
        <is>
          <t>발표</t>
        </is>
      </c>
      <c r="F3334" s="37" t="inlineStr">
        <is>
          <t>KED Global 'Naver's Kream buys stake in Malaysian resale platform': Shake Hands 22.47%를 170만 달러에 인수, 'Naver expects to build an Asia-wide, borderless resale platform'.</t>
        </is>
      </c>
      <c r="G3334" s="37" t="inlineStr">
        <is>
          <t>언론 보도</t>
        </is>
      </c>
      <c r="H3334" s="36" t="inlineStr">
        <is>
          <t>2022-07-19</t>
        </is>
      </c>
      <c r="I3334" s="36" t="n"/>
      <c r="J3334" s="39" t="inlineStr">
        <is>
          <t>https://www.kedglobal.com/us/retail/newsView/ked202207190005</t>
        </is>
      </c>
      <c r="K3334" s="37" t="inlineStr">
        <is>
          <t>purpose_quote,first_filing_date,notes</t>
        </is>
      </c>
    </row>
    <row r="3335" ht="45" customHeight="1">
      <c r="A3335" s="36" t="inlineStr">
        <is>
          <t>N076</t>
        </is>
      </c>
      <c r="B3335" s="37" t="inlineStr">
        <is>
          <t>Shake Hands Sdn. Bhd.</t>
        </is>
      </c>
      <c r="C3335" s="36" t="inlineStr">
        <is>
          <t>인수 후</t>
        </is>
      </c>
      <c r="D3335" s="36" t="inlineStr">
        <is>
          <t>2022-08-26</t>
        </is>
      </c>
      <c r="E3335" s="37" t="inlineStr">
        <is>
          <t>완료</t>
        </is>
      </c>
      <c r="F3335" s="37" t="inlineStr">
        <is>
          <t>Yahoo/Malay Mail: 'RM7.6 million investment in parent company Shake Hands Sdn Bhd', '22.47 per cent share stake was acquired', SneakerLah는 2015년부터 활동, 첫 오프라인 매장 추진.</t>
        </is>
      </c>
      <c r="G3335" s="37" t="inlineStr">
        <is>
          <t>언론 보도</t>
        </is>
      </c>
      <c r="H3335" s="36" t="inlineStr">
        <is>
          <t>2022-08-26</t>
        </is>
      </c>
      <c r="I3335" s="36" t="n"/>
      <c r="J3335" s="39" t="inlineStr">
        <is>
          <t>https://malaysia.news.yahoo.com/money-sneakers-sneakerlah-gets-rm7-044314932.html</t>
        </is>
      </c>
      <c r="K3335" s="37" t="inlineStr">
        <is>
          <t>status_chk,pre_events_summary,post_events_summary</t>
        </is>
      </c>
    </row>
    <row r="3336" ht="45" customHeight="1">
      <c r="A3336" s="36" t="inlineStr">
        <is>
          <t>N076</t>
        </is>
      </c>
      <c r="B3336" s="37" t="inlineStr">
        <is>
          <t>Shake Hands Sdn. Bhd.</t>
        </is>
      </c>
      <c r="C3336" s="36" t="inlineStr">
        <is>
          <t>인수 후</t>
        </is>
      </c>
      <c r="D3336" s="36" t="inlineStr">
        <is>
          <t>2022-12-31</t>
        </is>
      </c>
      <c r="E3336" s="37" t="inlineStr">
        <is>
          <t>완료</t>
        </is>
      </c>
      <c r="F3336" s="37" t="inlineStr">
        <is>
          <t>크림 2022 감사보고서: 관계기업 SHAKE HANDS SDN BHD(전자상거래, 말레이시아, 6월 결산) 22.47%, 장부 2,216,898천원(전기 -); 요약재무(천원) 자산 1,741,975·부채 1,773,544·자본 (31,569)·매출 69,857·순손실 (106,555).</t>
        </is>
      </c>
      <c r="G3336" s="37" t="inlineStr">
        <is>
          <t>DART 감사보고서</t>
        </is>
      </c>
      <c r="H3336" s="36" t="inlineStr">
        <is>
          <t>2023-04-10</t>
        </is>
      </c>
      <c r="I3336" s="36" t="inlineStr">
        <is>
          <t>20230410000641</t>
        </is>
      </c>
      <c r="J3336" s="39" t="inlineStr">
        <is>
          <t>https://dart.fss.or.kr/dsaf001/main.do?rcpNo=20230410000641</t>
        </is>
      </c>
      <c r="K3336" s="37" t="inlineStr">
        <is>
          <t>status_chk,target_rev_pre,post_events_summary</t>
        </is>
      </c>
    </row>
    <row r="3337" ht="45" customHeight="1">
      <c r="A3337" s="36" t="inlineStr">
        <is>
          <t>N076</t>
        </is>
      </c>
      <c r="B3337" s="37" t="inlineStr">
        <is>
          <t>Shake Hands Sdn. Bhd.</t>
        </is>
      </c>
      <c r="C3337" s="36" t="inlineStr">
        <is>
          <t>인수 후</t>
        </is>
      </c>
      <c r="D3337" s="36" t="inlineStr">
        <is>
          <t>2023-12-31</t>
        </is>
      </c>
      <c r="E3337" s="37" t="inlineStr">
        <is>
          <t>실적</t>
        </is>
      </c>
      <c r="F3337" s="37" t="inlineStr">
        <is>
          <t>크림 2023 감사보고서: SHAKE HANDS 22.47%, 장부 2,216,898천원(전기 동일); 요약재무(천원) 자산 1,421,180·부채 47,421·자본 1,373,759·매출 85,229·순손실 (344,564).</t>
        </is>
      </c>
      <c r="G3337" s="37" t="inlineStr">
        <is>
          <t>DART 감사보고서</t>
        </is>
      </c>
      <c r="H3337" s="36" t="inlineStr">
        <is>
          <t>2024-03-29</t>
        </is>
      </c>
      <c r="I3337" s="36" t="inlineStr">
        <is>
          <t>20240329001064</t>
        </is>
      </c>
      <c r="J3337" s="39" t="inlineStr">
        <is>
          <t>https://dart.fss.or.kr/dsaf001/main.do?rcpNo=20240329001064</t>
        </is>
      </c>
      <c r="K3337" s="37" t="inlineStr">
        <is>
          <t>target_rev_post,target_op_post</t>
        </is>
      </c>
    </row>
    <row r="3338" ht="45" customHeight="1">
      <c r="A3338" s="36" t="inlineStr">
        <is>
          <t>N076</t>
        </is>
      </c>
      <c r="B3338" s="37" t="inlineStr">
        <is>
          <t>Shake Hands Sdn. Bhd.</t>
        </is>
      </c>
      <c r="C3338" s="36" t="inlineStr">
        <is>
          <t>인수 후</t>
        </is>
      </c>
      <c r="D3338" s="36" t="inlineStr">
        <is>
          <t>2024-12-31</t>
        </is>
      </c>
      <c r="E3338" s="37" t="inlineStr">
        <is>
          <t>손상차손</t>
        </is>
      </c>
      <c r="F3338" s="37"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7" t="inlineStr">
        <is>
          <t>DART 감사보고서</t>
        </is>
      </c>
      <c r="H3338" s="36" t="inlineStr">
        <is>
          <t>2025-04-09</t>
        </is>
      </c>
      <c r="I3338" s="36" t="inlineStr">
        <is>
          <t>20250409000271</t>
        </is>
      </c>
      <c r="J3338" s="39" t="inlineStr">
        <is>
          <t>https://dart.fss.or.kr/dsaf001/main.do?rcpNo=20250409000271</t>
        </is>
      </c>
      <c r="K3338" s="37" t="inlineStr">
        <is>
          <t>impairment,target_rev_post,target_op_post,post_events_summary</t>
        </is>
      </c>
    </row>
    <row r="3339" ht="45" customHeight="1">
      <c r="A3339" s="36" t="inlineStr">
        <is>
          <t>N076</t>
        </is>
      </c>
      <c r="B3339" s="37" t="inlineStr">
        <is>
          <t>Shake Hands Sdn. Bhd.</t>
        </is>
      </c>
      <c r="C3339" s="36" t="inlineStr">
        <is>
          <t>인수 후</t>
        </is>
      </c>
      <c r="D3339" s="36" t="inlineStr">
        <is>
          <t>2025-12-31</t>
        </is>
      </c>
      <c r="E3339" s="37" t="inlineStr">
        <is>
          <t>실적</t>
        </is>
      </c>
      <c r="F3339" s="37" t="inlineStr">
        <is>
          <t>크림 2025 감사보고서: SHAKE HANDS 22.47%, 장부 -(전기 -); 요약재무(천원) 자산 1,238,206·부채 696,081·자본 542,125·매출 591,026·순손실 (679,900).</t>
        </is>
      </c>
      <c r="G3339" s="37" t="inlineStr">
        <is>
          <t>DART 감사보고서</t>
        </is>
      </c>
      <c r="H3339" s="36" t="inlineStr">
        <is>
          <t>2026-04-10</t>
        </is>
      </c>
      <c r="I3339" s="36" t="inlineStr">
        <is>
          <t>20260410000429</t>
        </is>
      </c>
      <c r="J3339" s="39" t="inlineStr">
        <is>
          <t>https://dart.fss.or.kr/dsaf001/main.do?rcpNo=20260410000429</t>
        </is>
      </c>
      <c r="K3339" s="37" t="inlineStr">
        <is>
          <t>target_rev_post,target_op_post,post_events_summary</t>
        </is>
      </c>
    </row>
    <row r="3340" ht="45" customHeight="1">
      <c r="A3340" s="36" t="inlineStr">
        <is>
          <t>N076</t>
        </is>
      </c>
      <c r="B3340" s="37" t="inlineStr">
        <is>
          <t>Shake Hands Sdn. Bhd.</t>
        </is>
      </c>
      <c r="C3340" s="36" t="inlineStr">
        <is>
          <t>발표</t>
        </is>
      </c>
      <c r="D3340" s="36" t="inlineStr">
        <is>
          <t>2022-07-12</t>
        </is>
      </c>
      <c r="E3340" s="37" t="inlineStr">
        <is>
          <t>기타</t>
        </is>
      </c>
      <c r="F3340" s="37" t="inlineStr">
        <is>
          <t>NAVER 2021 사업보고서: 연결 자산총계 33,691,006백만원, 발행주식 총수 164,049,085주. 종가 2022-07-12 233,500원·2022-07-15 231,000원(Yahoo Finance 035420.KS).</t>
        </is>
      </c>
      <c r="G3340" s="37" t="inlineStr">
        <is>
          <t>DART 사업보고서</t>
        </is>
      </c>
      <c r="H3340" s="36" t="inlineStr">
        <is>
          <t>2022-03-04</t>
        </is>
      </c>
      <c r="I3340" s="36" t="inlineStr">
        <is>
          <t>20220304000687</t>
        </is>
      </c>
      <c r="J3340" s="39" t="inlineStr">
        <is>
          <t>https://dart.fss.or.kr/dsaf001/main.do?rcpNo=20220304000687</t>
        </is>
      </c>
      <c r="K3340" s="37" t="inlineStr">
        <is>
          <t>apex_total_assets,acq_mktcap</t>
        </is>
      </c>
    </row>
    <row r="3341" ht="45" customHeight="1">
      <c r="A3341" s="36" t="inlineStr">
        <is>
          <t>N077</t>
        </is>
      </c>
      <c r="B3341" s="37" t="inlineStr">
        <is>
          <t>Sublime Artist Agency Inc.</t>
        </is>
      </c>
      <c r="C3341" s="36" t="inlineStr">
        <is>
          <t>발표</t>
        </is>
      </c>
      <c r="D3341" s="36" t="inlineStr">
        <is>
          <t>2022-07-20</t>
        </is>
      </c>
      <c r="E3341" s="37" t="inlineStr">
        <is>
          <t>발표</t>
        </is>
      </c>
      <c r="F3341" s="37"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7" t="inlineStr">
        <is>
          <t>DART 기타공시</t>
        </is>
      </c>
      <c r="H3341" s="36" t="inlineStr">
        <is>
          <t>2022-07-22</t>
        </is>
      </c>
      <c r="I3341" s="36" t="inlineStr">
        <is>
          <t>20220722000444</t>
        </is>
      </c>
      <c r="J3341" s="39" t="inlineStr">
        <is>
          <t>https://dart.fss.or.kr/dsaf001/main.do?rcpNo=20220722000444</t>
        </is>
      </c>
      <c r="K3341" s="37" t="inlineStr">
        <is>
          <t>value_chk_local,purpose_quote,deal_to_equity_pct,announce_date_chk,status_chk</t>
        </is>
      </c>
    </row>
    <row r="3342" ht="45" customHeight="1">
      <c r="A3342" s="36" t="inlineStr">
        <is>
          <t>N077</t>
        </is>
      </c>
      <c r="B3342" s="37" t="inlineStr">
        <is>
          <t>Sublime Artist Agency Inc.</t>
        </is>
      </c>
      <c r="C3342" s="36" t="inlineStr">
        <is>
          <t>인수 전</t>
        </is>
      </c>
      <c r="D3342" s="36" t="inlineStr">
        <is>
          <t>2022-07-12</t>
        </is>
      </c>
      <c r="E3342" s="37" t="inlineStr">
        <is>
          <t>추가취득</t>
        </is>
      </c>
      <c r="F3342" s="37" t="inlineStr">
        <is>
          <t>HLL중앙 취득결정: 써브라임 798주, 6,216,482,244원, 취득후 52.9%.</t>
        </is>
      </c>
      <c r="G3342" s="37" t="inlineStr">
        <is>
          <t>DART 기타공시</t>
        </is>
      </c>
      <c r="H3342" s="36" t="inlineStr">
        <is>
          <t>2022-07-14</t>
        </is>
      </c>
      <c r="I3342" s="36" t="inlineStr">
        <is>
          <t>20220714000425</t>
        </is>
      </c>
      <c r="J3342" s="39" t="inlineStr">
        <is>
          <t>https://dart.fss.or.kr/dsaf001/main.do?rcpNo=20220714000425</t>
        </is>
      </c>
      <c r="K3342" s="37" t="inlineStr">
        <is>
          <t>pre_events_summary,notes</t>
        </is>
      </c>
    </row>
    <row r="3343" ht="45" customHeight="1">
      <c r="A3343" s="36" t="inlineStr">
        <is>
          <t>N077</t>
        </is>
      </c>
      <c r="B3343" s="37" t="inlineStr">
        <is>
          <t>Sublime Artist Agency Inc.</t>
        </is>
      </c>
      <c r="C3343" s="36" t="inlineStr">
        <is>
          <t>인수 전</t>
        </is>
      </c>
      <c r="D3343" s="36" t="inlineStr">
        <is>
          <t>2022-06-28</t>
        </is>
      </c>
      <c r="E3343" s="37" t="inlineStr">
        <is>
          <t>발표</t>
        </is>
      </c>
      <c r="F3343" s="37" t="inlineStr">
        <is>
          <t>HLL중앙 써브라임 3,073주(42%) 19,319,121,290원 취득결정(N074).</t>
        </is>
      </c>
      <c r="G3343" s="37" t="inlineStr">
        <is>
          <t>DART 기타공시</t>
        </is>
      </c>
      <c r="H3343" s="36" t="inlineStr">
        <is>
          <t>2022-07-04</t>
        </is>
      </c>
      <c r="I3343" s="36" t="inlineStr">
        <is>
          <t>20220704000262</t>
        </is>
      </c>
      <c r="J3343" s="39" t="inlineStr">
        <is>
          <t>https://dart.fss.or.kr/dsaf001/main.do?rcpNo=20220704000262</t>
        </is>
      </c>
      <c r="K3343" s="37" t="inlineStr">
        <is>
          <t>pre_events_summary</t>
        </is>
      </c>
    </row>
    <row r="3344" ht="45" customHeight="1">
      <c r="A3344" s="36" t="inlineStr">
        <is>
          <t>N077</t>
        </is>
      </c>
      <c r="B3344" s="37" t="inlineStr">
        <is>
          <t>Sublime Artist Agency Inc.</t>
        </is>
      </c>
      <c r="C3344" s="36" t="inlineStr">
        <is>
          <t>인수 전</t>
        </is>
      </c>
      <c r="D3344" s="36" t="inlineStr">
        <is>
          <t>2022-06-20</t>
        </is>
      </c>
      <c r="E3344" s="37" t="inlineStr">
        <is>
          <t>매각</t>
        </is>
      </c>
      <c r="F3344" s="37" t="inlineStr">
        <is>
          <t>플레이리스트(기업집단 네이버)가 써브라임 172주 전량 처분 결의, 처분금액 1,081,317,560원(주당 6,286,730원), 처분목적 '양사 합의에 의한 보유주식 처분', 처분예정일 2022-06-30. 매수자는 공시에 없음.</t>
        </is>
      </c>
      <c r="G3344" s="37" t="inlineStr">
        <is>
          <t>DART 기타공시</t>
        </is>
      </c>
      <c r="H3344" s="36" t="inlineStr">
        <is>
          <t>2022-06-22</t>
        </is>
      </c>
      <c r="I3344" s="36" t="inlineStr">
        <is>
          <t>20220622000191</t>
        </is>
      </c>
      <c r="J3344" s="39" t="inlineStr">
        <is>
          <t>https://dart.fss.or.kr/dsaf001/main.do?rcpNo=20220622000191</t>
        </is>
      </c>
      <c r="K3344" s="37" t="inlineStr">
        <is>
          <t>pre_events_summary,notes</t>
        </is>
      </c>
    </row>
    <row r="3345" ht="45" customHeight="1">
      <c r="A3345" s="36" t="inlineStr">
        <is>
          <t>N077</t>
        </is>
      </c>
      <c r="B3345" s="37" t="inlineStr">
        <is>
          <t>Sublime Artist Agency Inc.</t>
        </is>
      </c>
      <c r="C3345" s="36" t="inlineStr">
        <is>
          <t>인수 전</t>
        </is>
      </c>
      <c r="D3345" s="36" t="inlineStr">
        <is>
          <t>2022-12-31</t>
        </is>
      </c>
      <c r="E3345" s="37" t="inlineStr">
        <is>
          <t>기타</t>
        </is>
      </c>
      <c r="F3345" s="37" t="inlineStr">
        <is>
          <t>NAVER 2022 사업보고서 종속기업 표: '플레이리스트 주식회사 | 대한민국 | 웹컨텐츠 제작 및 유통 | 58.04'. 써브라임은 NAVER 2021·2022 사업보고서에 나오지 않음(본문 검색 결과 없음).</t>
        </is>
      </c>
      <c r="G3345" s="37" t="inlineStr">
        <is>
          <t>DART 사업보고서</t>
        </is>
      </c>
      <c r="H3345" s="36" t="inlineStr">
        <is>
          <t>2023-03-14</t>
        </is>
      </c>
      <c r="I3345" s="36" t="inlineStr">
        <is>
          <t>20230314001049</t>
        </is>
      </c>
      <c r="J3345" s="39" t="inlineStr">
        <is>
          <t>https://dart.fss.or.kr/dsaf001/main.do?rcpNo=20230314001049</t>
        </is>
      </c>
      <c r="K3345" s="37" t="inlineStr">
        <is>
          <t>subtype_chk,pre_incorp_chk</t>
        </is>
      </c>
    </row>
    <row r="3346" ht="45" customHeight="1">
      <c r="A3346" s="36" t="inlineStr">
        <is>
          <t>N077</t>
        </is>
      </c>
      <c r="B3346" s="37" t="inlineStr">
        <is>
          <t>Sublime Artist Agency Inc.</t>
        </is>
      </c>
      <c r="C3346" s="36" t="inlineStr">
        <is>
          <t>인수 후</t>
        </is>
      </c>
      <c r="D3346" s="36" t="inlineStr">
        <is>
          <t>2022-12-31</t>
        </is>
      </c>
      <c r="E3346" s="37" t="inlineStr">
        <is>
          <t>통합</t>
        </is>
      </c>
      <c r="F3346" s="37"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7" t="inlineStr">
        <is>
          <t>DART 사업보고서</t>
        </is>
      </c>
      <c r="H3346" s="36" t="inlineStr">
        <is>
          <t>2023-03-21</t>
        </is>
      </c>
      <c r="I3346" s="36" t="inlineStr">
        <is>
          <t>20230321001329</t>
        </is>
      </c>
      <c r="J3346" s="39" t="inlineStr">
        <is>
          <t>https://dart.fss.or.kr/dsaf001/main.do?rcpNo=20230321001329</t>
        </is>
      </c>
      <c r="K3346" s="37" t="inlineStr">
        <is>
          <t>post_events_summary,impairment,acquirer_core,apex_total_assets</t>
        </is>
      </c>
    </row>
    <row r="3347" ht="45" customHeight="1">
      <c r="A3347" s="36" t="inlineStr">
        <is>
          <t>N077</t>
        </is>
      </c>
      <c r="B3347" s="37" t="inlineStr">
        <is>
          <t>Sublime Artist Agency Inc.</t>
        </is>
      </c>
      <c r="C3347" s="36" t="inlineStr">
        <is>
          <t>인수 후</t>
        </is>
      </c>
      <c r="D3347" s="36" t="inlineStr">
        <is>
          <t>2023-06-12</t>
        </is>
      </c>
      <c r="E3347" s="37" t="inlineStr">
        <is>
          <t>추가취득</t>
        </is>
      </c>
      <c r="F3347" s="37" t="inlineStr">
        <is>
          <t>HLL중앙이 특수관계인(계열회사 임원) 라강윤에게서 써브라임 477주(6.52%)를 2,999백만원(주당 6,286,730원)에 장외 취득, 취득후 지분 66.02%.</t>
        </is>
      </c>
      <c r="G3347" s="37" t="inlineStr">
        <is>
          <t>DART 기타공시</t>
        </is>
      </c>
      <c r="H3347" s="36" t="inlineStr">
        <is>
          <t>2023-06-16</t>
        </is>
      </c>
      <c r="I3347" s="36" t="inlineStr">
        <is>
          <t>20230616000284</t>
        </is>
      </c>
      <c r="J3347" s="39" t="inlineStr">
        <is>
          <t>https://dart.fss.or.kr/dsaf001/main.do?rcpNo=20230616000284</t>
        </is>
      </c>
      <c r="K3347" s="37" t="inlineStr">
        <is>
          <t>post_events_summary</t>
        </is>
      </c>
    </row>
    <row r="3348" ht="45" customHeight="1">
      <c r="A3348" s="36" t="inlineStr">
        <is>
          <t>N077</t>
        </is>
      </c>
      <c r="B3348" s="37" t="inlineStr">
        <is>
          <t>Sublime Artist Agency Inc.</t>
        </is>
      </c>
      <c r="C3348" s="36" t="inlineStr">
        <is>
          <t>인수 후</t>
        </is>
      </c>
      <c r="D3348" s="36" t="inlineStr">
        <is>
          <t>2023-12-28</t>
        </is>
      </c>
      <c r="E3348" s="37" t="inlineStr">
        <is>
          <t>추가취득</t>
        </is>
      </c>
      <c r="F3348" s="37" t="inlineStr">
        <is>
          <t>써브라임 최대주주등 주식보유변동: HLL중앙 4,831주(66.02%)에서 5,069주(69.28%)로, 라강윤 583주에서 615주(8.41%)로, 단가 6,287천원.</t>
        </is>
      </c>
      <c r="G3348" s="37" t="inlineStr">
        <is>
          <t>DART 기타공시</t>
        </is>
      </c>
      <c r="H3348" s="36" t="inlineStr">
        <is>
          <t>2024-01-03</t>
        </is>
      </c>
      <c r="I3348" s="36" t="inlineStr">
        <is>
          <t>20240103000345</t>
        </is>
      </c>
      <c r="J3348" s="39" t="inlineStr">
        <is>
          <t>https://dart.fss.or.kr/dsaf001/main.do?rcpNo=20240103000345</t>
        </is>
      </c>
      <c r="K3348" s="37" t="inlineStr">
        <is>
          <t>post_events_summary</t>
        </is>
      </c>
    </row>
    <row r="3349" ht="45" customHeight="1">
      <c r="A3349" s="36" t="inlineStr">
        <is>
          <t>N077</t>
        </is>
      </c>
      <c r="B3349" s="37" t="inlineStr">
        <is>
          <t>Sublime Artist Agency Inc.</t>
        </is>
      </c>
      <c r="C3349" s="36" t="inlineStr">
        <is>
          <t>인수 후</t>
        </is>
      </c>
      <c r="D3349" s="36" t="inlineStr">
        <is>
          <t>2022-12-31</t>
        </is>
      </c>
      <c r="E3349" s="37" t="inlineStr">
        <is>
          <t>실적</t>
        </is>
      </c>
      <c r="F3349" s="37" t="inlineStr">
        <is>
          <t>써브라임 2022 감사보고서: 매출액 20,647,919,052원(전기 25,005,959,959원), 영업이익(손실) (3,042,597,552)원(전기 780,300,051원). 전기는 '감사받지 아니한 재무제표'.</t>
        </is>
      </c>
      <c r="G3349" s="37" t="inlineStr">
        <is>
          <t>DART 감사보고서</t>
        </is>
      </c>
      <c r="H3349" s="36" t="inlineStr">
        <is>
          <t>2023-04-05</t>
        </is>
      </c>
      <c r="I3349" s="36" t="inlineStr">
        <is>
          <t>20230405002629</t>
        </is>
      </c>
      <c r="J3349" s="39" t="inlineStr">
        <is>
          <t>https://dart.fss.or.kr/dsaf001/main.do?rcpNo=20230405002629</t>
        </is>
      </c>
      <c r="K3349" s="37" t="inlineStr">
        <is>
          <t>target_rev_post,target_op_post,target_rev_pre,target_op_pre</t>
        </is>
      </c>
    </row>
    <row r="3350" ht="45" customHeight="1">
      <c r="A3350" s="36" t="inlineStr">
        <is>
          <t>N077</t>
        </is>
      </c>
      <c r="B3350" s="37" t="inlineStr">
        <is>
          <t>Sublime Artist Agency Inc.</t>
        </is>
      </c>
      <c r="C3350" s="36" t="inlineStr">
        <is>
          <t>인수 후</t>
        </is>
      </c>
      <c r="D3350" s="36" t="inlineStr">
        <is>
          <t>2023-12-31</t>
        </is>
      </c>
      <c r="E3350" s="37" t="inlineStr">
        <is>
          <t>실적</t>
        </is>
      </c>
      <c r="F3350" s="37" t="inlineStr">
        <is>
          <t>써브라임 2023 감사보고서: 매출액 18,849,295,497원, 영업손실 (1,381,150,025)원.</t>
        </is>
      </c>
      <c r="G3350" s="37" t="inlineStr">
        <is>
          <t>DART 감사보고서</t>
        </is>
      </c>
      <c r="H3350" s="36" t="inlineStr">
        <is>
          <t>2024-04-05</t>
        </is>
      </c>
      <c r="I3350" s="36" t="inlineStr">
        <is>
          <t>20240405003471</t>
        </is>
      </c>
      <c r="J3350" s="39" t="inlineStr">
        <is>
          <t>https://dart.fss.or.kr/dsaf001/main.do?rcpNo=20240405003471</t>
        </is>
      </c>
      <c r="K3350" s="37" t="inlineStr">
        <is>
          <t>target_rev_post,target_op_post</t>
        </is>
      </c>
    </row>
    <row r="3351" ht="45" customHeight="1">
      <c r="A3351" s="36" t="inlineStr">
        <is>
          <t>N077</t>
        </is>
      </c>
      <c r="B3351" s="37" t="inlineStr">
        <is>
          <t>Sublime Artist Agency Inc.</t>
        </is>
      </c>
      <c r="C3351" s="36" t="inlineStr">
        <is>
          <t>인수 후</t>
        </is>
      </c>
      <c r="D3351" s="36" t="inlineStr">
        <is>
          <t>2024-12-31</t>
        </is>
      </c>
      <c r="E3351" s="37" t="inlineStr">
        <is>
          <t>실적</t>
        </is>
      </c>
      <c r="F3351" s="37" t="inlineStr">
        <is>
          <t>써브라임 2024 감사보고서: 매출액 14,215,637,446원, 영업손실 (1,969,776,390)원.</t>
        </is>
      </c>
      <c r="G3351" s="37" t="inlineStr">
        <is>
          <t>DART 감사보고서</t>
        </is>
      </c>
      <c r="H3351" s="36" t="inlineStr">
        <is>
          <t>2025-03-31</t>
        </is>
      </c>
      <c r="I3351" s="36" t="inlineStr">
        <is>
          <t>20250331001348</t>
        </is>
      </c>
      <c r="J3351" s="39" t="inlineStr">
        <is>
          <t>https://dart.fss.or.kr/dsaf001/main.do?rcpNo=20250331001348</t>
        </is>
      </c>
      <c r="K3351" s="37" t="inlineStr">
        <is>
          <t>target_rev_post,target_op_post</t>
        </is>
      </c>
    </row>
    <row r="3352" ht="45" customHeight="1">
      <c r="A3352" s="36" t="inlineStr">
        <is>
          <t>N077</t>
        </is>
      </c>
      <c r="B3352" s="37" t="inlineStr">
        <is>
          <t>Sublime Artist Agency Inc.</t>
        </is>
      </c>
      <c r="C3352" s="36" t="inlineStr">
        <is>
          <t>인수 후</t>
        </is>
      </c>
      <c r="D3352" s="36" t="inlineStr">
        <is>
          <t>2025-12-31</t>
        </is>
      </c>
      <c r="E3352" s="37" t="inlineStr">
        <is>
          <t>실적</t>
        </is>
      </c>
      <c r="F3352" s="37" t="inlineStr">
        <is>
          <t>써브라임 2025 감사보고서: 매출액 22,659,018,171원, 영업이익 525,715,525원.</t>
        </is>
      </c>
      <c r="G3352" s="37" t="inlineStr">
        <is>
          <t>DART 감사보고서</t>
        </is>
      </c>
      <c r="H3352" s="36" t="inlineStr">
        <is>
          <t>2026-04-02</t>
        </is>
      </c>
      <c r="I3352" s="36" t="inlineStr">
        <is>
          <t>20260402002607</t>
        </is>
      </c>
      <c r="J3352" s="39" t="inlineStr">
        <is>
          <t>https://dart.fss.or.kr/dsaf001/main.do?rcpNo=20260402002607</t>
        </is>
      </c>
      <c r="K3352" s="37" t="inlineStr">
        <is>
          <t>target_rev_post,target_op_post</t>
        </is>
      </c>
    </row>
    <row r="3353" ht="45" customHeight="1">
      <c r="A3353" s="36" t="inlineStr">
        <is>
          <t>N077</t>
        </is>
      </c>
      <c r="B3353" s="37" t="inlineStr">
        <is>
          <t>Sublime Artist Agency Inc.</t>
        </is>
      </c>
      <c r="C3353" s="36" t="inlineStr">
        <is>
          <t>인수 후</t>
        </is>
      </c>
      <c r="D3353" s="36" t="inlineStr">
        <is>
          <t>2023-12-31</t>
        </is>
      </c>
      <c r="E3353" s="37" t="inlineStr">
        <is>
          <t>기타</t>
        </is>
      </c>
      <c r="F3353" s="37" t="inlineStr">
        <is>
          <t>콘텐트리중앙 2023 사업보고서 영업권 변동표: '써브라임 사업부문 | 26,295,601 | - | - | 26,295,601'(천원, 손상 없음). 손상검사 할인율 16.5%, 성장률 0.0%.</t>
        </is>
      </c>
      <c r="G3353" s="37" t="inlineStr">
        <is>
          <t>DART 사업보고서</t>
        </is>
      </c>
      <c r="H3353" s="36" t="inlineStr">
        <is>
          <t>2024-03-20</t>
        </is>
      </c>
      <c r="I3353" s="36" t="inlineStr">
        <is>
          <t>20240320001970</t>
        </is>
      </c>
      <c r="J3353" s="39" t="inlineStr">
        <is>
          <t>https://dart.fss.or.kr/dsaf001/main.do?rcpNo=20240320001970</t>
        </is>
      </c>
      <c r="K3353" s="37" t="inlineStr">
        <is>
          <t>impairment</t>
        </is>
      </c>
    </row>
    <row r="3354" ht="45" customHeight="1">
      <c r="A3354" s="36" t="inlineStr">
        <is>
          <t>N077</t>
        </is>
      </c>
      <c r="B3354" s="37" t="inlineStr">
        <is>
          <t>Sublime Artist Agency Inc.</t>
        </is>
      </c>
      <c r="C3354" s="36" t="inlineStr">
        <is>
          <t>인수 후</t>
        </is>
      </c>
      <c r="D3354" s="36" t="inlineStr">
        <is>
          <t>2025-12-31</t>
        </is>
      </c>
      <c r="E3354" s="37" t="inlineStr">
        <is>
          <t>기타</t>
        </is>
      </c>
      <c r="F3354" s="37" t="inlineStr">
        <is>
          <t>콘텐트리중앙 2025 사업보고서: 영업권 손상 표(2025·2024·2023년)에서 '써브라임사업부문 | - | - | -'. 종속기업 현황 '써브라임(주)(주5) | 매니지먼트업 | 대한민국 | 69.28'.</t>
        </is>
      </c>
      <c r="G3354" s="37" t="inlineStr">
        <is>
          <t>DART 사업보고서</t>
        </is>
      </c>
      <c r="H3354" s="36" t="inlineStr">
        <is>
          <t>2026-03-18</t>
        </is>
      </c>
      <c r="I3354" s="36" t="inlineStr">
        <is>
          <t>20260318001520</t>
        </is>
      </c>
      <c r="J3354" s="39" t="inlineStr">
        <is>
          <t>https://dart.fss.or.kr/dsaf001/main.do?rcpNo=20260318001520</t>
        </is>
      </c>
      <c r="K3354" s="37" t="inlineStr">
        <is>
          <t>impairment,post_events_summary</t>
        </is>
      </c>
    </row>
    <row r="3355" ht="45" customHeight="1">
      <c r="A3355" s="36" t="inlineStr">
        <is>
          <t>N077</t>
        </is>
      </c>
      <c r="B3355" s="37" t="inlineStr">
        <is>
          <t>Sublime Artist Agency Inc.</t>
        </is>
      </c>
      <c r="C3355" s="36" t="inlineStr">
        <is>
          <t>인수 후</t>
        </is>
      </c>
      <c r="D3355" s="36" t="inlineStr">
        <is>
          <t>2026-06</t>
        </is>
      </c>
      <c r="E3355" s="37" t="inlineStr">
        <is>
          <t>기타</t>
        </is>
      </c>
      <c r="F3355" s="37" t="inlineStr">
        <is>
          <t>비즈한국(2026-08-27): '중앙홀딩스, JTBC, 콘텐트리중앙, 메가박스중앙, 중앙피앤아이 등 계열사의 기업회생절차를 신청했다'(지난 6월). HLL중앙·써브라임은 언급 없음. 언론 1개 매체만 확인.</t>
        </is>
      </c>
      <c r="G3355" s="37" t="inlineStr">
        <is>
          <t>언론 보도</t>
        </is>
      </c>
      <c r="H3355" s="36" t="inlineStr">
        <is>
          <t>2026-08-27</t>
        </is>
      </c>
      <c r="I3355" s="36" t="n"/>
      <c r="J3355" s="39" t="inlineStr">
        <is>
          <t>https://bizhankook.com/articles/joongang-group-financial-crisis.html</t>
        </is>
      </c>
      <c r="K3355" s="37" t="inlineStr">
        <is>
          <t>post_events_summary</t>
        </is>
      </c>
    </row>
    <row r="3356" ht="45" customHeight="1">
      <c r="A3356" s="36" t="inlineStr">
        <is>
          <t>N077</t>
        </is>
      </c>
      <c r="B3356" s="37" t="inlineStr">
        <is>
          <t>Sublime Artist Agency Inc.</t>
        </is>
      </c>
      <c r="C3356" s="36" t="inlineStr">
        <is>
          <t>발표</t>
        </is>
      </c>
      <c r="D3356" s="36" t="inlineStr">
        <is>
          <t>2022-07-01</t>
        </is>
      </c>
      <c r="E3356" s="37" t="inlineStr">
        <is>
          <t>기타</t>
        </is>
      </c>
      <c r="F3356" s="37" t="inlineStr">
        <is>
          <t>Yahoo Finance 036420.KS 종가: 2022-07-01 32,850원, 2022-07-21 37,300원.</t>
        </is>
      </c>
      <c r="G3356" s="37" t="inlineStr">
        <is>
          <t>기타</t>
        </is>
      </c>
      <c r="H3356" s="36" t="inlineStr">
        <is>
          <t>2026-10-31</t>
        </is>
      </c>
      <c r="I3356" s="36" t="n"/>
      <c r="J3356" s="39" t="inlineStr">
        <is>
          <t>https://query1.finance.yahoo.com/v8/finance/chart/036420.KS?period1=1656460800&amp;period2=1658534400&amp;interval=1d</t>
        </is>
      </c>
      <c r="K3356" s="37" t="inlineStr">
        <is>
          <t>acq_mktcap</t>
        </is>
      </c>
    </row>
    <row r="3357" ht="45" customHeight="1">
      <c r="A3357" s="36" t="inlineStr">
        <is>
          <t>N078</t>
        </is>
      </c>
      <c r="B3357" s="37" t="inlineStr">
        <is>
          <t>Poshmark, Inc.</t>
        </is>
      </c>
      <c r="C3357" s="36" t="inlineStr">
        <is>
          <t>발표</t>
        </is>
      </c>
      <c r="D3357" s="36" t="inlineStr">
        <is>
          <t>2022-10-03</t>
        </is>
      </c>
      <c r="E3357" s="37" t="inlineStr">
        <is>
          <t>발표</t>
        </is>
      </c>
      <c r="F3357" s="37"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7" t="inlineStr">
        <is>
          <t>SEC</t>
        </is>
      </c>
      <c r="H3357" s="36" t="inlineStr">
        <is>
          <t>2022-10-04</t>
        </is>
      </c>
      <c r="I3357" s="36" t="inlineStr">
        <is>
          <t>0001193125-22-257206</t>
        </is>
      </c>
      <c r="J3357" s="39" t="inlineStr">
        <is>
          <t>https://www.sec.gov/Archives/edgar/data/1825480/000119312522257206/d252462d8k.htm</t>
        </is>
      </c>
      <c r="K3357" s="37" t="inlineStr">
        <is>
          <t>announce_date_chk,purpose_quote,value_chk_local,acquirer_entity,status_chk</t>
        </is>
      </c>
    </row>
    <row r="3358" ht="45" customHeight="1">
      <c r="A3358" s="36" t="inlineStr">
        <is>
          <t>N078</t>
        </is>
      </c>
      <c r="B3358" s="37" t="inlineStr">
        <is>
          <t>Poshmark, Inc.</t>
        </is>
      </c>
      <c r="C3358" s="36" t="inlineStr">
        <is>
          <t>발표</t>
        </is>
      </c>
      <c r="D3358" s="36" t="inlineStr">
        <is>
          <t>2022-10-03</t>
        </is>
      </c>
      <c r="E3358" s="37" t="inlineStr">
        <is>
          <t>발표</t>
        </is>
      </c>
      <c r="F3358" s="37"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7" t="inlineStr">
        <is>
          <t>SEC</t>
        </is>
      </c>
      <c r="H3358" s="36" t="inlineStr">
        <is>
          <t>2022-10-03</t>
        </is>
      </c>
      <c r="I3358" s="36" t="inlineStr">
        <is>
          <t>0001193125-22-257206</t>
        </is>
      </c>
      <c r="J3358" s="39" t="inlineStr">
        <is>
          <t>https://www.sec.gov/Archives/edgar/data/1825480/000119312522257206/d252462dex991.htm</t>
        </is>
      </c>
      <c r="K3358" s="37" t="inlineStr">
        <is>
          <t>purpose_quote,value_chk_local,first_filing_date,core_basis</t>
        </is>
      </c>
    </row>
    <row r="3359" ht="45" customHeight="1">
      <c r="A3359" s="36" t="inlineStr">
        <is>
          <t>N078</t>
        </is>
      </c>
      <c r="B3359" s="37" t="inlineStr">
        <is>
          <t>Poshmark, Inc.</t>
        </is>
      </c>
      <c r="C3359" s="36" t="inlineStr">
        <is>
          <t>인수 전</t>
        </is>
      </c>
      <c r="D3359" s="36" t="inlineStr">
        <is>
          <t>2022-01-04</t>
        </is>
      </c>
      <c r="E3359" s="37" t="inlineStr">
        <is>
          <t>기타</t>
        </is>
      </c>
      <c r="F3359" s="37"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7" t="inlineStr">
        <is>
          <t>SEC</t>
        </is>
      </c>
      <c r="H3359" s="36" t="inlineStr">
        <is>
          <t>2022-11-25</t>
        </is>
      </c>
      <c r="I3359" s="36" t="inlineStr">
        <is>
          <t>0001193125-22-292273</t>
        </is>
      </c>
      <c r="J3359" s="39" t="inlineStr">
        <is>
          <t>https://www.sec.gov/Archives/edgar/data/1825480/000119312522292273/d387579ddefm14a.htm</t>
        </is>
      </c>
      <c r="K3359" s="37" t="inlineStr">
        <is>
          <t>pre_events_summary,value_chk_local,notes,acquirer_entity</t>
        </is>
      </c>
    </row>
    <row r="3360" ht="45" customHeight="1">
      <c r="A3360" s="36" t="inlineStr">
        <is>
          <t>N078</t>
        </is>
      </c>
      <c r="B3360" s="37" t="inlineStr">
        <is>
          <t>Poshmark, Inc.</t>
        </is>
      </c>
      <c r="C3360" s="36" t="inlineStr">
        <is>
          <t>발표</t>
        </is>
      </c>
      <c r="D3360" s="36" t="inlineStr">
        <is>
          <t>2022-10-04</t>
        </is>
      </c>
      <c r="E3360" s="37" t="inlineStr">
        <is>
          <t>발표</t>
        </is>
      </c>
      <c r="F3360" s="37"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7" t="inlineStr">
        <is>
          <t>KIND</t>
        </is>
      </c>
      <c r="H3360" s="36" t="inlineStr">
        <is>
          <t>2022-10-04</t>
        </is>
      </c>
      <c r="I3360" s="36" t="inlineStr">
        <is>
          <t>20221004800002</t>
        </is>
      </c>
      <c r="J3360" s="39" t="inlineStr">
        <is>
          <t>https://dart.fss.or.kr/dsaf001/main.do?rcpNo=20221004800002</t>
        </is>
      </c>
      <c r="K3360" s="37" t="inlineStr">
        <is>
          <t>purpose_quote,deal_to_equity_pct,deal_to_assets_pct,acq_total_assets,acquirer_entity,notes</t>
        </is>
      </c>
    </row>
    <row r="3361" ht="45" customHeight="1">
      <c r="A3361" s="36" t="inlineStr">
        <is>
          <t>N078</t>
        </is>
      </c>
      <c r="B3361" s="37" t="inlineStr">
        <is>
          <t>Poshmark, Inc.</t>
        </is>
      </c>
      <c r="C3361" s="36" t="inlineStr">
        <is>
          <t>발표</t>
        </is>
      </c>
      <c r="D3361" s="36" t="inlineStr">
        <is>
          <t>2022-10-04</t>
        </is>
      </c>
      <c r="E3361" s="37" t="inlineStr">
        <is>
          <t>발표</t>
        </is>
      </c>
      <c r="F3361" s="37"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7" t="inlineStr">
        <is>
          <t>KIND</t>
        </is>
      </c>
      <c r="H3361" s="36" t="inlineStr">
        <is>
          <t>2022-10-04</t>
        </is>
      </c>
      <c r="I3361" s="36" t="inlineStr">
        <is>
          <t>20221004800009</t>
        </is>
      </c>
      <c r="J3361" s="39" t="inlineStr">
        <is>
          <t>https://dart.fss.or.kr/dsaf001/main.do?rcpNo=20221004800009</t>
        </is>
      </c>
      <c r="K3361" s="37" t="inlineStr">
        <is>
          <t>notes,value_chk_local</t>
        </is>
      </c>
    </row>
    <row r="3362" ht="45" customHeight="1">
      <c r="A3362" s="36" t="inlineStr">
        <is>
          <t>N078</t>
        </is>
      </c>
      <c r="B3362" s="37" t="inlineStr">
        <is>
          <t>Poshmark, Inc.</t>
        </is>
      </c>
      <c r="C3362" s="36" t="inlineStr">
        <is>
          <t>발표</t>
        </is>
      </c>
      <c r="D3362" s="36" t="inlineStr">
        <is>
          <t>2022-10-04</t>
        </is>
      </c>
      <c r="E3362" s="37" t="inlineStr">
        <is>
          <t>발표</t>
        </is>
      </c>
      <c r="F3362" s="37"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7" t="inlineStr">
        <is>
          <t>KIND</t>
        </is>
      </c>
      <c r="H3362" s="36" t="inlineStr">
        <is>
          <t>2022-10-04</t>
        </is>
      </c>
      <c r="I3362" s="36" t="inlineStr">
        <is>
          <t>20221004800011</t>
        </is>
      </c>
      <c r="J3362" s="39" t="inlineStr">
        <is>
          <t>https://dart.fss.or.kr/dsaf001/main.do?rcpNo=20221004800011</t>
        </is>
      </c>
      <c r="K3362" s="37" t="inlineStr">
        <is>
          <t>purpose_quote,deal_to_assets_pct,target_rev_pre,target_op_pre</t>
        </is>
      </c>
    </row>
    <row r="3363" ht="45" customHeight="1">
      <c r="A3363" s="36" t="inlineStr">
        <is>
          <t>N078</t>
        </is>
      </c>
      <c r="B3363" s="37" t="inlineStr">
        <is>
          <t>Poshmark, Inc.</t>
        </is>
      </c>
      <c r="C3363" s="36" t="inlineStr">
        <is>
          <t>발표</t>
        </is>
      </c>
      <c r="D3363" s="36" t="inlineStr">
        <is>
          <t>2022-10-04</t>
        </is>
      </c>
      <c r="E3363" s="37" t="inlineStr">
        <is>
          <t>발표</t>
        </is>
      </c>
      <c r="F3363" s="37" t="inlineStr">
        <is>
          <t>타인에대한채무보증결정: NAVER가 Proton Parent의 합병대금 지급의무 등에 대해 2,344,147,113,560원 연대책임(합병계약 당사자로서 이행보증). 2023-01-05 정정(20230106800003)으로 잔액 0, 종료.</t>
        </is>
      </c>
      <c r="G3363" s="37" t="inlineStr">
        <is>
          <t>KIND</t>
        </is>
      </c>
      <c r="H3363" s="36" t="inlineStr">
        <is>
          <t>2022-10-04</t>
        </is>
      </c>
      <c r="I3363" s="36" t="inlineStr">
        <is>
          <t>20221004800008</t>
        </is>
      </c>
      <c r="J3363" s="39" t="inlineStr">
        <is>
          <t>https://dart.fss.or.kr/dsaf001/main.do?rcpNo=20221004800008</t>
        </is>
      </c>
      <c r="K3363" s="37" t="inlineStr">
        <is>
          <t>acquirer_entity</t>
        </is>
      </c>
    </row>
    <row r="3364" ht="45" customHeight="1">
      <c r="A3364" s="36" t="inlineStr">
        <is>
          <t>N078</t>
        </is>
      </c>
      <c r="B3364" s="37" t="inlineStr">
        <is>
          <t>Poshmark, Inc.</t>
        </is>
      </c>
      <c r="C3364" s="36" t="inlineStr">
        <is>
          <t>발표</t>
        </is>
      </c>
      <c r="D3364" s="36" t="inlineStr">
        <is>
          <t>2022-10-04</t>
        </is>
      </c>
      <c r="E3364" s="37" t="inlineStr">
        <is>
          <t>어닝콜</t>
        </is>
      </c>
      <c r="F3364" s="37" t="inlineStr">
        <is>
          <t>기업설명회(IR)개최(안내공시): 2022-10-04 10:00 '네이버의 Poshmark사 인수관련 설명회', 컨퍼런스콜(순차통역).</t>
        </is>
      </c>
      <c r="G3364" s="37" t="inlineStr">
        <is>
          <t>KIND</t>
        </is>
      </c>
      <c r="H3364" s="36" t="inlineStr">
        <is>
          <t>2022-10-04</t>
        </is>
      </c>
      <c r="I3364" s="36" t="inlineStr">
        <is>
          <t>20221004800114</t>
        </is>
      </c>
      <c r="J3364" s="39" t="inlineStr">
        <is>
          <t>https://dart.fss.or.kr/dsaf001/main.do?rcpNo=20221004800114</t>
        </is>
      </c>
      <c r="K3364" s="37" t="inlineStr">
        <is>
          <t>first_filing_date,earnings_call_note</t>
        </is>
      </c>
    </row>
    <row r="3365" ht="45" customHeight="1">
      <c r="A3365" s="36" t="inlineStr">
        <is>
          <t>N078</t>
        </is>
      </c>
      <c r="B3365" s="37" t="inlineStr">
        <is>
          <t>Poshmark, Inc.</t>
        </is>
      </c>
      <c r="C3365" s="36" t="inlineStr">
        <is>
          <t>발표</t>
        </is>
      </c>
      <c r="D3365" s="36" t="inlineStr">
        <is>
          <t>2022-10-04</t>
        </is>
      </c>
      <c r="E3365" s="37" t="inlineStr">
        <is>
          <t>어닝콜</t>
        </is>
      </c>
      <c r="F3365" s="37"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7" t="inlineStr">
        <is>
          <t>언론 보도</t>
        </is>
      </c>
      <c r="H3365" s="36" t="inlineStr">
        <is>
          <t>2022-10-04</t>
        </is>
      </c>
      <c r="I3365" s="36" t="n"/>
      <c r="J3365" s="39" t="inlineStr">
        <is>
          <t>https://news.mtn.co.kr/news-detail/2022100415114028996</t>
        </is>
      </c>
      <c r="K3365" s="37" t="inlineStr">
        <is>
          <t>earnings_call_note</t>
        </is>
      </c>
    </row>
    <row r="3366" ht="45" customHeight="1">
      <c r="A3366" s="36" t="inlineStr">
        <is>
          <t>N078</t>
        </is>
      </c>
      <c r="B3366" s="37" t="inlineStr">
        <is>
          <t>Poshmark, Inc.</t>
        </is>
      </c>
      <c r="C3366" s="36" t="inlineStr">
        <is>
          <t>발표</t>
        </is>
      </c>
      <c r="D3366" s="36" t="inlineStr">
        <is>
          <t>2022-10-04</t>
        </is>
      </c>
      <c r="E3366" s="37" t="inlineStr">
        <is>
          <t>기타</t>
        </is>
      </c>
      <c r="F3366" s="37" t="inlineStr">
        <is>
          <t>네이버금융 일별시세(035420) 종가: 2022-09-30 193,500원, 10-04 176,500원(거래량 3,753,785주), 10-05 164,000원, 10-06 167,000원.</t>
        </is>
      </c>
      <c r="G3366" s="37" t="inlineStr">
        <is>
          <t>기타</t>
        </is>
      </c>
      <c r="H3366" s="36" t="inlineStr">
        <is>
          <t>2026-10-25</t>
        </is>
      </c>
      <c r="I3366" s="36" t="n"/>
      <c r="J3366" s="39" t="inlineStr">
        <is>
          <t>https://api.finance.naver.com/siseJson.naver?symbol=035420&amp;requestType=1&amp;startTime=20220920&amp;endTime=20221012&amp;timeframe=day</t>
        </is>
      </c>
      <c r="K3366" s="37" t="inlineStr">
        <is>
          <t>acq_mktcap,event_ticker_basis,post_events_summary</t>
        </is>
      </c>
    </row>
    <row r="3367" ht="45" customHeight="1">
      <c r="A3367" s="36" t="inlineStr">
        <is>
          <t>N078</t>
        </is>
      </c>
      <c r="B3367" s="37" t="inlineStr">
        <is>
          <t>Poshmark, Inc.</t>
        </is>
      </c>
      <c r="C3367" s="36" t="inlineStr">
        <is>
          <t>인수 전</t>
        </is>
      </c>
      <c r="D3367" s="36" t="inlineStr">
        <is>
          <t>2022-09-30</t>
        </is>
      </c>
      <c r="E3367" s="37" t="inlineStr">
        <is>
          <t>기타</t>
        </is>
      </c>
      <c r="F3367" s="37" t="inlineStr">
        <is>
          <t>NAVER 2022년 3분기보고서 '주식의 총수': 2022-09-30 발행주식총수 164,049,085주, 자기주식 14,079,543주, 유통주식 149,969,542주.</t>
        </is>
      </c>
      <c r="G3367" s="37" t="inlineStr">
        <is>
          <t>DART 기타공시</t>
        </is>
      </c>
      <c r="H3367" s="36" t="inlineStr">
        <is>
          <t>2022-11-14</t>
        </is>
      </c>
      <c r="I3367" s="36" t="inlineStr">
        <is>
          <t>20221114002234</t>
        </is>
      </c>
      <c r="J3367" s="39" t="inlineStr">
        <is>
          <t>https://dart.fss.or.kr/dsaf001/main.do?rcpNo=20221114002234</t>
        </is>
      </c>
      <c r="K3367" s="37" t="inlineStr">
        <is>
          <t>acq_mktcap</t>
        </is>
      </c>
    </row>
    <row r="3368" ht="45" customHeight="1">
      <c r="A3368" s="36" t="inlineStr">
        <is>
          <t>N078</t>
        </is>
      </c>
      <c r="B3368" s="37" t="inlineStr">
        <is>
          <t>Poshmark, Inc.</t>
        </is>
      </c>
      <c r="C3368" s="36" t="inlineStr">
        <is>
          <t>발표</t>
        </is>
      </c>
      <c r="D3368" s="36" t="inlineStr">
        <is>
          <t>2022-10-03</t>
        </is>
      </c>
      <c r="E3368" s="37" t="inlineStr">
        <is>
          <t>기타</t>
        </is>
      </c>
      <c r="F3368" s="37" t="inlineStr">
        <is>
          <t>이투데이 2022-10-05(유안타증권 리포트 인용): Poshmark 종가 USD 15.57 대비 15% 프리미엄, 2022년 상반기 매출 USD 1.8억·영업손실 USD 3,700만.</t>
        </is>
      </c>
      <c r="G3368" s="37" t="inlineStr">
        <is>
          <t>언론 보도</t>
        </is>
      </c>
      <c r="H3368" s="36" t="inlineStr">
        <is>
          <t>2022-10-05</t>
        </is>
      </c>
      <c r="I3368" s="36" t="n"/>
      <c r="J3368" s="39" t="inlineStr">
        <is>
          <t>https://www.etoday.co.kr/news/view/2178612</t>
        </is>
      </c>
      <c r="K3368" s="37" t="inlineStr">
        <is>
          <t>event_ticker_basis,pre_events_summary</t>
        </is>
      </c>
    </row>
    <row r="3369" ht="45" customHeight="1">
      <c r="A3369" s="36" t="inlineStr">
        <is>
          <t>N078</t>
        </is>
      </c>
      <c r="B3369" s="37" t="inlineStr">
        <is>
          <t>Poshmark, Inc.</t>
        </is>
      </c>
      <c r="C3369" s="36" t="inlineStr">
        <is>
          <t>발표</t>
        </is>
      </c>
      <c r="D3369" s="36" t="inlineStr">
        <is>
          <t>2022-10-04</t>
        </is>
      </c>
      <c r="E3369" s="37" t="inlineStr">
        <is>
          <t>기타</t>
        </is>
      </c>
      <c r="F3369" s="37" t="inlineStr">
        <is>
          <t>Motley Fool 2022-10-04: 발표 다음 날 10:30 ET 기준 Poshmark 주가 13% 상승, 사전 인수설 언급 없음.</t>
        </is>
      </c>
      <c r="G3369" s="37" t="inlineStr">
        <is>
          <t>언론 보도</t>
        </is>
      </c>
      <c r="H3369" s="36" t="inlineStr">
        <is>
          <t>2022-10-04</t>
        </is>
      </c>
      <c r="I3369" s="36" t="n"/>
      <c r="J3369" s="39" t="inlineStr">
        <is>
          <t>https://www.fool.com/investing/2022/10/04/heres-why-poshmark-stock-likely-jumped-for-the-las/</t>
        </is>
      </c>
      <c r="K3369" s="37" t="inlineStr">
        <is>
          <t>event_ticker_basis,first_filing_date</t>
        </is>
      </c>
    </row>
    <row r="3370" ht="45" customHeight="1">
      <c r="A3370" s="36" t="inlineStr">
        <is>
          <t>N078</t>
        </is>
      </c>
      <c r="B3370" s="37" t="inlineStr">
        <is>
          <t>Poshmark, Inc.</t>
        </is>
      </c>
      <c r="C3370" s="36" t="inlineStr">
        <is>
          <t>인수 전</t>
        </is>
      </c>
      <c r="D3370" s="36" t="inlineStr">
        <is>
          <t>2021-12-31</t>
        </is>
      </c>
      <c r="E3370" s="37" t="inlineStr">
        <is>
          <t>실적</t>
        </is>
      </c>
      <c r="F3370" s="37"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7" t="inlineStr">
        <is>
          <t>SEC</t>
        </is>
      </c>
      <c r="H3370" s="36" t="inlineStr">
        <is>
          <t>2022-03-30</t>
        </is>
      </c>
      <c r="I3370" s="36" t="inlineStr">
        <is>
          <t>0000950170-22-005057</t>
        </is>
      </c>
      <c r="J3370" s="39" t="inlineStr">
        <is>
          <t>https://www.sec.gov/Archives/edgar/data/1825480/000095017022005057/posh-20211231.htm</t>
        </is>
      </c>
      <c r="K3370" s="37" t="inlineStr">
        <is>
          <t>target_rev_pre,target_op_pre,pre_events_summary,perf_basis</t>
        </is>
      </c>
    </row>
    <row r="3371" ht="45" customHeight="1">
      <c r="A3371" s="36" t="inlineStr">
        <is>
          <t>N078</t>
        </is>
      </c>
      <c r="B3371" s="37" t="inlineStr">
        <is>
          <t>Poshmark, Inc.</t>
        </is>
      </c>
      <c r="C3371" s="36" t="inlineStr">
        <is>
          <t>인수 전</t>
        </is>
      </c>
      <c r="D3371" s="36" t="inlineStr">
        <is>
          <t>2022-09-30</t>
        </is>
      </c>
      <c r="E3371" s="37" t="inlineStr">
        <is>
          <t>실적</t>
        </is>
      </c>
      <c r="F3371" s="37" t="inlineStr">
        <is>
          <t>Poshmark 10-Q 3Q22: 1~9월 순매출 USD 268,430천(전년 241,806천), 영업손실 (61,632)천(전년 (29,429)천); 2022-09-30 총자산 USD 619,597천.</t>
        </is>
      </c>
      <c r="G3371" s="37" t="inlineStr">
        <is>
          <t>SEC</t>
        </is>
      </c>
      <c r="H3371" s="36" t="inlineStr">
        <is>
          <t>2022-11-10</t>
        </is>
      </c>
      <c r="I3371" s="36" t="inlineStr">
        <is>
          <t>0000950170-22-024463</t>
        </is>
      </c>
      <c r="J3371" s="39" t="inlineStr">
        <is>
          <t>https://www.sec.gov/Archives/edgar/data/1825480/000095017022024463/posh-20220930.htm</t>
        </is>
      </c>
      <c r="K3371" s="37" t="inlineStr">
        <is>
          <t>target_rev_pre,target_op_pre,perf_basis</t>
        </is>
      </c>
    </row>
    <row r="3372" ht="45" customHeight="1">
      <c r="A3372" s="36" t="inlineStr">
        <is>
          <t>N078</t>
        </is>
      </c>
      <c r="B3372" s="37" t="inlineStr">
        <is>
          <t>Poshmark, Inc.</t>
        </is>
      </c>
      <c r="C3372" s="36" t="inlineStr">
        <is>
          <t>인수 전</t>
        </is>
      </c>
      <c r="D3372" s="36" t="inlineStr">
        <is>
          <t>2021-01-14</t>
        </is>
      </c>
      <c r="E3372" s="37" t="inlineStr">
        <is>
          <t>상장</t>
        </is>
      </c>
      <c r="F3372" s="37" t="inlineStr">
        <is>
          <t>Poshmark 424B4: Class A 6,600,000주, 공모가 USD 42.00, Nasdaq 'POSH'.</t>
        </is>
      </c>
      <c r="G3372" s="37" t="inlineStr">
        <is>
          <t>SEC</t>
        </is>
      </c>
      <c r="H3372" s="36" t="inlineStr">
        <is>
          <t>2021-01-14</t>
        </is>
      </c>
      <c r="I3372" s="36" t="inlineStr">
        <is>
          <t>0001193125-21-009089</t>
        </is>
      </c>
      <c r="J3372" s="39" t="inlineStr">
        <is>
          <t>https://www.sec.gov/Archives/edgar/data/1825480/000119312521009089/d66583d424b4.htm</t>
        </is>
      </c>
      <c r="K3372" s="37" t="inlineStr">
        <is>
          <t>pre_events_summary</t>
        </is>
      </c>
    </row>
    <row r="3373" ht="45" customHeight="1">
      <c r="A3373" s="36" t="inlineStr">
        <is>
          <t>N078</t>
        </is>
      </c>
      <c r="B3373" s="37" t="inlineStr">
        <is>
          <t>Poshmark, Inc.</t>
        </is>
      </c>
      <c r="C3373" s="36" t="inlineStr">
        <is>
          <t>인수 전</t>
        </is>
      </c>
      <c r="D3373" s="36" t="inlineStr">
        <is>
          <t>2020-12-31</t>
        </is>
      </c>
      <c r="E3373" s="37" t="inlineStr">
        <is>
          <t>투자유치</t>
        </is>
      </c>
      <c r="F3373" s="37" t="inlineStr">
        <is>
          <t>Poshmark 10-Q 3Q21 재무상태표: 2020-12-31 상환전환우선주 52,286,631주, 청산우선권 USD 159,704천(IPO 때 보통주 전환).</t>
        </is>
      </c>
      <c r="G3373" s="37" t="inlineStr">
        <is>
          <t>SEC</t>
        </is>
      </c>
      <c r="H3373" s="36" t="inlineStr">
        <is>
          <t>2021-11-12</t>
        </is>
      </c>
      <c r="I3373" s="36" t="inlineStr">
        <is>
          <t>0001564590-21-056330</t>
        </is>
      </c>
      <c r="J3373" s="39" t="inlineStr">
        <is>
          <t>https://www.sec.gov/Archives/edgar/data/1825480/000156459021056330/posh-10q_20210930.htm</t>
        </is>
      </c>
      <c r="K3373" s="37" t="inlineStr">
        <is>
          <t>pre_events_summary</t>
        </is>
      </c>
    </row>
    <row r="3374" ht="45" customHeight="1">
      <c r="A3374" s="36" t="inlineStr">
        <is>
          <t>N078</t>
        </is>
      </c>
      <c r="B3374" s="37" t="inlineStr">
        <is>
          <t>Poshmark, Inc.</t>
        </is>
      </c>
      <c r="C3374" s="36" t="inlineStr">
        <is>
          <t>인수 전</t>
        </is>
      </c>
      <c r="D3374" s="36" t="inlineStr">
        <is>
          <t>2022-12-31</t>
        </is>
      </c>
      <c r="E3374" s="37" t="inlineStr">
        <is>
          <t>실적</t>
        </is>
      </c>
      <c r="F3374" s="37"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7" t="inlineStr">
        <is>
          <t>DART 사업보고서</t>
        </is>
      </c>
      <c r="H3374" s="36" t="inlineStr">
        <is>
          <t>2023-03-14</t>
        </is>
      </c>
      <c r="I3374" s="36" t="inlineStr">
        <is>
          <t>20230314001049</t>
        </is>
      </c>
      <c r="J3374" s="39" t="inlineStr">
        <is>
          <t>https://dart.fss.or.kr/dsaf001/main.do?rcpNo=20230314001049</t>
        </is>
      </c>
      <c r="K3374" s="37" t="inlineStr">
        <is>
          <t>acquirer_core,acq_total_assets</t>
        </is>
      </c>
    </row>
    <row r="3375" ht="45" customHeight="1">
      <c r="A3375" s="36" t="inlineStr">
        <is>
          <t>N078</t>
        </is>
      </c>
      <c r="B3375" s="37" t="inlineStr">
        <is>
          <t>Poshmark, Inc.</t>
        </is>
      </c>
      <c r="C3375" s="36" t="inlineStr">
        <is>
          <t>인수 후</t>
        </is>
      </c>
      <c r="D3375" s="36" t="inlineStr">
        <is>
          <t>2022-12-27</t>
        </is>
      </c>
      <c r="E3375" s="37" t="inlineStr">
        <is>
          <t>기타</t>
        </is>
      </c>
      <c r="F3375" s="37" t="inlineStr">
        <is>
          <t>Poshmark 8-K: 2022-12-27 특별주주총회에서 합병 승인(찬성 258,328,439, 반대 86,220, 기권 56,373). 기록일 주식 Class A 54,649,854·Class B 24,592,080주.</t>
        </is>
      </c>
      <c r="G3375" s="37" t="inlineStr">
        <is>
          <t>SEC</t>
        </is>
      </c>
      <c r="H3375" s="36" t="inlineStr">
        <is>
          <t>2022-12-27</t>
        </is>
      </c>
      <c r="I3375" s="36" t="inlineStr">
        <is>
          <t>0001193125-22-312716</t>
        </is>
      </c>
      <c r="J3375" s="39" t="inlineStr">
        <is>
          <t>https://www.sec.gov/Archives/edgar/data/1825480/000119312522312716/d401101d8k.htm</t>
        </is>
      </c>
      <c r="K3375" s="37" t="inlineStr">
        <is>
          <t>status_chk,post_events_summary</t>
        </is>
      </c>
    </row>
    <row r="3376" ht="45" customHeight="1">
      <c r="A3376" s="36" t="inlineStr">
        <is>
          <t>N078</t>
        </is>
      </c>
      <c r="B3376" s="37" t="inlineStr">
        <is>
          <t>Poshmark, Inc.</t>
        </is>
      </c>
      <c r="C3376" s="36" t="inlineStr">
        <is>
          <t>인수 후</t>
        </is>
      </c>
      <c r="D3376" s="36" t="inlineStr">
        <is>
          <t>2023-01-05</t>
        </is>
      </c>
      <c r="E3376" s="37" t="inlineStr">
        <is>
          <t>완료</t>
        </is>
      </c>
      <c r="F3376" s="37" t="inlineStr">
        <is>
          <t>Poshmark 8-K: 2023-01-05 Merger Sub가 Poshmark에 흡수합병되어 Poshmark가 NAVER의 간접 자회사가 됨, Nasdaq 거래정지·Form 25 요청, 이사 7명 퇴임.</t>
        </is>
      </c>
      <c r="G3376" s="37" t="inlineStr">
        <is>
          <t>SEC</t>
        </is>
      </c>
      <c r="H3376" s="36" t="inlineStr">
        <is>
          <t>2023-01-05</t>
        </is>
      </c>
      <c r="I3376" s="36" t="inlineStr">
        <is>
          <t>0001193125-23-002016</t>
        </is>
      </c>
      <c r="J3376" s="39" t="inlineStr">
        <is>
          <t>https://www.sec.gov/Archives/edgar/data/1825480/000119312523002016/d415830d8k.htm</t>
        </is>
      </c>
      <c r="K3376" s="37" t="inlineStr">
        <is>
          <t>status_chk,post_events_summary,event_ticker_basis</t>
        </is>
      </c>
    </row>
    <row r="3377" ht="45" customHeight="1">
      <c r="A3377" s="36" t="inlineStr">
        <is>
          <t>N078</t>
        </is>
      </c>
      <c r="B3377" s="37" t="inlineStr">
        <is>
          <t>Poshmark, Inc.</t>
        </is>
      </c>
      <c r="C3377" s="36" t="inlineStr">
        <is>
          <t>인수 후</t>
        </is>
      </c>
      <c r="D3377" s="36" t="inlineStr">
        <is>
          <t>2023-01-17</t>
        </is>
      </c>
      <c r="E3377" s="37" t="inlineStr">
        <is>
          <t>기타</t>
        </is>
      </c>
      <c r="F3377" s="37" t="inlineStr">
        <is>
          <t>SEC EDGAR 제출 목록: 2023-01-17 Form 15-12G(등록 말소), 2023-01-05 Form 25-NSE.</t>
        </is>
      </c>
      <c r="G3377" s="37" t="inlineStr">
        <is>
          <t>SEC</t>
        </is>
      </c>
      <c r="H3377" s="36" t="inlineStr">
        <is>
          <t>2023-01-17</t>
        </is>
      </c>
      <c r="I3377" s="36" t="inlineStr">
        <is>
          <t>0001193125-23-008927</t>
        </is>
      </c>
      <c r="J3377" s="39" t="inlineStr">
        <is>
          <t>https://data.sec.gov/submissions/CIK0001825480.json</t>
        </is>
      </c>
      <c r="K3377" s="37" t="inlineStr">
        <is>
          <t>post_events_summary</t>
        </is>
      </c>
    </row>
    <row r="3378" ht="45" customHeight="1">
      <c r="A3378" s="36" t="inlineStr">
        <is>
          <t>N078</t>
        </is>
      </c>
      <c r="B3378" s="37" t="inlineStr">
        <is>
          <t>Poshmark, Inc.</t>
        </is>
      </c>
      <c r="C3378" s="36" t="inlineStr">
        <is>
          <t>인수 후</t>
        </is>
      </c>
      <c r="D3378" s="36" t="inlineStr">
        <is>
          <t>2023-01-05</t>
        </is>
      </c>
      <c r="E3378" s="37" t="inlineStr">
        <is>
          <t>완료</t>
        </is>
      </c>
      <c r="F3378" s="37"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7" t="inlineStr">
        <is>
          <t>KIND</t>
        </is>
      </c>
      <c r="H3378" s="36" t="inlineStr">
        <is>
          <t>2023-01-06</t>
        </is>
      </c>
      <c r="I3378" s="36" t="inlineStr">
        <is>
          <t>20230106800002</t>
        </is>
      </c>
      <c r="J3378" s="39" t="inlineStr">
        <is>
          <t>https://dart.fss.or.kr/dsaf001/main.do?rcpNo=20230106800002</t>
        </is>
      </c>
      <c r="K3378" s="37" t="inlineStr">
        <is>
          <t>value_chk_local,deal_to_assets_pct,deal_to_equity_pct,status_chk,notes,post_events_summary</t>
        </is>
      </c>
    </row>
    <row r="3379" ht="45" customHeight="1">
      <c r="A3379" s="36" t="inlineStr">
        <is>
          <t>N078</t>
        </is>
      </c>
      <c r="B3379" s="37" t="inlineStr">
        <is>
          <t>Poshmark, Inc.</t>
        </is>
      </c>
      <c r="C3379" s="36" t="inlineStr">
        <is>
          <t>인수 후</t>
        </is>
      </c>
      <c r="D3379" s="36" t="inlineStr">
        <is>
          <t>2023-01-05</t>
        </is>
      </c>
      <c r="E3379" s="37" t="inlineStr">
        <is>
          <t>완료</t>
        </is>
      </c>
      <c r="F3379" s="37" t="inlineStr">
        <is>
          <t>[기재정정]유상증자결정(종속회사의 주요경영사항): Proton Parent 신주 73,072,626주, 1주당 발행가 22,817원, 기타자금 1,667,307,600,000원, 납입일 2023-01-05.</t>
        </is>
      </c>
      <c r="G3379" s="37" t="inlineStr">
        <is>
          <t>KIND</t>
        </is>
      </c>
      <c r="H3379" s="36" t="inlineStr">
        <is>
          <t>2023-01-06</t>
        </is>
      </c>
      <c r="I3379" s="36" t="inlineStr">
        <is>
          <t>20230106800004</t>
        </is>
      </c>
      <c r="J3379" s="39" t="inlineStr">
        <is>
          <t>https://dart.fss.or.kr/dsaf001/main.do?rcpNo=20230106800004</t>
        </is>
      </c>
      <c r="K3379" s="37" t="inlineStr">
        <is>
          <t>notes,value_chk_local</t>
        </is>
      </c>
    </row>
    <row r="3380" ht="45" customHeight="1">
      <c r="A3380" s="36" t="inlineStr">
        <is>
          <t>N078</t>
        </is>
      </c>
      <c r="B3380" s="37" t="inlineStr">
        <is>
          <t>Poshmark, Inc.</t>
        </is>
      </c>
      <c r="C3380" s="36" t="inlineStr">
        <is>
          <t>인수 후</t>
        </is>
      </c>
      <c r="D3380" s="36" t="inlineStr">
        <is>
          <t>2023-01-05</t>
        </is>
      </c>
      <c r="E3380" s="37" t="inlineStr">
        <is>
          <t>완료</t>
        </is>
      </c>
      <c r="F3380" s="37"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7" t="inlineStr">
        <is>
          <t>KIND</t>
        </is>
      </c>
      <c r="H3380" s="36" t="inlineStr">
        <is>
          <t>2023-01-06</t>
        </is>
      </c>
      <c r="I3380" s="36" t="inlineStr">
        <is>
          <t>20230106800005</t>
        </is>
      </c>
      <c r="J3380" s="39" t="inlineStr">
        <is>
          <t>https://dart.fss.or.kr/dsaf001/main.do?rcpNo=20230106800005</t>
        </is>
      </c>
      <c r="K3380" s="37" t="inlineStr">
        <is>
          <t>value_chk_local,value_chk_usdmm,deal_to_assets_pct,notes</t>
        </is>
      </c>
    </row>
    <row r="3381" ht="45" customHeight="1">
      <c r="A3381" s="36" t="inlineStr">
        <is>
          <t>N078</t>
        </is>
      </c>
      <c r="B3381" s="37" t="inlineStr">
        <is>
          <t>Poshmark, Inc.</t>
        </is>
      </c>
      <c r="C3381" s="36" t="inlineStr">
        <is>
          <t>인수 후</t>
        </is>
      </c>
      <c r="D3381" s="36" t="inlineStr">
        <is>
          <t>2023-03-31</t>
        </is>
      </c>
      <c r="E3381" s="37" t="inlineStr">
        <is>
          <t>실적</t>
        </is>
      </c>
      <c r="F3381" s="37"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7" t="inlineStr">
        <is>
          <t>DART 기타공시</t>
        </is>
      </c>
      <c r="H3381" s="36" t="inlineStr">
        <is>
          <t>2023-05-12</t>
        </is>
      </c>
      <c r="I3381" s="36" t="inlineStr">
        <is>
          <t>20230512001100</t>
        </is>
      </c>
      <c r="J3381" s="39" t="inlineStr">
        <is>
          <t>https://dart.fss.or.kr/dsaf001/main.do?rcpNo=20230512001100</t>
        </is>
      </c>
      <c r="K3381" s="37" t="inlineStr">
        <is>
          <t>target_rev_post,notes</t>
        </is>
      </c>
    </row>
    <row r="3382" ht="45" customHeight="1">
      <c r="A3382" s="36" t="inlineStr">
        <is>
          <t>N078</t>
        </is>
      </c>
      <c r="B3382" s="37" t="inlineStr">
        <is>
          <t>Poshmark, Inc.</t>
        </is>
      </c>
      <c r="C3382" s="36" t="inlineStr">
        <is>
          <t>인수 후</t>
        </is>
      </c>
      <c r="D3382" s="36" t="inlineStr">
        <is>
          <t>2023-06-30</t>
        </is>
      </c>
      <c r="E3382" s="37" t="inlineStr">
        <is>
          <t>실적</t>
        </is>
      </c>
      <c r="F3382" s="37" t="inlineStr">
        <is>
          <t>NAVER 2023년 반기보고서 사업결합 주석: 취득일 이후 Poshmark 영업수익 241,916백만원·순손실 540백만원.</t>
        </is>
      </c>
      <c r="G3382" s="37" t="inlineStr">
        <is>
          <t>DART 기타공시</t>
        </is>
      </c>
      <c r="H3382" s="36" t="inlineStr">
        <is>
          <t>2023-08-11</t>
        </is>
      </c>
      <c r="I3382" s="36" t="inlineStr">
        <is>
          <t>20230811001363</t>
        </is>
      </c>
      <c r="J3382" s="39" t="inlineStr">
        <is>
          <t>https://dart.fss.or.kr/dsaf001/main.do?rcpNo=20230811001363</t>
        </is>
      </c>
      <c r="K3382" s="37" t="inlineStr">
        <is>
          <t>target_rev_post</t>
        </is>
      </c>
    </row>
    <row r="3383" ht="45" customHeight="1">
      <c r="A3383" s="36" t="inlineStr">
        <is>
          <t>N078</t>
        </is>
      </c>
      <c r="B3383" s="37" t="inlineStr">
        <is>
          <t>Poshmark, Inc.</t>
        </is>
      </c>
      <c r="C3383" s="36" t="inlineStr">
        <is>
          <t>인수 후</t>
        </is>
      </c>
      <c r="D3383" s="36" t="inlineStr">
        <is>
          <t>2023-12-31</t>
        </is>
      </c>
      <c r="E3383" s="37" t="inlineStr">
        <is>
          <t>실적</t>
        </is>
      </c>
      <c r="F3383" s="37"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7" t="inlineStr">
        <is>
          <t>DART 사업보고서</t>
        </is>
      </c>
      <c r="H3383" s="36" t="inlineStr">
        <is>
          <t>2024-03-18</t>
        </is>
      </c>
      <c r="I3383" s="36" t="inlineStr">
        <is>
          <t>20240318000844</t>
        </is>
      </c>
      <c r="J3383" s="39" t="inlineStr">
        <is>
          <t>https://dart.fss.or.kr/dsaf001/main.do?rcpNo=20240318000844</t>
        </is>
      </c>
      <c r="K3383" s="37" t="inlineStr">
        <is>
          <t>value_chk_local,purpose_quote,target_rev_post,target_op_post,post_events_summary,impairment,perf_basis,notes</t>
        </is>
      </c>
    </row>
    <row r="3384" ht="45" customHeight="1">
      <c r="A3384" s="36" t="inlineStr">
        <is>
          <t>N078</t>
        </is>
      </c>
      <c r="B3384" s="37" t="inlineStr">
        <is>
          <t>Poshmark, Inc.</t>
        </is>
      </c>
      <c r="C3384" s="36" t="inlineStr">
        <is>
          <t>인수 후</t>
        </is>
      </c>
      <c r="D3384" s="36" t="inlineStr">
        <is>
          <t>2023-12-31</t>
        </is>
      </c>
      <c r="E3384" s="37" t="inlineStr">
        <is>
          <t>기타</t>
        </is>
      </c>
      <c r="F3384" s="37"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7" t="inlineStr">
        <is>
          <t>DART 사업보고서</t>
        </is>
      </c>
      <c r="H3384" s="36" t="inlineStr">
        <is>
          <t>2024-03-18</t>
        </is>
      </c>
      <c r="I3384" s="36" t="inlineStr">
        <is>
          <t>20240318000844</t>
        </is>
      </c>
      <c r="J3384" s="39" t="inlineStr">
        <is>
          <t>https://dart.fss.or.kr/dsaf001/main.do?rcpNo=20240318000844</t>
        </is>
      </c>
      <c r="K3384" s="37" t="inlineStr">
        <is>
          <t>core_basis,acquirer_core</t>
        </is>
      </c>
    </row>
    <row r="3385" ht="45" customHeight="1">
      <c r="A3385" s="36" t="inlineStr">
        <is>
          <t>N078</t>
        </is>
      </c>
      <c r="B3385" s="37" t="inlineStr">
        <is>
          <t>Poshmark, Inc.</t>
        </is>
      </c>
      <c r="C3385" s="36" t="inlineStr">
        <is>
          <t>인수 후</t>
        </is>
      </c>
      <c r="D3385" s="36" t="inlineStr">
        <is>
          <t>2024-12-31</t>
        </is>
      </c>
      <c r="E3385" s="37" t="inlineStr">
        <is>
          <t>기타</t>
        </is>
      </c>
      <c r="F3385" s="37"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7" t="inlineStr">
        <is>
          <t>DART 사업보고서</t>
        </is>
      </c>
      <c r="H3385" s="36" t="inlineStr">
        <is>
          <t>2025-03-18</t>
        </is>
      </c>
      <c r="I3385" s="36" t="inlineStr">
        <is>
          <t>20250318000645</t>
        </is>
      </c>
      <c r="J3385" s="39" t="inlineStr">
        <is>
          <t>https://dart.fss.or.kr/dsaf001/main.do?rcpNo=20250318000645</t>
        </is>
      </c>
      <c r="K3385" s="37" t="inlineStr">
        <is>
          <t>impairment,core_basis,perf_basis</t>
        </is>
      </c>
    </row>
    <row r="3386" ht="45" customHeight="1">
      <c r="A3386" s="36" t="inlineStr">
        <is>
          <t>N078</t>
        </is>
      </c>
      <c r="B3386" s="37" t="inlineStr">
        <is>
          <t>Poshmark, Inc.</t>
        </is>
      </c>
      <c r="C3386" s="36" t="inlineStr">
        <is>
          <t>인수 후</t>
        </is>
      </c>
      <c r="D3386" s="36" t="inlineStr">
        <is>
          <t>2025-12-31</t>
        </is>
      </c>
      <c r="E3386" s="37" t="inlineStr">
        <is>
          <t>청산</t>
        </is>
      </c>
      <c r="F3386" s="37"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7" t="inlineStr">
        <is>
          <t>DART 사업보고서</t>
        </is>
      </c>
      <c r="H3386" s="36" t="inlineStr">
        <is>
          <t>2026-03-13</t>
        </is>
      </c>
      <c r="I3386" s="36" t="inlineStr">
        <is>
          <t>20260313001021</t>
        </is>
      </c>
      <c r="J3386" s="39" t="inlineStr">
        <is>
          <t>https://dart.fss.or.kr/dsaf001/main.do?rcpNo=20260313001021</t>
        </is>
      </c>
      <c r="K3386" s="37" t="inlineStr">
        <is>
          <t>impairment,post_events_summary,perf_basis</t>
        </is>
      </c>
    </row>
    <row r="3387" ht="45" customHeight="1">
      <c r="A3387" s="36" t="inlineStr">
        <is>
          <t>N078</t>
        </is>
      </c>
      <c r="B3387" s="37" t="inlineStr">
        <is>
          <t>Poshmark, Inc.</t>
        </is>
      </c>
      <c r="C3387" s="36" t="inlineStr">
        <is>
          <t>인수 후</t>
        </is>
      </c>
      <c r="D3387" s="36" t="inlineStr">
        <is>
          <t>2026-06-30</t>
        </is>
      </c>
      <c r="E3387" s="37" t="inlineStr">
        <is>
          <t>기타</t>
        </is>
      </c>
      <c r="F3387" s="37" t="inlineStr">
        <is>
          <t>NAVER 2026 반기보고서 별도 주석: PROTON PARENT, INC. 지분율 99.27%, 장부금액 1,735,303,734천원(전기말과 같음).</t>
        </is>
      </c>
      <c r="G3387" s="37" t="inlineStr">
        <is>
          <t>DART 기타공시</t>
        </is>
      </c>
      <c r="H3387" s="36" t="inlineStr">
        <is>
          <t>2026-08-14</t>
        </is>
      </c>
      <c r="I3387" s="36" t="inlineStr">
        <is>
          <t>20260814002266</t>
        </is>
      </c>
      <c r="J3387" s="39" t="inlineStr">
        <is>
          <t>https://dart.fss.or.kr/dsaf001/main.do?rcpNo=20260814002266</t>
        </is>
      </c>
      <c r="K3387" s="37" t="inlineStr">
        <is>
          <t>impairment</t>
        </is>
      </c>
    </row>
    <row r="3388" ht="45" customHeight="1">
      <c r="A3388" s="36" t="inlineStr">
        <is>
          <t>N078</t>
        </is>
      </c>
      <c r="B3388" s="37" t="inlineStr">
        <is>
          <t>Poshmark, Inc.</t>
        </is>
      </c>
      <c r="C3388" s="36" t="inlineStr">
        <is>
          <t>인수 후</t>
        </is>
      </c>
      <c r="D3388" s="36" t="inlineStr">
        <is>
          <t>2023-02-03</t>
        </is>
      </c>
      <c r="E3388" s="37" t="inlineStr">
        <is>
          <t>어닝콜</t>
        </is>
      </c>
      <c r="F3388" s="37"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7" t="inlineStr">
        <is>
          <t>언론 보도</t>
        </is>
      </c>
      <c r="H3388" s="36" t="inlineStr">
        <is>
          <t>2023-02-03</t>
        </is>
      </c>
      <c r="I3388" s="36" t="n"/>
      <c r="J3388" s="39" t="inlineStr">
        <is>
          <t>https://www.newsis.com/view/NISX20230203_0002180224</t>
        </is>
      </c>
      <c r="K3388" s="37" t="inlineStr">
        <is>
          <t>earnings_call_note,target_op_pre</t>
        </is>
      </c>
    </row>
    <row r="3389" ht="45" customHeight="1">
      <c r="A3389" s="36" t="inlineStr">
        <is>
          <t>N078</t>
        </is>
      </c>
      <c r="B3389" s="37" t="inlineStr">
        <is>
          <t>Poshmark, Inc.</t>
        </is>
      </c>
      <c r="C3389" s="36" t="inlineStr">
        <is>
          <t>인수 후</t>
        </is>
      </c>
      <c r="D3389" s="36" t="inlineStr">
        <is>
          <t>2023-05-08</t>
        </is>
      </c>
      <c r="E3389" s="37" t="inlineStr">
        <is>
          <t>어닝콜</t>
        </is>
      </c>
      <c r="F3389" s="37"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7" t="inlineStr">
        <is>
          <t>IR 자료</t>
        </is>
      </c>
      <c r="H3389" s="36" t="inlineStr">
        <is>
          <t>2023-05-08</t>
        </is>
      </c>
      <c r="I3389" s="36" t="n"/>
      <c r="J3389" s="39" t="inlineStr">
        <is>
          <t>https://www.navercorp.com/api/article/download/aaf3f32e-76e9-46d0-96d7-658bc10e8b63</t>
        </is>
      </c>
      <c r="K3389" s="37" t="inlineStr">
        <is>
          <t>earnings_call_note,post_events_summary</t>
        </is>
      </c>
    </row>
    <row r="3390" ht="45" customHeight="1">
      <c r="A3390" s="36" t="inlineStr">
        <is>
          <t>N078</t>
        </is>
      </c>
      <c r="B3390" s="37" t="inlineStr">
        <is>
          <t>Poshmark, Inc.</t>
        </is>
      </c>
      <c r="C3390" s="36" t="inlineStr">
        <is>
          <t>인수 후</t>
        </is>
      </c>
      <c r="D3390" s="36" t="inlineStr">
        <is>
          <t>2023-08-04</t>
        </is>
      </c>
      <c r="E3390" s="37" t="inlineStr">
        <is>
          <t>어닝콜</t>
        </is>
      </c>
      <c r="F3390" s="37" t="inlineStr">
        <is>
          <t>NAVER 2Q23 실적발표 자료: '조정 EBITDA는 전사적 비용 통제 노력과 웹툰의 2분기 EBITDA 흑자 재진입 및 포시마크의 흑자 확대로' 증가.</t>
        </is>
      </c>
      <c r="G3390" s="37" t="inlineStr">
        <is>
          <t>IR 자료</t>
        </is>
      </c>
      <c r="H3390" s="36" t="inlineStr">
        <is>
          <t>2023-08-04</t>
        </is>
      </c>
      <c r="I3390" s="36" t="n"/>
      <c r="J3390" s="39" t="inlineStr">
        <is>
          <t>https://www.navercorp.com/api/article/download/34e89bab-9a82-49e5-a102-3def7f161caa</t>
        </is>
      </c>
      <c r="K3390" s="37" t="inlineStr">
        <is>
          <t>earnings_call_note</t>
        </is>
      </c>
    </row>
    <row r="3391" ht="45" customHeight="1">
      <c r="A3391" s="36" t="inlineStr">
        <is>
          <t>N078</t>
        </is>
      </c>
      <c r="B3391" s="37" t="inlineStr">
        <is>
          <t>Poshmark, Inc.</t>
        </is>
      </c>
      <c r="C3391" s="36" t="inlineStr">
        <is>
          <t>인수 후</t>
        </is>
      </c>
      <c r="D3391" s="36" t="inlineStr">
        <is>
          <t>2023-08-04</t>
        </is>
      </c>
      <c r="E3391" s="37" t="inlineStr">
        <is>
          <t>어닝콜</t>
        </is>
      </c>
      <c r="F3391" s="37"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7" t="inlineStr">
        <is>
          <t>언론 보도</t>
        </is>
      </c>
      <c r="H3391" s="36" t="inlineStr">
        <is>
          <t>2023-10-24</t>
        </is>
      </c>
      <c r="I3391" s="36" t="n"/>
      <c r="J3391" s="39" t="inlineStr">
        <is>
          <t>https://news.mtn.co.kr/news-detail/2023102411531448093</t>
        </is>
      </c>
      <c r="K3391" s="37" t="inlineStr">
        <is>
          <t>earnings_call_note,target_rev_post</t>
        </is>
      </c>
    </row>
    <row r="3392" ht="45" customHeight="1">
      <c r="A3392" s="36" t="inlineStr">
        <is>
          <t>N078</t>
        </is>
      </c>
      <c r="B3392" s="37" t="inlineStr">
        <is>
          <t>Poshmark, Inc.</t>
        </is>
      </c>
      <c r="C3392" s="36" t="inlineStr">
        <is>
          <t>인수 후</t>
        </is>
      </c>
      <c r="D3392" s="36" t="inlineStr">
        <is>
          <t>2024-02-02</t>
        </is>
      </c>
      <c r="E3392" s="37" t="inlineStr">
        <is>
          <t>기타</t>
        </is>
      </c>
      <c r="F3392" s="37" t="inlineStr">
        <is>
          <t>NAVER 4Q23 실적발표 자료: '* Poshmark인수와 더불어 조달한 차입금 총 8억 달러 상환 완료'.</t>
        </is>
      </c>
      <c r="G3392" s="37" t="inlineStr">
        <is>
          <t>IR 자료</t>
        </is>
      </c>
      <c r="H3392" s="36" t="inlineStr">
        <is>
          <t>2024-02-02</t>
        </is>
      </c>
      <c r="I3392" s="36" t="n"/>
      <c r="J3392" s="39" t="inlineStr">
        <is>
          <t>https://www.navercorp.com/api/article/download/3e999273-fc00-45c0-8557-079cd6cd0230</t>
        </is>
      </c>
      <c r="K3392" s="37" t="inlineStr">
        <is>
          <t>post_events_summary</t>
        </is>
      </c>
    </row>
    <row r="3393" ht="45" customHeight="1">
      <c r="A3393" s="36" t="inlineStr">
        <is>
          <t>N078</t>
        </is>
      </c>
      <c r="B3393" s="37" t="inlineStr">
        <is>
          <t>Poshmark, Inc.</t>
        </is>
      </c>
      <c r="C3393" s="36" t="inlineStr">
        <is>
          <t>인수 후</t>
        </is>
      </c>
      <c r="D3393" s="36" t="inlineStr">
        <is>
          <t>2024-05-03</t>
        </is>
      </c>
      <c r="E3393" s="37" t="inlineStr">
        <is>
          <t>어닝콜</t>
        </is>
      </c>
      <c r="F3393" s="37" t="inlineStr">
        <is>
          <t>NAVER 1Q24 실적발표 자료: '조정 EBITDA는 콘텐츠 부문 손익 개선과 포시마크의 영업이익 확대로 안정적으로 상승'.</t>
        </is>
      </c>
      <c r="G3393" s="37" t="inlineStr">
        <is>
          <t>IR 자료</t>
        </is>
      </c>
      <c r="H3393" s="36" t="inlineStr">
        <is>
          <t>2024-05-03</t>
        </is>
      </c>
      <c r="I3393" s="36" t="n"/>
      <c r="J3393" s="39" t="inlineStr">
        <is>
          <t>https://www.navercorp.com/api/article/download/46472935-7f10-4891-8904-7140721d33e9</t>
        </is>
      </c>
      <c r="K3393" s="37" t="inlineStr">
        <is>
          <t>earnings_call_note</t>
        </is>
      </c>
    </row>
    <row r="3394" ht="45" customHeight="1">
      <c r="A3394" s="36" t="inlineStr">
        <is>
          <t>N078</t>
        </is>
      </c>
      <c r="B3394" s="37" t="inlineStr">
        <is>
          <t>Poshmark, Inc.</t>
        </is>
      </c>
      <c r="C3394" s="36" t="inlineStr">
        <is>
          <t>인수 후</t>
        </is>
      </c>
      <c r="D3394" s="36" t="inlineStr">
        <is>
          <t>2025-02-07</t>
        </is>
      </c>
      <c r="E3394" s="37" t="inlineStr">
        <is>
          <t>어닝콜</t>
        </is>
      </c>
      <c r="F3394" s="37"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7" t="inlineStr">
        <is>
          <t>언론 보도</t>
        </is>
      </c>
      <c r="H3394" s="36" t="inlineStr">
        <is>
          <t>2025-04-17</t>
        </is>
      </c>
      <c r="I3394" s="36" t="n"/>
      <c r="J3394" s="39" t="inlineStr">
        <is>
          <t>https://dealsite.co.kr/articles/139918</t>
        </is>
      </c>
      <c r="K3394" s="37" t="inlineStr">
        <is>
          <t>earnings_call_note,target_op_post,post_events_summary</t>
        </is>
      </c>
    </row>
    <row r="3395" ht="45" customHeight="1">
      <c r="A3395" s="36" t="inlineStr">
        <is>
          <t>N078</t>
        </is>
      </c>
      <c r="B3395" s="37" t="inlineStr">
        <is>
          <t>Poshmark, Inc.</t>
        </is>
      </c>
      <c r="C3395" s="36" t="inlineStr">
        <is>
          <t>인수 후</t>
        </is>
      </c>
      <c r="D3395" s="36" t="inlineStr">
        <is>
          <t>2026-04-30</t>
        </is>
      </c>
      <c r="E3395" s="37" t="inlineStr">
        <is>
          <t>어닝콜</t>
        </is>
      </c>
      <c r="F3395" s="37"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7" t="inlineStr">
        <is>
          <t>IR 자료</t>
        </is>
      </c>
      <c r="H3395" s="36" t="inlineStr">
        <is>
          <t>2026-04-30</t>
        </is>
      </c>
      <c r="I3395" s="36" t="n"/>
      <c r="J3395" s="39" t="inlineStr">
        <is>
          <t>https://www.navercorp.com/api/article/download/0ce4e7c3-c1ab-4628-9848-baecc3cfcf86</t>
        </is>
      </c>
      <c r="K3395" s="37" t="inlineStr">
        <is>
          <t>earnings_call_note,core_basis,target_rev_post</t>
        </is>
      </c>
    </row>
    <row r="3396" ht="45" customHeight="1">
      <c r="A3396" s="36" t="inlineStr">
        <is>
          <t>N078</t>
        </is>
      </c>
      <c r="B3396" s="37" t="inlineStr">
        <is>
          <t>Poshmark, Inc.</t>
        </is>
      </c>
      <c r="C3396" s="36" t="inlineStr">
        <is>
          <t>인수 후</t>
        </is>
      </c>
      <c r="D3396" s="36" t="inlineStr">
        <is>
          <t>2026-08-07</t>
        </is>
      </c>
      <c r="E3396" s="37" t="inlineStr">
        <is>
          <t>어닝콜</t>
        </is>
      </c>
      <c r="F3396" s="37" t="inlineStr">
        <is>
          <t>NAVER 2Q26 실적발표 자료: '[C2C] Poshmark 서비스 개편 등 플랫폼 경쟁력 강화로 성장 폭 확대', C2C 매출 397.9십억원(YoY 74.9%).</t>
        </is>
      </c>
      <c r="G3396" s="37" t="inlineStr">
        <is>
          <t>IR 자료</t>
        </is>
      </c>
      <c r="H3396" s="36" t="inlineStr">
        <is>
          <t>2026-08-07</t>
        </is>
      </c>
      <c r="I3396" s="36" t="n"/>
      <c r="J3396" s="39" t="inlineStr">
        <is>
          <t>https://www.navercorp.com/api/article/download/a769655e-43a9-4be8-8e78-d091981b1803</t>
        </is>
      </c>
      <c r="K3396" s="37" t="inlineStr">
        <is>
          <t>earnings_call_note</t>
        </is>
      </c>
    </row>
    <row r="3397" ht="45" customHeight="1">
      <c r="A3397" s="36" t="inlineStr">
        <is>
          <t>N078</t>
        </is>
      </c>
      <c r="B3397" s="37" t="inlineStr">
        <is>
          <t>Poshmark, Inc.</t>
        </is>
      </c>
      <c r="C3397" s="36" t="inlineStr">
        <is>
          <t>인수 후</t>
        </is>
      </c>
      <c r="D3397" s="36" t="inlineStr">
        <is>
          <t>2023-10-19</t>
        </is>
      </c>
      <c r="E3397" s="37" t="inlineStr">
        <is>
          <t>사업철수</t>
        </is>
      </c>
      <c r="F3397" s="37" t="inlineStr">
        <is>
          <t>TechCrunch 2023-10-19: Poshmark가 인도·호주·영국 마켓플레이스를 닫고(10-26 접속 중단) 'to focus on and increase our investments in our core markets of the U.S. and Canada'.</t>
        </is>
      </c>
      <c r="G3397" s="37" t="inlineStr">
        <is>
          <t>언론 보도</t>
        </is>
      </c>
      <c r="H3397" s="36" t="inlineStr">
        <is>
          <t>2023-10-19</t>
        </is>
      </c>
      <c r="I3397" s="36" t="n"/>
      <c r="J3397" s="39" t="inlineStr">
        <is>
          <t>https://techcrunch.com/2023/10/19/poshmark-international/amp</t>
        </is>
      </c>
      <c r="K3397" s="37" t="inlineStr">
        <is>
          <t>post_events_summary</t>
        </is>
      </c>
    </row>
    <row r="3398" ht="45" customHeight="1">
      <c r="A3398" s="36" t="inlineStr">
        <is>
          <t>N078</t>
        </is>
      </c>
      <c r="B3398" s="37" t="inlineStr">
        <is>
          <t>Poshmark, Inc.</t>
        </is>
      </c>
      <c r="C3398" s="36" t="inlineStr">
        <is>
          <t>인수 후</t>
        </is>
      </c>
      <c r="D3398" s="36" t="inlineStr">
        <is>
          <t>2024-10-24</t>
        </is>
      </c>
      <c r="E3398" s="37" t="inlineStr">
        <is>
          <t>기타</t>
        </is>
      </c>
      <c r="F3398" s="37" t="inlineStr">
        <is>
          <t>TechCrunch 2024-10-21: 2024년 10월 초 도입한 판매자 5.99%·구매자 보호수수료 5.99% 체계를 판매 감소로 2024-10-24부터 기존 체계로 환원, Chandra CEO 사과.</t>
        </is>
      </c>
      <c r="G3398" s="37" t="inlineStr">
        <is>
          <t>언론 보도</t>
        </is>
      </c>
      <c r="H3398" s="36" t="inlineStr">
        <is>
          <t>2024-10-21</t>
        </is>
      </c>
      <c r="I3398" s="36" t="n"/>
      <c r="J3398" s="39" t="inlineStr">
        <is>
          <t>https://techcrunch.com/2024/10/21/poshmark-reverses-decision-to-lower-selling-fees-after-sellers-experience-drop-in-sales</t>
        </is>
      </c>
      <c r="K3398" s="37" t="inlineStr">
        <is>
          <t>post_events_summary</t>
        </is>
      </c>
    </row>
    <row r="3399" ht="45" customHeight="1">
      <c r="A3399" s="36" t="inlineStr">
        <is>
          <t>N078</t>
        </is>
      </c>
      <c r="B3399" s="37" t="inlineStr">
        <is>
          <t>Poshmark, Inc.</t>
        </is>
      </c>
      <c r="C3399" s="36" t="inlineStr">
        <is>
          <t>인수 후</t>
        </is>
      </c>
      <c r="D3399" s="36" t="inlineStr">
        <is>
          <t>2025-04-22</t>
        </is>
      </c>
      <c r="E3399" s="37" t="inlineStr">
        <is>
          <t>기타</t>
        </is>
      </c>
      <c r="F3399" s="37"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7" t="inlineStr">
        <is>
          <t>언론 보도</t>
        </is>
      </c>
      <c r="H3399" s="36" t="inlineStr">
        <is>
          <t>2025-04-22</t>
        </is>
      </c>
      <c r="I3399" s="36" t="n"/>
      <c r="J3399" s="39" t="inlineStr">
        <is>
          <t>https://biz.newdaily.co.kr/site/data/html/2025/04/22/2025042200302.amp.html</t>
        </is>
      </c>
      <c r="K3399" s="37" t="inlineStr">
        <is>
          <t>post_events_summary</t>
        </is>
      </c>
    </row>
    <row r="3400" ht="45" customHeight="1">
      <c r="A3400" s="36" t="inlineStr">
        <is>
          <t>N078</t>
        </is>
      </c>
      <c r="B3400" s="37" t="inlineStr">
        <is>
          <t>Poshmark, Inc.</t>
        </is>
      </c>
      <c r="C3400" s="36" t="inlineStr">
        <is>
          <t>인수 후</t>
        </is>
      </c>
      <c r="D3400" s="36" t="inlineStr">
        <is>
          <t>2025-08-11</t>
        </is>
      </c>
      <c r="E3400" s="37" t="inlineStr">
        <is>
          <t>경영진변경</t>
        </is>
      </c>
      <c r="F3400" s="37" t="inlineStr">
        <is>
          <t>TechCrunch 2025-08-11: 창업자 Manish Chandra CEO 퇴임 발표, 후임 Namsun Kim(4월부터 executive chairman, NAVER 투자부문 대표), Chandra는 이사회 잔류.</t>
        </is>
      </c>
      <c r="G3400" s="37" t="inlineStr">
        <is>
          <t>언론 보도</t>
        </is>
      </c>
      <c r="H3400" s="36" t="inlineStr">
        <is>
          <t>2025-08-11</t>
        </is>
      </c>
      <c r="I3400" s="36" t="n"/>
      <c r="J3400" s="39" t="inlineStr">
        <is>
          <t>https://techcrunch.com/2025/08/11/poshmark-ceo-and-founder-to-step-down</t>
        </is>
      </c>
      <c r="K3400" s="37" t="inlineStr">
        <is>
          <t>post_events_summary</t>
        </is>
      </c>
    </row>
    <row r="3401" ht="45" customHeight="1">
      <c r="A3401" s="36" t="inlineStr">
        <is>
          <t>N078</t>
        </is>
      </c>
      <c r="B3401" s="37" t="inlineStr">
        <is>
          <t>Poshmark, Inc.</t>
        </is>
      </c>
      <c r="C3401" s="36" t="inlineStr">
        <is>
          <t>인수 후</t>
        </is>
      </c>
      <c r="D3401" s="36" t="inlineStr">
        <is>
          <t>2025-10-01</t>
        </is>
      </c>
      <c r="E3401" s="37" t="inlineStr">
        <is>
          <t>경영진변경</t>
        </is>
      </c>
      <c r="F3401" s="37" t="inlineStr">
        <is>
          <t>FashionUnited: 김남선 CEO 선임 효력 'October 1, 2025', executive chairman은 2025년 4월부터, 전 NAVER CFO. 인수 후 'integration is complete'.</t>
        </is>
      </c>
      <c r="G3401" s="37" t="inlineStr">
        <is>
          <t>언론 보도</t>
        </is>
      </c>
      <c r="H3401" s="36" t="inlineStr">
        <is>
          <t>2025-08-12</t>
        </is>
      </c>
      <c r="I3401" s="36" t="n"/>
      <c r="J3401" s="39" t="inlineStr">
        <is>
          <t>https://fashionunited.uk/news/people/leadership-change-at-poshmark-namsun-kim-succeeds-chandra-as-ceo/2025081183328</t>
        </is>
      </c>
      <c r="K3401" s="37" t="inlineStr">
        <is>
          <t>post_events_summary</t>
        </is>
      </c>
    </row>
    <row r="3402" ht="45" customHeight="1">
      <c r="A3402" s="36" t="inlineStr">
        <is>
          <t>N078</t>
        </is>
      </c>
      <c r="B3402" s="37" t="inlineStr">
        <is>
          <t>Poshmark, Inc.</t>
        </is>
      </c>
      <c r="C3402" s="36" t="inlineStr">
        <is>
          <t>인수 후</t>
        </is>
      </c>
      <c r="D3402" s="36" t="inlineStr">
        <is>
          <t>2025-08-05</t>
        </is>
      </c>
      <c r="E3402" s="37" t="inlineStr">
        <is>
          <t>기타</t>
        </is>
      </c>
      <c r="F3402" s="37" t="inlineStr">
        <is>
          <t>NAVER 타법인주식및출자증권취득결정: 스페인 C2C 중고거래 플랫폼 WALLAPOP, S.L. 100% 취득 결정(903,559,577,175원) — 그룹 C2C 포트폴리오 확장 맥락.</t>
        </is>
      </c>
      <c r="G3402" s="37" t="inlineStr">
        <is>
          <t>KIND</t>
        </is>
      </c>
      <c r="H3402" s="36" t="inlineStr">
        <is>
          <t>2025-08-05</t>
        </is>
      </c>
      <c r="I3402" s="36" t="inlineStr">
        <is>
          <t>20250805800320</t>
        </is>
      </c>
      <c r="J3402" s="39" t="inlineStr">
        <is>
          <t>https://dart.fss.or.kr/dsaf001/main.do?rcpNo=20250805800320</t>
        </is>
      </c>
      <c r="K3402" s="37" t="inlineStr">
        <is>
          <t>notes</t>
        </is>
      </c>
    </row>
    <row r="3403" ht="45" customHeight="1">
      <c r="A3403" s="36" t="inlineStr">
        <is>
          <t>N079</t>
        </is>
      </c>
      <c r="B3403" s="37" t="inlineStr">
        <is>
          <t>Munpia Inc.</t>
        </is>
      </c>
      <c r="C3403" s="36" t="inlineStr">
        <is>
          <t>인수 전</t>
        </is>
      </c>
      <c r="D3403" s="36" t="inlineStr">
        <is>
          <t>2012-12-27</t>
        </is>
      </c>
      <c r="E3403" s="37" t="inlineStr">
        <is>
          <t>설립</t>
        </is>
      </c>
      <c r="F3403" s="37"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7" t="inlineStr">
        <is>
          <t>DART 감사보고서</t>
        </is>
      </c>
      <c r="H3403" s="36" t="inlineStr">
        <is>
          <t>2018-04-13</t>
        </is>
      </c>
      <c r="I3403" s="36" t="inlineStr">
        <is>
          <t>20180413000963</t>
        </is>
      </c>
      <c r="J3403" s="39" t="inlineStr">
        <is>
          <t>https://dart.fss.or.kr/dsaf001/main.do?rcpNo=20180413000963</t>
        </is>
      </c>
      <c r="K3403" s="37" t="inlineStr">
        <is>
          <t>pre_events_summary</t>
        </is>
      </c>
    </row>
    <row r="3404" ht="45" customHeight="1">
      <c r="A3404" s="36" t="inlineStr">
        <is>
          <t>N079</t>
        </is>
      </c>
      <c r="B3404" s="37" t="inlineStr">
        <is>
          <t>Munpia Inc.</t>
        </is>
      </c>
      <c r="C3404" s="36" t="inlineStr">
        <is>
          <t>인수 전</t>
        </is>
      </c>
      <c r="D3404" s="36" t="inlineStr">
        <is>
          <t>2018-12-31</t>
        </is>
      </c>
      <c r="E3404" s="37" t="inlineStr">
        <is>
          <t>투자유치</t>
        </is>
      </c>
      <c r="F3404" s="37"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7" t="inlineStr">
        <is>
          <t>DART 감사보고서</t>
        </is>
      </c>
      <c r="H3404" s="36" t="inlineStr">
        <is>
          <t>2020-04-07</t>
        </is>
      </c>
      <c r="I3404" s="36" t="inlineStr">
        <is>
          <t>20200407002152</t>
        </is>
      </c>
      <c r="J3404" s="39" t="inlineStr">
        <is>
          <t>https://dart.fss.or.kr/dsaf001/main.do?rcpNo=20200407002152</t>
        </is>
      </c>
      <c r="K3404" s="37" t="inlineStr">
        <is>
          <t>pre_events_summary</t>
        </is>
      </c>
    </row>
    <row r="3405" ht="45" customHeight="1">
      <c r="A3405" s="36" t="inlineStr">
        <is>
          <t>N079</t>
        </is>
      </c>
      <c r="B3405" s="37" t="inlineStr">
        <is>
          <t>Munpia Inc.</t>
        </is>
      </c>
      <c r="C3405" s="36" t="inlineStr">
        <is>
          <t>인수 전</t>
        </is>
      </c>
      <c r="D3405" s="36" t="inlineStr">
        <is>
          <t>2018-10</t>
        </is>
      </c>
      <c r="E3405" s="37" t="inlineStr">
        <is>
          <t>투자유치</t>
        </is>
      </c>
      <c r="F3405" s="37" t="inlineStr">
        <is>
          <t>바이라인네트워크 김환철(필명 금강) 인터뷰: 전신 '고무림' 시절 2004년부터 공모전, 2013년 회당 100원 유료연재 도입, 2018년 10월 China Literature(텐센트 자회사)와 엔씨소프트가 250억원 투자.</t>
        </is>
      </c>
      <c r="G3405" s="37" t="inlineStr">
        <is>
          <t>언론 보도</t>
        </is>
      </c>
      <c r="H3405" s="36" t="inlineStr">
        <is>
          <t>2019-05-28</t>
        </is>
      </c>
      <c r="I3405" s="36" t="n"/>
      <c r="J3405" s="39" t="inlineStr">
        <is>
          <t>https://byline.network/2019/05/27-53/</t>
        </is>
      </c>
      <c r="K3405" s="37" t="inlineStr">
        <is>
          <t>pre_events_summary</t>
        </is>
      </c>
    </row>
    <row r="3406" ht="45" customHeight="1">
      <c r="A3406" s="36" t="inlineStr">
        <is>
          <t>N079</t>
        </is>
      </c>
      <c r="B3406" s="37" t="inlineStr">
        <is>
          <t>Munpia Inc.</t>
        </is>
      </c>
      <c r="C3406" s="36" t="inlineStr">
        <is>
          <t>인수 전</t>
        </is>
      </c>
      <c r="D3406" s="36" t="inlineStr">
        <is>
          <t>2021-04-15</t>
        </is>
      </c>
      <c r="E3406" s="37" t="inlineStr">
        <is>
          <t>기타</t>
        </is>
      </c>
      <c r="F3406" s="37"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7" t="inlineStr">
        <is>
          <t>언론 보도</t>
        </is>
      </c>
      <c r="H3406" s="36" t="inlineStr">
        <is>
          <t>2021-04-15</t>
        </is>
      </c>
      <c r="I3406" s="36" t="n"/>
      <c r="J3406" s="39" t="inlineStr">
        <is>
          <t>https://www.kedglobal.com/newsView/ked202104150007?lang=de</t>
        </is>
      </c>
      <c r="K3406" s="37" t="inlineStr">
        <is>
          <t>pre_events_summary,first_filing_date</t>
        </is>
      </c>
    </row>
    <row r="3407" ht="45" customHeight="1">
      <c r="A3407" s="36" t="inlineStr">
        <is>
          <t>N079</t>
        </is>
      </c>
      <c r="B3407" s="37" t="inlineStr">
        <is>
          <t>Munpia Inc.</t>
        </is>
      </c>
      <c r="C3407" s="36" t="inlineStr">
        <is>
          <t>인수 전</t>
        </is>
      </c>
      <c r="D3407" s="36" t="inlineStr">
        <is>
          <t>2021-04-15</t>
        </is>
      </c>
      <c r="E3407" s="37" t="inlineStr">
        <is>
          <t>기타</t>
        </is>
      </c>
      <c r="F3407" s="37"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7" t="inlineStr">
        <is>
          <t>DART 기타공시</t>
        </is>
      </c>
      <c r="H3407" s="36" t="inlineStr">
        <is>
          <t>2021-04-15</t>
        </is>
      </c>
      <c r="I3407" s="36" t="inlineStr">
        <is>
          <t>20210415800164</t>
        </is>
      </c>
      <c r="J3407" s="39" t="inlineStr">
        <is>
          <t>https://dart.fss.or.kr/dsaf001/main.do?rcpNo=20210415800164</t>
        </is>
      </c>
      <c r="K3407" s="37" t="inlineStr">
        <is>
          <t>first_filing_date,pre_events_summary</t>
        </is>
      </c>
    </row>
    <row r="3408" ht="45" customHeight="1">
      <c r="A3408" s="36" t="inlineStr">
        <is>
          <t>N079</t>
        </is>
      </c>
      <c r="B3408" s="37" t="inlineStr">
        <is>
          <t>Munpia Inc.</t>
        </is>
      </c>
      <c r="C3408" s="36" t="inlineStr">
        <is>
          <t>인수 전</t>
        </is>
      </c>
      <c r="D3408" s="36" t="inlineStr">
        <is>
          <t>2021-06-02</t>
        </is>
      </c>
      <c r="E3408" s="37" t="inlineStr">
        <is>
          <t>기타</t>
        </is>
      </c>
      <c r="F3408" s="37"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7" t="inlineStr">
        <is>
          <t>언론 보도</t>
        </is>
      </c>
      <c r="H3408" s="36" t="inlineStr">
        <is>
          <t>2021-06-02</t>
        </is>
      </c>
      <c r="I3408" s="36" t="n"/>
      <c r="J3408" s="39" t="inlineStr">
        <is>
          <t>https://www.webtoonguide.com/ko/board/news-column/15556</t>
        </is>
      </c>
      <c r="K3408" s="37" t="inlineStr">
        <is>
          <t>pre_events_summary,first_filing_date,core_basis</t>
        </is>
      </c>
    </row>
    <row r="3409" ht="45" customHeight="1">
      <c r="A3409" s="36" t="inlineStr">
        <is>
          <t>N079</t>
        </is>
      </c>
      <c r="B3409" s="37" t="inlineStr">
        <is>
          <t>Munpia Inc.</t>
        </is>
      </c>
      <c r="C3409" s="36" t="inlineStr">
        <is>
          <t>발표</t>
        </is>
      </c>
      <c r="D3409" s="36" t="inlineStr">
        <is>
          <t>2021-09-10</t>
        </is>
      </c>
      <c r="E3409" s="37" t="inlineStr">
        <is>
          <t>발표</t>
        </is>
      </c>
      <c r="F3409" s="37"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7" t="inlineStr">
        <is>
          <t>DART 기타공시</t>
        </is>
      </c>
      <c r="H3409" s="36" t="inlineStr">
        <is>
          <t>2021-09-10</t>
        </is>
      </c>
      <c r="I3409" s="36" t="inlineStr">
        <is>
          <t>20210910800540</t>
        </is>
      </c>
      <c r="J3409" s="39" t="inlineStr">
        <is>
          <t>https://dart.fss.or.kr/dsaf001/main.do?rcpNo=20210910800540</t>
        </is>
      </c>
      <c r="K3409" s="37" t="inlineStr">
        <is>
          <t>value_chk_local,chk_note,pre_events_summary,announce_date_chk,purpose_quote,acquirer_entity,apex_total_assets</t>
        </is>
      </c>
    </row>
    <row r="3410" ht="45" customHeight="1">
      <c r="A3410" s="36" t="inlineStr">
        <is>
          <t>N079</t>
        </is>
      </c>
      <c r="B3410" s="37" t="inlineStr">
        <is>
          <t>Munpia Inc.</t>
        </is>
      </c>
      <c r="C3410" s="36" t="inlineStr">
        <is>
          <t>발표</t>
        </is>
      </c>
      <c r="D3410" s="36" t="inlineStr">
        <is>
          <t>2021-09-16</t>
        </is>
      </c>
      <c r="E3410" s="37" t="inlineStr">
        <is>
          <t>지분취득</t>
        </is>
      </c>
      <c r="F3410" s="37"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7" t="inlineStr">
        <is>
          <t>DART 기타공시</t>
        </is>
      </c>
      <c r="H3410" s="36" t="inlineStr">
        <is>
          <t>2021-09-16</t>
        </is>
      </c>
      <c r="I3410" s="36" t="inlineStr">
        <is>
          <t>20210916800327</t>
        </is>
      </c>
      <c r="J3410" s="39" t="inlineStr">
        <is>
          <t>https://dart.fss.or.kr/dsaf001/main.do?rcpNo=20210916800327</t>
        </is>
      </c>
      <c r="K3410" s="37" t="inlineStr">
        <is>
          <t>value_chk_local,chk_note,pre_events_summary</t>
        </is>
      </c>
    </row>
    <row r="3411" ht="45" customHeight="1">
      <c r="A3411" s="36" t="inlineStr">
        <is>
          <t>N079</t>
        </is>
      </c>
      <c r="B3411" s="37" t="inlineStr">
        <is>
          <t>Munpia Inc.</t>
        </is>
      </c>
      <c r="C3411" s="36" t="inlineStr">
        <is>
          <t>발표</t>
        </is>
      </c>
      <c r="D3411" s="36" t="inlineStr">
        <is>
          <t>2021-09-16</t>
        </is>
      </c>
      <c r="E3411" s="37" t="inlineStr">
        <is>
          <t>지분취득</t>
        </is>
      </c>
      <c r="F3411" s="37" t="inlineStr">
        <is>
          <t>네이버웹툰 공정위 공시(비유동자산취득결정): 20.17% 다리의 거래상대방 'Cloudary Holdings', 현금취득, 자산총액 대비 19.03%.</t>
        </is>
      </c>
      <c r="G3411" s="37" t="inlineStr">
        <is>
          <t>DART 기타공시</t>
        </is>
      </c>
      <c r="H3411" s="36" t="inlineStr">
        <is>
          <t>2021-09-16</t>
        </is>
      </c>
      <c r="I3411" s="36" t="inlineStr">
        <is>
          <t>20210916000427</t>
        </is>
      </c>
      <c r="J3411" s="39" t="inlineStr">
        <is>
          <t>https://dart.fss.or.kr/dsaf001/main.do?rcpNo=20210916000427</t>
        </is>
      </c>
      <c r="K3411" s="37" t="inlineStr">
        <is>
          <t>chk_note,notes</t>
        </is>
      </c>
    </row>
    <row r="3412" ht="45" customHeight="1">
      <c r="A3412" s="36" t="inlineStr">
        <is>
          <t>N079</t>
        </is>
      </c>
      <c r="B3412" s="37" t="inlineStr">
        <is>
          <t>Munpia Inc.</t>
        </is>
      </c>
      <c r="C3412" s="36" t="inlineStr">
        <is>
          <t>발표</t>
        </is>
      </c>
      <c r="D3412" s="36" t="inlineStr">
        <is>
          <t>2021-09-10</t>
        </is>
      </c>
      <c r="E3412" s="37" t="inlineStr">
        <is>
          <t>발표</t>
        </is>
      </c>
      <c r="F3412" s="37"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7" t="inlineStr">
        <is>
          <t>DART 기타공시</t>
        </is>
      </c>
      <c r="H3412" s="36" t="inlineStr">
        <is>
          <t>2021-09-13</t>
        </is>
      </c>
      <c r="I3412" s="36" t="inlineStr">
        <is>
          <t>20210913000279</t>
        </is>
      </c>
      <c r="J3412" s="39" t="inlineStr">
        <is>
          <t>https://dart.fss.or.kr/dsaf001/main.do?rcpNo=20210913000279</t>
        </is>
      </c>
      <c r="K3412" s="37" t="inlineStr">
        <is>
          <t>deal_to_assets_pct,deal_to_equity_pct,acq_total_assets,chk_note</t>
        </is>
      </c>
    </row>
    <row r="3413" ht="45" customHeight="1">
      <c r="A3413" s="36" t="inlineStr">
        <is>
          <t>N079</t>
        </is>
      </c>
      <c r="B3413" s="37" t="inlineStr">
        <is>
          <t>Munpia Inc.</t>
        </is>
      </c>
      <c r="C3413" s="36" t="inlineStr">
        <is>
          <t>발표</t>
        </is>
      </c>
      <c r="D3413" s="36" t="inlineStr">
        <is>
          <t>2021-11-30</t>
        </is>
      </c>
      <c r="E3413" s="37" t="inlineStr">
        <is>
          <t>기타</t>
        </is>
      </c>
      <c r="F3413" s="37" t="inlineStr">
        <is>
          <t>네이버웹툰 정정공시: '계약상대방과 협의에 따라 금전대차 계약의 상환일자 변경계약 체결' — 취득예정일자 2021.12.31 → 2022.03.31.</t>
        </is>
      </c>
      <c r="G3413" s="37" t="inlineStr">
        <is>
          <t>DART 기타공시</t>
        </is>
      </c>
      <c r="H3413" s="36" t="inlineStr">
        <is>
          <t>2021-11-30</t>
        </is>
      </c>
      <c r="I3413" s="36" t="inlineStr">
        <is>
          <t>20211130002001</t>
        </is>
      </c>
      <c r="J3413" s="39" t="inlineStr">
        <is>
          <t>https://dart.fss.or.kr/dsaf001/main.do?rcpNo=20211130002001</t>
        </is>
      </c>
      <c r="K3413" s="37" t="inlineStr">
        <is>
          <t>status_chk</t>
        </is>
      </c>
    </row>
    <row r="3414" ht="45" customHeight="1">
      <c r="A3414" s="36" t="inlineStr">
        <is>
          <t>N079</t>
        </is>
      </c>
      <c r="B3414" s="37" t="inlineStr">
        <is>
          <t>Munpia Inc.</t>
        </is>
      </c>
      <c r="C3414" s="36" t="inlineStr">
        <is>
          <t>인수 후</t>
        </is>
      </c>
      <c r="D3414" s="36" t="inlineStr">
        <is>
          <t>2022-02-09</t>
        </is>
      </c>
      <c r="E3414" s="37" t="inlineStr">
        <is>
          <t>완료</t>
        </is>
      </c>
      <c r="F3414" s="37" t="inlineStr">
        <is>
          <t>NAVER 정정공시: '취득예정일자 확정' 2022-02-09, 취득 후 소유주식 5,075,572주·지분율 56.26%.</t>
        </is>
      </c>
      <c r="G3414" s="37" t="inlineStr">
        <is>
          <t>DART 기타공시</t>
        </is>
      </c>
      <c r="H3414" s="36" t="inlineStr">
        <is>
          <t>2022-02-09</t>
        </is>
      </c>
      <c r="I3414" s="36" t="inlineStr">
        <is>
          <t>20220209801021</t>
        </is>
      </c>
      <c r="J3414" s="39" t="inlineStr">
        <is>
          <t>https://dart.fss.or.kr/dsaf001/main.do?rcpNo=20220209801021</t>
        </is>
      </c>
      <c r="K3414" s="37" t="inlineStr">
        <is>
          <t>status_chk,post_events_summary</t>
        </is>
      </c>
    </row>
    <row r="3415" ht="45" customHeight="1">
      <c r="A3415" s="36" t="inlineStr">
        <is>
          <t>N079</t>
        </is>
      </c>
      <c r="B3415" s="37" t="inlineStr">
        <is>
          <t>Munpia Inc.</t>
        </is>
      </c>
      <c r="C3415" s="36" t="inlineStr">
        <is>
          <t>인수 후</t>
        </is>
      </c>
      <c r="D3415" s="36" t="inlineStr">
        <is>
          <t>2022-02-09</t>
        </is>
      </c>
      <c r="E3415" s="37" t="inlineStr">
        <is>
          <t>완료</t>
        </is>
      </c>
      <c r="F3415" s="37"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7" t="inlineStr">
        <is>
          <t>DART 기타공시</t>
        </is>
      </c>
      <c r="H3415" s="36" t="inlineStr">
        <is>
          <t>2022-02-11</t>
        </is>
      </c>
      <c r="I3415" s="36" t="inlineStr">
        <is>
          <t>20220211000816</t>
        </is>
      </c>
      <c r="J3415" s="39" t="inlineStr">
        <is>
          <t>https://dart.fss.or.kr/dsaf001/main.do?rcpNo=20220211000816</t>
        </is>
      </c>
      <c r="K3415" s="37" t="inlineStr">
        <is>
          <t>status_chk,post_events_summary,chk_note</t>
        </is>
      </c>
    </row>
    <row r="3416" ht="45" customHeight="1">
      <c r="A3416" s="36" t="inlineStr">
        <is>
          <t>N079</t>
        </is>
      </c>
      <c r="B3416" s="37" t="inlineStr">
        <is>
          <t>Munpia Inc.</t>
        </is>
      </c>
      <c r="C3416" s="36" t="inlineStr">
        <is>
          <t>인수 후</t>
        </is>
      </c>
      <c r="D3416" s="36" t="inlineStr">
        <is>
          <t>2022-01-18</t>
        </is>
      </c>
      <c r="E3416" s="37" t="inlineStr">
        <is>
          <t>기타</t>
        </is>
      </c>
      <c r="F3416" s="37" t="inlineStr">
        <is>
          <t>아이뉴스24: 네이버웹툰이 2021년 9월 두 차례에 걸쳐 문피아 지분을 취득해 최대주주가 됐고, PEF 운용사 프리미어파트너스도 문피아 주식 약 28%를 매입해 2대 주주.</t>
        </is>
      </c>
      <c r="G3416" s="37" t="inlineStr">
        <is>
          <t>언론 보도</t>
        </is>
      </c>
      <c r="H3416" s="36" t="inlineStr">
        <is>
          <t>2022-01-18</t>
        </is>
      </c>
      <c r="I3416" s="36" t="n"/>
      <c r="J3416" s="39" t="inlineStr">
        <is>
          <t>https://www.inews24.com/view/1443828</t>
        </is>
      </c>
      <c r="K3416" s="37" t="inlineStr">
        <is>
          <t>post_events_summary,chk_note</t>
        </is>
      </c>
    </row>
    <row r="3417" ht="45" customHeight="1">
      <c r="A3417" s="36" t="inlineStr">
        <is>
          <t>N079</t>
        </is>
      </c>
      <c r="B3417" s="37" t="inlineStr">
        <is>
          <t>Munpia Inc.</t>
        </is>
      </c>
      <c r="C3417" s="36" t="inlineStr">
        <is>
          <t>인수 후</t>
        </is>
      </c>
      <c r="D3417" s="36" t="inlineStr">
        <is>
          <t>2022-01-25</t>
        </is>
      </c>
      <c r="E3417" s="37" t="inlineStr">
        <is>
          <t>경영진변경</t>
        </is>
      </c>
      <c r="F3417" s="37" t="inlineStr">
        <is>
          <t>문피아 임원의변동(2022-05-31): 신동운 대표 2022-01-24 사임, 김준구(네이버웹툰 대표) 2022-01-25 대표이사 선임; 2021-09-30 김준구·권연수(네이버웹툰)·전동훈(프리미어파트너스 파트너) 이사 선임.</t>
        </is>
      </c>
      <c r="G3417" s="37" t="inlineStr">
        <is>
          <t>DART 기타공시</t>
        </is>
      </c>
      <c r="H3417" s="36" t="inlineStr">
        <is>
          <t>2022-05-31</t>
        </is>
      </c>
      <c r="I3417" s="36" t="inlineStr">
        <is>
          <t>20220531000108</t>
        </is>
      </c>
      <c r="J3417" s="39" t="inlineStr">
        <is>
          <t>https://dart.fss.or.kr/dsaf001/main.do?rcpNo=20220531000108</t>
        </is>
      </c>
      <c r="K3417" s="37" t="inlineStr">
        <is>
          <t>post_events_summary</t>
        </is>
      </c>
    </row>
    <row r="3418" ht="45" customHeight="1">
      <c r="A3418" s="36" t="inlineStr">
        <is>
          <t>N079</t>
        </is>
      </c>
      <c r="B3418" s="37" t="inlineStr">
        <is>
          <t>Munpia Inc.</t>
        </is>
      </c>
      <c r="C3418" s="36" t="inlineStr">
        <is>
          <t>인수 후</t>
        </is>
      </c>
      <c r="D3418" s="36" t="inlineStr">
        <is>
          <t>2022-07-18</t>
        </is>
      </c>
      <c r="E3418" s="37" t="inlineStr">
        <is>
          <t>경영진변경</t>
        </is>
      </c>
      <c r="F3418" s="37" t="inlineStr">
        <is>
          <t>문피아 임원의변동(2022-08-09): 손제호((주)스튜디오제이에이치에스 대표) 2022-07-18 대표이사 선임, 김환철 대표이사 사임(이사회 의장), 김준구 2022-08-02 대표이사 사임.</t>
        </is>
      </c>
      <c r="G3418" s="37" t="inlineStr">
        <is>
          <t>DART 기타공시</t>
        </is>
      </c>
      <c r="H3418" s="36" t="inlineStr">
        <is>
          <t>2022-08-09</t>
        </is>
      </c>
      <c r="I3418" s="36" t="inlineStr">
        <is>
          <t>20220809000046</t>
        </is>
      </c>
      <c r="J3418" s="39" t="inlineStr">
        <is>
          <t>https://dart.fss.or.kr/dsaf001/main.do?rcpNo=20220809000046</t>
        </is>
      </c>
      <c r="K3418" s="37" t="inlineStr">
        <is>
          <t>post_events_summary</t>
        </is>
      </c>
    </row>
    <row r="3419" ht="45" customHeight="1">
      <c r="A3419" s="36" t="inlineStr">
        <is>
          <t>N079</t>
        </is>
      </c>
      <c r="B3419" s="37" t="inlineStr">
        <is>
          <t>Munpia Inc.</t>
        </is>
      </c>
      <c r="C3419" s="36" t="inlineStr">
        <is>
          <t>인수 후</t>
        </is>
      </c>
      <c r="D3419" s="36" t="inlineStr">
        <is>
          <t>2022-08-22</t>
        </is>
      </c>
      <c r="E3419" s="37" t="inlineStr">
        <is>
          <t>기타</t>
        </is>
      </c>
      <c r="F3419" s="37" t="inlineStr">
        <is>
          <t>문피아 최대주주등 변동: 2022-08-22 주식교환 신주 1,263,119주 발행으로 발행주식 10,285,287주, 네이버웹툰 5,517,684주(53.65%), 손제호 758,200주(7.37%), 김환철 631,551주(6.14%).</t>
        </is>
      </c>
      <c r="G3419" s="37" t="inlineStr">
        <is>
          <t>DART 기타공시</t>
        </is>
      </c>
      <c r="H3419" s="36" t="inlineStr">
        <is>
          <t>2022-08-26</t>
        </is>
      </c>
      <c r="I3419" s="36" t="inlineStr">
        <is>
          <t>20220826000206</t>
        </is>
      </c>
      <c r="J3419" s="39" t="inlineStr">
        <is>
          <t>https://dart.fss.or.kr/dsaf001/main.do?rcpNo=20220826000206</t>
        </is>
      </c>
      <c r="K3419" s="37" t="inlineStr">
        <is>
          <t>post_events_summary</t>
        </is>
      </c>
    </row>
    <row r="3420" ht="45" customHeight="1">
      <c r="A3420" s="36" t="inlineStr">
        <is>
          <t>N079</t>
        </is>
      </c>
      <c r="B3420" s="37" t="inlineStr">
        <is>
          <t>Munpia Inc.</t>
        </is>
      </c>
      <c r="C3420" s="36" t="inlineStr">
        <is>
          <t>인수 후</t>
        </is>
      </c>
      <c r="D3420" s="36" t="inlineStr">
        <is>
          <t>2022-08-31</t>
        </is>
      </c>
      <c r="E3420" s="37" t="inlineStr">
        <is>
          <t>기타</t>
        </is>
      </c>
      <c r="F3420" s="37" t="inlineStr">
        <is>
          <t>문피아 최대주주등 변동: 2022-08-31 자기주식 561,647주 취득(18,675,324천원), '(주)스튜디오제이에이치에스와의 포괄적 주식교환 절차 중 주주의 주식매수청구권 행사로 인한 것'.</t>
        </is>
      </c>
      <c r="G3420" s="37" t="inlineStr">
        <is>
          <t>DART 기타공시</t>
        </is>
      </c>
      <c r="H3420" s="36" t="inlineStr">
        <is>
          <t>2022-09-01</t>
        </is>
      </c>
      <c r="I3420" s="36" t="inlineStr">
        <is>
          <t>20220901000284</t>
        </is>
      </c>
      <c r="J3420" s="39" t="inlineStr">
        <is>
          <t>https://dart.fss.or.kr/dsaf001/main.do?rcpNo=20220901000284</t>
        </is>
      </c>
      <c r="K3420" s="37" t="inlineStr">
        <is>
          <t>post_events_summary</t>
        </is>
      </c>
    </row>
    <row r="3421" ht="45" customHeight="1">
      <c r="A3421" s="36" t="inlineStr">
        <is>
          <t>N079</t>
        </is>
      </c>
      <c r="B3421" s="37" t="inlineStr">
        <is>
          <t>Munpia Inc.</t>
        </is>
      </c>
      <c r="C3421" s="36" t="inlineStr">
        <is>
          <t>인수 후</t>
        </is>
      </c>
      <c r="D3421" s="36" t="inlineStr">
        <is>
          <t>2022-12-23</t>
        </is>
      </c>
      <c r="E3421" s="37" t="inlineStr">
        <is>
          <t>추가취득</t>
        </is>
      </c>
      <c r="F3421" s="37"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7" t="inlineStr">
        <is>
          <t>DART 기타공시</t>
        </is>
      </c>
      <c r="H3421" s="36" t="inlineStr">
        <is>
          <t>2022-12-21</t>
        </is>
      </c>
      <c r="I3421" s="36" t="inlineStr">
        <is>
          <t>20221221000275</t>
        </is>
      </c>
      <c r="J3421" s="39" t="inlineStr">
        <is>
          <t>https://dart.fss.or.kr/dsaf001/main.do?rcpNo=20221221000275</t>
        </is>
      </c>
      <c r="K3421" s="37" t="inlineStr">
        <is>
          <t>post_events_summary</t>
        </is>
      </c>
    </row>
    <row r="3422" ht="45" customHeight="1">
      <c r="A3422" s="36" t="inlineStr">
        <is>
          <t>N079</t>
        </is>
      </c>
      <c r="B3422" s="37" t="inlineStr">
        <is>
          <t>Munpia Inc.</t>
        </is>
      </c>
      <c r="C3422" s="36" t="inlineStr">
        <is>
          <t>인수 후</t>
        </is>
      </c>
      <c r="D3422" s="36" t="inlineStr">
        <is>
          <t>2022-12-28</t>
        </is>
      </c>
      <c r="E3422" s="37" t="inlineStr">
        <is>
          <t>기타</t>
        </is>
      </c>
      <c r="F3422" s="37"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7" t="inlineStr">
        <is>
          <t>회사 보도자료</t>
        </is>
      </c>
      <c r="H3422" s="36" t="inlineStr">
        <is>
          <t>2022-12-28</t>
        </is>
      </c>
      <c r="I3422" s="36" t="n"/>
      <c r="J3422" s="39" t="inlineStr">
        <is>
          <t>https://navercorp.com/media/pressReleasesDetail?seq=31016</t>
        </is>
      </c>
      <c r="K3422" s="37" t="inlineStr">
        <is>
          <t>post_events_summary,earnings_call_note</t>
        </is>
      </c>
    </row>
    <row r="3423" ht="45" customHeight="1">
      <c r="A3423" s="36" t="inlineStr">
        <is>
          <t>N079</t>
        </is>
      </c>
      <c r="B3423" s="37" t="inlineStr">
        <is>
          <t>Munpia Inc.</t>
        </is>
      </c>
      <c r="C3423" s="36" t="inlineStr">
        <is>
          <t>인수 전</t>
        </is>
      </c>
      <c r="D3423" s="36" t="inlineStr">
        <is>
          <t>2020-12-31</t>
        </is>
      </c>
      <c r="E3423" s="37" t="inlineStr">
        <is>
          <t>실적</t>
        </is>
      </c>
      <c r="F3423" s="37" t="inlineStr">
        <is>
          <t>문피아 2020 연결감사보고서: 영업수익 41,717,287,916원(2019 28,719,281,840원), 영업이익 7,314,812,016원(2019 5,270,886,218원), 당기순이익 6,343,893,023원, 자산총계 42,159,408,650원.</t>
        </is>
      </c>
      <c r="G3423" s="37" t="inlineStr">
        <is>
          <t>DART 감사보고서</t>
        </is>
      </c>
      <c r="H3423" s="36" t="inlineStr">
        <is>
          <t>2021-04-06</t>
        </is>
      </c>
      <c r="I3423" s="36" t="inlineStr">
        <is>
          <t>20210406001555</t>
        </is>
      </c>
      <c r="J3423" s="39" t="inlineStr">
        <is>
          <t>https://dart.fss.or.kr/dsaf001/main.do?rcpNo=20210406001555</t>
        </is>
      </c>
      <c r="K3423" s="37" t="inlineStr">
        <is>
          <t>target_rev_pre,target_op_pre,pre_events_summary</t>
        </is>
      </c>
    </row>
    <row r="3424" ht="45" customHeight="1">
      <c r="A3424" s="36" t="inlineStr">
        <is>
          <t>N079</t>
        </is>
      </c>
      <c r="B3424" s="37" t="inlineStr">
        <is>
          <t>Munpia Inc.</t>
        </is>
      </c>
      <c r="C3424" s="36" t="inlineStr">
        <is>
          <t>인수 전</t>
        </is>
      </c>
      <c r="D3424" s="36" t="inlineStr">
        <is>
          <t>2021-12-31</t>
        </is>
      </c>
      <c r="E3424" s="37" t="inlineStr">
        <is>
          <t>실적</t>
        </is>
      </c>
      <c r="F3424" s="37"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7" t="inlineStr">
        <is>
          <t>DART 감사보고서</t>
        </is>
      </c>
      <c r="H3424" s="36" t="inlineStr">
        <is>
          <t>2022-03-31</t>
        </is>
      </c>
      <c r="I3424" s="36" t="inlineStr">
        <is>
          <t>20220331003115</t>
        </is>
      </c>
      <c r="J3424" s="39" t="inlineStr">
        <is>
          <t>https://dart.fss.or.kr/dsaf001/main.do?rcpNo=20220331003115</t>
        </is>
      </c>
      <c r="K3424" s="37" t="inlineStr">
        <is>
          <t>target_rev_pre,target_op_pre,pre_events_summary</t>
        </is>
      </c>
    </row>
    <row r="3425" ht="45" customHeight="1">
      <c r="A3425" s="36" t="inlineStr">
        <is>
          <t>N079</t>
        </is>
      </c>
      <c r="B3425" s="37" t="inlineStr">
        <is>
          <t>Munpia Inc.</t>
        </is>
      </c>
      <c r="C3425" s="36" t="inlineStr">
        <is>
          <t>인수 후</t>
        </is>
      </c>
      <c r="D3425" s="36" t="inlineStr">
        <is>
          <t>2022-12-31</t>
        </is>
      </c>
      <c r="E3425" s="37" t="inlineStr">
        <is>
          <t>실적</t>
        </is>
      </c>
      <c r="F3425" s="37" t="inlineStr">
        <is>
          <t>문피아 2022 연결감사보고서: 영업수익 63,428,813,802원, 영업이익 4,469,100,446원, 당기순이익 2,772,947,874원(2022-08부터 스튜디오JHS 연결).</t>
        </is>
      </c>
      <c r="G3425" s="37" t="inlineStr">
        <is>
          <t>DART 감사보고서</t>
        </is>
      </c>
      <c r="H3425" s="36" t="inlineStr">
        <is>
          <t>2023-04-04</t>
        </is>
      </c>
      <c r="I3425" s="36" t="inlineStr">
        <is>
          <t>20230404003090</t>
        </is>
      </c>
      <c r="J3425" s="39" t="inlineStr">
        <is>
          <t>https://dart.fss.or.kr/dsaf001/main.do?rcpNo=20230404003090</t>
        </is>
      </c>
      <c r="K3425" s="37" t="inlineStr">
        <is>
          <t>target_rev_post,target_op_post,perf_basis</t>
        </is>
      </c>
    </row>
    <row r="3426" ht="45" customHeight="1">
      <c r="A3426" s="36" t="inlineStr">
        <is>
          <t>N079</t>
        </is>
      </c>
      <c r="B3426" s="37" t="inlineStr">
        <is>
          <t>Munpia Inc.</t>
        </is>
      </c>
      <c r="C3426" s="36" t="inlineStr">
        <is>
          <t>인수 후</t>
        </is>
      </c>
      <c r="D3426" s="36" t="inlineStr">
        <is>
          <t>2023-12-31</t>
        </is>
      </c>
      <c r="E3426" s="37" t="inlineStr">
        <is>
          <t>실적</t>
        </is>
      </c>
      <c r="F3426" s="37"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7" t="inlineStr">
        <is>
          <t>DART 감사보고서</t>
        </is>
      </c>
      <c r="H3426" s="36" t="inlineStr">
        <is>
          <t>2024-03-29</t>
        </is>
      </c>
      <c r="I3426" s="36" t="inlineStr">
        <is>
          <t>20240329003581</t>
        </is>
      </c>
      <c r="J3426" s="39" t="inlineStr">
        <is>
          <t>https://dart.fss.or.kr/dsaf001/main.do?rcpNo=20240329003581</t>
        </is>
      </c>
      <c r="K3426" s="37" t="inlineStr">
        <is>
          <t>target_rev_post,target_op_post,impairment,post_events_summary</t>
        </is>
      </c>
    </row>
    <row r="3427" ht="45" customHeight="1">
      <c r="A3427" s="36" t="inlineStr">
        <is>
          <t>N079</t>
        </is>
      </c>
      <c r="B3427" s="37" t="inlineStr">
        <is>
          <t>Munpia Inc.</t>
        </is>
      </c>
      <c r="C3427" s="36" t="inlineStr">
        <is>
          <t>인수 후</t>
        </is>
      </c>
      <c r="D3427" s="36" t="inlineStr">
        <is>
          <t>2024-12-31</t>
        </is>
      </c>
      <c r="E3427" s="37" t="inlineStr">
        <is>
          <t>실적</t>
        </is>
      </c>
      <c r="F3427" s="37" t="inlineStr">
        <is>
          <t>문피아 2024 연결감사보고서: 영업수익 74,946,817,942원, 영업이익 4,661,282,676원, 당기순이익 3,086,728,801원; 영업권 손상차손 인식하지 않음(할인율 12.40%).</t>
        </is>
      </c>
      <c r="G3427" s="37" t="inlineStr">
        <is>
          <t>DART 감사보고서</t>
        </is>
      </c>
      <c r="H3427" s="36" t="inlineStr">
        <is>
          <t>2025-03-28</t>
        </is>
      </c>
      <c r="I3427" s="36" t="inlineStr">
        <is>
          <t>20250328002269</t>
        </is>
      </c>
      <c r="J3427" s="39" t="inlineStr">
        <is>
          <t>https://dart.fss.or.kr/dsaf001/main.do?rcpNo=20250328002269</t>
        </is>
      </c>
      <c r="K3427" s="37" t="inlineStr">
        <is>
          <t>target_rev_post,target_op_post,post_events_summary</t>
        </is>
      </c>
    </row>
    <row r="3428" ht="45" customHeight="1">
      <c r="A3428" s="36" t="inlineStr">
        <is>
          <t>N079</t>
        </is>
      </c>
      <c r="B3428" s="37" t="inlineStr">
        <is>
          <t>Munpia Inc.</t>
        </is>
      </c>
      <c r="C3428" s="36" t="inlineStr">
        <is>
          <t>인수 후</t>
        </is>
      </c>
      <c r="D3428" s="36" t="inlineStr">
        <is>
          <t>2024-12-31</t>
        </is>
      </c>
      <c r="E3428" s="37" t="inlineStr">
        <is>
          <t>청산</t>
        </is>
      </c>
      <c r="F3428" s="37" t="inlineStr">
        <is>
          <t>문피아 2024 별도감사보고서: '당기 중 영업 효율화를 위해 엠콘텐츠랩스(주) 및 (유)문피아웹툰문화산업전문회사를 청산', 종속기업투자주식 처분이익 1,078백만원.</t>
        </is>
      </c>
      <c r="G3428" s="37" t="inlineStr">
        <is>
          <t>DART 감사보고서</t>
        </is>
      </c>
      <c r="H3428" s="36" t="inlineStr">
        <is>
          <t>2025-03-28</t>
        </is>
      </c>
      <c r="I3428" s="36" t="inlineStr">
        <is>
          <t>20250328002267</t>
        </is>
      </c>
      <c r="J3428" s="39" t="inlineStr">
        <is>
          <t>https://dart.fss.or.kr/dsaf001/main.do?rcpNo=20250328002267</t>
        </is>
      </c>
      <c r="K3428" s="37" t="inlineStr">
        <is>
          <t>post_events_summary</t>
        </is>
      </c>
    </row>
    <row r="3429" ht="45" customHeight="1">
      <c r="A3429" s="36" t="inlineStr">
        <is>
          <t>N079</t>
        </is>
      </c>
      <c r="B3429" s="37" t="inlineStr">
        <is>
          <t>Munpia Inc.</t>
        </is>
      </c>
      <c r="C3429" s="36" t="inlineStr">
        <is>
          <t>인수 후</t>
        </is>
      </c>
      <c r="D3429" s="36" t="inlineStr">
        <is>
          <t>2025-12-31</t>
        </is>
      </c>
      <c r="E3429" s="37" t="inlineStr">
        <is>
          <t>실적</t>
        </is>
      </c>
      <c r="F3429" s="37" t="inlineStr">
        <is>
          <t>문피아 2025 연결감사보고서: 영업수익 85,530,312,723원, 영업이익 8,185,785,337원, 당기순이익 6,501,999,551원.</t>
        </is>
      </c>
      <c r="G3429" s="37" t="inlineStr">
        <is>
          <t>DART 감사보고서</t>
        </is>
      </c>
      <c r="H3429" s="36" t="inlineStr">
        <is>
          <t>2026-03-31</t>
        </is>
      </c>
      <c r="I3429" s="36" t="inlineStr">
        <is>
          <t>20260331004113</t>
        </is>
      </c>
      <c r="J3429" s="39" t="inlineStr">
        <is>
          <t>https://dart.fss.or.kr/dsaf001/main.do?rcpNo=20260331004113</t>
        </is>
      </c>
      <c r="K3429" s="37" t="inlineStr">
        <is>
          <t>target_rev_post,target_op_post</t>
        </is>
      </c>
    </row>
    <row r="3430" ht="45" customHeight="1">
      <c r="A3430" s="36" t="inlineStr">
        <is>
          <t>N079</t>
        </is>
      </c>
      <c r="B3430" s="37" t="inlineStr">
        <is>
          <t>Munpia Inc.</t>
        </is>
      </c>
      <c r="C3430" s="36" t="inlineStr">
        <is>
          <t>인수 후</t>
        </is>
      </c>
      <c r="D3430" s="36" t="inlineStr">
        <is>
          <t>2025-12-31</t>
        </is>
      </c>
      <c r="E3430" s="37" t="inlineStr">
        <is>
          <t>실적</t>
        </is>
      </c>
      <c r="F3430" s="37"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7" t="inlineStr">
        <is>
          <t>DART 감사보고서</t>
        </is>
      </c>
      <c r="H3430" s="36" t="inlineStr">
        <is>
          <t>2026-03-31</t>
        </is>
      </c>
      <c r="I3430" s="36" t="inlineStr">
        <is>
          <t>20260331004111</t>
        </is>
      </c>
      <c r="J3430" s="39" t="inlineStr">
        <is>
          <t>https://dart.fss.or.kr/dsaf001/main.do?rcpNo=20260331004111</t>
        </is>
      </c>
      <c r="K3430" s="37" t="inlineStr">
        <is>
          <t>perf_basis</t>
        </is>
      </c>
    </row>
    <row r="3431" ht="45" customHeight="1">
      <c r="A3431" s="36" t="inlineStr">
        <is>
          <t>N079</t>
        </is>
      </c>
      <c r="B3431" s="37" t="inlineStr">
        <is>
          <t>Munpia Inc.</t>
        </is>
      </c>
      <c r="C3431" s="36" t="inlineStr">
        <is>
          <t>인수 후</t>
        </is>
      </c>
      <c r="D3431" s="36" t="inlineStr">
        <is>
          <t>2022-02-09</t>
        </is>
      </c>
      <c r="E3431" s="37" t="inlineStr">
        <is>
          <t>완료</t>
        </is>
      </c>
      <c r="F3431" s="37"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7" t="inlineStr">
        <is>
          <t>SEC</t>
        </is>
      </c>
      <c r="H3431" s="36" t="inlineStr">
        <is>
          <t>2024-06-27</t>
        </is>
      </c>
      <c r="I3431" s="36" t="inlineStr">
        <is>
          <t>0001193125-24-169730</t>
        </is>
      </c>
      <c r="J3431" s="39" t="inlineStr">
        <is>
          <t>https://www.sec.gov/Archives/edgar/data/1997859/000119312524169730/d396527d424b4.htm</t>
        </is>
      </c>
      <c r="K3431" s="37" t="inlineStr">
        <is>
          <t>chk_note,post_events_summary,pre_incorp_chk,value_chk_usdmm,pre_events_summary,purpose_quote,event_ticker_basis,acquirer_entity</t>
        </is>
      </c>
    </row>
    <row r="3432" ht="45" customHeight="1">
      <c r="A3432" s="36" t="inlineStr">
        <is>
          <t>N079</t>
        </is>
      </c>
      <c r="B3432" s="37" t="inlineStr">
        <is>
          <t>Munpia Inc.</t>
        </is>
      </c>
      <c r="C3432" s="36" t="inlineStr">
        <is>
          <t>인수 후</t>
        </is>
      </c>
      <c r="D3432" s="36" t="inlineStr">
        <is>
          <t>2022-12</t>
        </is>
      </c>
      <c r="E3432" s="37" t="inlineStr">
        <is>
          <t>추가취득</t>
        </is>
      </c>
      <c r="F3432" s="37"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7" t="inlineStr">
        <is>
          <t>SEC</t>
        </is>
      </c>
      <c r="H3432" s="36" t="inlineStr">
        <is>
          <t>2024-06-27</t>
        </is>
      </c>
      <c r="I3432" s="36" t="inlineStr">
        <is>
          <t>0001193125-24-169730</t>
        </is>
      </c>
      <c r="J3432" s="39" t="inlineStr">
        <is>
          <t>https://www.sec.gov/Archives/edgar/data/1997859/000119312524169730/d396527d424b4.htm</t>
        </is>
      </c>
      <c r="K3432" s="37" t="inlineStr">
        <is>
          <t>post_events_summary,notes,chk_note</t>
        </is>
      </c>
    </row>
    <row r="3433" ht="45" customHeight="1">
      <c r="A3433" s="36" t="inlineStr">
        <is>
          <t>N079</t>
        </is>
      </c>
      <c r="B3433" s="37" t="inlineStr">
        <is>
          <t>Munpia Inc.</t>
        </is>
      </c>
      <c r="C3433" s="36" t="inlineStr">
        <is>
          <t>인수 후</t>
        </is>
      </c>
      <c r="D3433" s="36" t="inlineStr">
        <is>
          <t>2023-10-01</t>
        </is>
      </c>
      <c r="E3433" s="37" t="inlineStr">
        <is>
          <t>손상차손</t>
        </is>
      </c>
      <c r="F3433" s="37"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7" t="inlineStr">
        <is>
          <t>SEC</t>
        </is>
      </c>
      <c r="H3433" s="36" t="inlineStr">
        <is>
          <t>2024-06-27</t>
        </is>
      </c>
      <c r="I3433" s="36" t="inlineStr">
        <is>
          <t>0001193125-24-169730</t>
        </is>
      </c>
      <c r="J3433" s="39" t="inlineStr">
        <is>
          <t>https://www.sec.gov/Archives/edgar/data/1997859/000119312524169730/d396527d424b4.htm</t>
        </is>
      </c>
      <c r="K3433" s="37" t="inlineStr">
        <is>
          <t>impairment,earnings_call_note,post_events_summary</t>
        </is>
      </c>
    </row>
    <row r="3434" ht="45" customHeight="1">
      <c r="A3434" s="36" t="inlineStr">
        <is>
          <t>N079</t>
        </is>
      </c>
      <c r="B3434" s="37" t="inlineStr">
        <is>
          <t>Munpia Inc.</t>
        </is>
      </c>
      <c r="C3434" s="36" t="inlineStr">
        <is>
          <t>인수 후</t>
        </is>
      </c>
      <c r="D3434" s="36" t="inlineStr">
        <is>
          <t>2024-10-01</t>
        </is>
      </c>
      <c r="E3434" s="37" t="inlineStr">
        <is>
          <t>손상차손</t>
        </is>
      </c>
      <c r="F3434" s="37" t="inlineStr">
        <is>
          <t>WEBTOON 10-K 2024: Munpia 영업권 손상 USD 20.3백만(잔액 USD 154.2백만), 'For Munpia, structural changes in operations, workforce reduction, and project delays resulted in the underperformance in revenue growth'.</t>
        </is>
      </c>
      <c r="G3434" s="37" t="inlineStr">
        <is>
          <t>SEC</t>
        </is>
      </c>
      <c r="H3434" s="36" t="inlineStr">
        <is>
          <t>2025-03-11</t>
        </is>
      </c>
      <c r="I3434" s="36" t="inlineStr">
        <is>
          <t>0001997859-25-000017</t>
        </is>
      </c>
      <c r="J3434" s="39" t="inlineStr">
        <is>
          <t>https://www.sec.gov/Archives/edgar/data/1997859/000199785925000017/wbtn-20241231.htm</t>
        </is>
      </c>
      <c r="K3434" s="37" t="inlineStr">
        <is>
          <t>impairment,earnings_call_note,post_events_summary</t>
        </is>
      </c>
    </row>
    <row r="3435" ht="45" customHeight="1">
      <c r="A3435" s="36" t="inlineStr">
        <is>
          <t>N079</t>
        </is>
      </c>
      <c r="B3435" s="37" t="inlineStr">
        <is>
          <t>Munpia Inc.</t>
        </is>
      </c>
      <c r="C3435" s="36" t="inlineStr">
        <is>
          <t>인수 후</t>
        </is>
      </c>
      <c r="D3435" s="36" t="inlineStr">
        <is>
          <t>2025-10-01</t>
        </is>
      </c>
      <c r="E3435" s="37" t="inlineStr">
        <is>
          <t>손상차손</t>
        </is>
      </c>
      <c r="F3435" s="37"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7" t="inlineStr">
        <is>
          <t>SEC</t>
        </is>
      </c>
      <c r="H3435" s="36" t="inlineStr">
        <is>
          <t>2026-03-05</t>
        </is>
      </c>
      <c r="I3435" s="36" t="inlineStr">
        <is>
          <t>0001997859-26-000028</t>
        </is>
      </c>
      <c r="J3435" s="39" t="inlineStr">
        <is>
          <t>https://www.sec.gov/Archives/edgar/data/1997859/000199785926000028/wbtn-20251231.htm</t>
        </is>
      </c>
      <c r="K3435" s="37" t="inlineStr">
        <is>
          <t>impairment,earnings_call_note,post_events_summary,notes</t>
        </is>
      </c>
    </row>
    <row r="3436" ht="45" customHeight="1">
      <c r="A3436" s="36" t="inlineStr">
        <is>
          <t>N079</t>
        </is>
      </c>
      <c r="B3436" s="37" t="inlineStr">
        <is>
          <t>Munpia Inc.</t>
        </is>
      </c>
      <c r="C3436" s="36" t="inlineStr">
        <is>
          <t>인수 후</t>
        </is>
      </c>
      <c r="D3436" s="36" t="inlineStr">
        <is>
          <t>2022-12-31</t>
        </is>
      </c>
      <c r="E3436" s="37" t="inlineStr">
        <is>
          <t>기타</t>
        </is>
      </c>
      <c r="F3436" s="37"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7" t="inlineStr">
        <is>
          <t>DART 사업보고서</t>
        </is>
      </c>
      <c r="H3436" s="36" t="inlineStr">
        <is>
          <t>2023-03-14</t>
        </is>
      </c>
      <c r="I3436" s="36" t="inlineStr">
        <is>
          <t>20230314001049</t>
        </is>
      </c>
      <c r="J3436" s="39" t="inlineStr">
        <is>
          <t>https://dart.fss.or.kr/dsaf001/main.do?rcpNo=20230314001049</t>
        </is>
      </c>
      <c r="K3436" s="37" t="inlineStr">
        <is>
          <t>impairment,post_events_summary,purpose_quote,pre_incorp_chk</t>
        </is>
      </c>
    </row>
    <row r="3437" ht="45" customHeight="1">
      <c r="A3437" s="36" t="inlineStr">
        <is>
          <t>N079</t>
        </is>
      </c>
      <c r="B3437" s="37" t="inlineStr">
        <is>
          <t>Munpia Inc.</t>
        </is>
      </c>
      <c r="C3437" s="36" t="inlineStr">
        <is>
          <t>인수 후</t>
        </is>
      </c>
      <c r="D3437" s="36" t="inlineStr">
        <is>
          <t>2023-12-31</t>
        </is>
      </c>
      <c r="E3437" s="37" t="inlineStr">
        <is>
          <t>손상차손</t>
        </is>
      </c>
      <c r="F3437" s="37" t="inlineStr">
        <is>
          <t>NAVER 2023 사업보고서 연결주석: 영업권 CGU별 잔액 Wattpad Corporation 639,780,739천원, 주식회사 문피아 133,097,438천원(전기 628,815,054·139,359,857); 당기 영업권 손상 및 환입 (19,630,042)천원(CGU별 내역 미공시).</t>
        </is>
      </c>
      <c r="G3437" s="37" t="inlineStr">
        <is>
          <t>DART 사업보고서</t>
        </is>
      </c>
      <c r="H3437" s="36" t="inlineStr">
        <is>
          <t>2024-03-18</t>
        </is>
      </c>
      <c r="I3437" s="36" t="inlineStr">
        <is>
          <t>20240318000844</t>
        </is>
      </c>
      <c r="J3437" s="39" t="inlineStr">
        <is>
          <t>https://dart.fss.or.kr/dsaf001/main.do?rcpNo=20240318000844</t>
        </is>
      </c>
      <c r="K3437" s="37" t="inlineStr">
        <is>
          <t>impairment</t>
        </is>
      </c>
    </row>
    <row r="3438" ht="45" customHeight="1">
      <c r="A3438" s="36" t="inlineStr">
        <is>
          <t>N079</t>
        </is>
      </c>
      <c r="B3438" s="37" t="inlineStr">
        <is>
          <t>Munpia Inc.</t>
        </is>
      </c>
      <c r="C3438" s="36" t="inlineStr">
        <is>
          <t>인수 후</t>
        </is>
      </c>
      <c r="D3438" s="36" t="inlineStr">
        <is>
          <t>2024-12-31</t>
        </is>
      </c>
      <c r="E3438" s="37" t="inlineStr">
        <is>
          <t>손상차손</t>
        </is>
      </c>
      <c r="F3438" s="37"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7" t="inlineStr">
        <is>
          <t>DART 사업보고서</t>
        </is>
      </c>
      <c r="H3438" s="36" t="inlineStr">
        <is>
          <t>2025-03-18</t>
        </is>
      </c>
      <c r="I3438" s="36" t="inlineStr">
        <is>
          <t>20250318000645</t>
        </is>
      </c>
      <c r="J3438" s="39" t="inlineStr">
        <is>
          <t>https://dart.fss.or.kr/dsaf001/main.do?rcpNo=20250318000645</t>
        </is>
      </c>
      <c r="K3438" s="37" t="inlineStr">
        <is>
          <t>impairment</t>
        </is>
      </c>
    </row>
    <row r="3439" ht="45" customHeight="1">
      <c r="A3439" s="36" t="inlineStr">
        <is>
          <t>N079</t>
        </is>
      </c>
      <c r="B3439" s="37" t="inlineStr">
        <is>
          <t>Munpia Inc.</t>
        </is>
      </c>
      <c r="C3439" s="36" t="inlineStr">
        <is>
          <t>인수 후</t>
        </is>
      </c>
      <c r="D3439" s="36" t="inlineStr">
        <is>
          <t>2025-12-31</t>
        </is>
      </c>
      <c r="E3439" s="37" t="inlineStr">
        <is>
          <t>손상차손</t>
        </is>
      </c>
      <c r="F3439" s="37"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7" t="inlineStr">
        <is>
          <t>DART 사업보고서</t>
        </is>
      </c>
      <c r="H3439" s="36" t="inlineStr">
        <is>
          <t>2026-03-13</t>
        </is>
      </c>
      <c r="I3439" s="36" t="inlineStr">
        <is>
          <t>20260313001021</t>
        </is>
      </c>
      <c r="J3439" s="39" t="inlineStr">
        <is>
          <t>https://dart.fss.or.kr/dsaf001/main.do?rcpNo=20260313001021</t>
        </is>
      </c>
      <c r="K3439" s="37" t="inlineStr">
        <is>
          <t>impairment,post_events_summary</t>
        </is>
      </c>
    </row>
    <row r="3440" ht="45" customHeight="1">
      <c r="A3440" s="36" t="inlineStr">
        <is>
          <t>N079</t>
        </is>
      </c>
      <c r="B3440" s="37" t="inlineStr">
        <is>
          <t>Munpia Inc.</t>
        </is>
      </c>
      <c r="C3440" s="36" t="inlineStr">
        <is>
          <t>인수 후</t>
        </is>
      </c>
      <c r="D3440" s="36" t="inlineStr">
        <is>
          <t>2026-03-16</t>
        </is>
      </c>
      <c r="E3440" s="37" t="inlineStr">
        <is>
          <t>손상차손</t>
        </is>
      </c>
      <c r="F3440" s="37"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7" t="inlineStr">
        <is>
          <t>언론 보도</t>
        </is>
      </c>
      <c r="H3440" s="36" t="inlineStr">
        <is>
          <t>2026-03-16</t>
        </is>
      </c>
      <c r="I3440" s="36" t="n"/>
      <c r="J3440" s="39" t="inlineStr">
        <is>
          <t>https://newstomato.com/ReadNews.aspx?no=1294385</t>
        </is>
      </c>
      <c r="K3440" s="37" t="inlineStr">
        <is>
          <t>impairment,post_events_summary</t>
        </is>
      </c>
    </row>
    <row r="3441" ht="45" customHeight="1">
      <c r="A3441" s="36" t="inlineStr">
        <is>
          <t>N079</t>
        </is>
      </c>
      <c r="B3441" s="37" t="inlineStr">
        <is>
          <t>Munpia Inc.</t>
        </is>
      </c>
      <c r="C3441" s="36" t="inlineStr">
        <is>
          <t>발표</t>
        </is>
      </c>
      <c r="D3441" s="36" t="inlineStr">
        <is>
          <t>2022-12-21</t>
        </is>
      </c>
      <c r="E3441" s="37" t="inlineStr">
        <is>
          <t>발표</t>
        </is>
      </c>
      <c r="F3441" s="37"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7" t="inlineStr">
        <is>
          <t>DART 기타공시</t>
        </is>
      </c>
      <c r="H3441" s="36" t="inlineStr">
        <is>
          <t>2022-12-21</t>
        </is>
      </c>
      <c r="I3441" s="36" t="inlineStr">
        <is>
          <t>20221221000275</t>
        </is>
      </c>
      <c r="J3441" s="39" t="inlineStr">
        <is>
          <t>https://dart.fss.or.kr/dsaf001/main.do?rcpNo=20221221000275</t>
        </is>
      </c>
      <c r="K3441" s="37" t="inlineStr">
        <is>
          <t>value_chk_local,announce_date_chk,status_chk,purpose_quote,first_filing_date,chk_note,event_ticker_basis</t>
        </is>
      </c>
    </row>
    <row r="3442" ht="45" customHeight="1">
      <c r="A3442" s="36" t="inlineStr">
        <is>
          <t>N079</t>
        </is>
      </c>
      <c r="B3442" s="37" t="inlineStr">
        <is>
          <t>Munpia Inc.</t>
        </is>
      </c>
      <c r="C3442" s="36" t="inlineStr">
        <is>
          <t>인수 후</t>
        </is>
      </c>
      <c r="D3442" s="36" t="inlineStr">
        <is>
          <t>2022-12-23</t>
        </is>
      </c>
      <c r="E3442" s="37" t="inlineStr">
        <is>
          <t>추가취득</t>
        </is>
      </c>
      <c r="F3442" s="37" t="inlineStr">
        <is>
          <t>문피아 최대주주등의주식보유변동: 2022.12.23 네이버웹툰 5,517,684주(53.65%) → 5,942,700주(57.78%), 금액 14,132,207천원; 발행주식 10,285,287주, 자기주식 561,693주(5.46%).</t>
        </is>
      </c>
      <c r="G3442" s="37" t="inlineStr">
        <is>
          <t>DART 기타공시</t>
        </is>
      </c>
      <c r="H3442" s="36" t="inlineStr">
        <is>
          <t>2022-12-26</t>
        </is>
      </c>
      <c r="I3442" s="36" t="inlineStr">
        <is>
          <t>20221226000070</t>
        </is>
      </c>
      <c r="J3442" s="39" t="inlineStr">
        <is>
          <t>https://dart.fss.or.kr/dsaf001/main.do?rcpNo=20221226000070</t>
        </is>
      </c>
      <c r="K3442" s="37" t="inlineStr">
        <is>
          <t>status_chk,value_chk_local,chk_note,post_events_summary,acquirer_entity</t>
        </is>
      </c>
    </row>
    <row r="3443" ht="45" customHeight="1">
      <c r="A3443" s="36" t="inlineStr">
        <is>
          <t>N079</t>
        </is>
      </c>
      <c r="B3443" s="37" t="inlineStr">
        <is>
          <t>Munpia Inc.</t>
        </is>
      </c>
      <c r="C3443" s="36" t="inlineStr">
        <is>
          <t>인수 후</t>
        </is>
      </c>
      <c r="D3443" s="36" t="inlineStr">
        <is>
          <t>2022-12-31</t>
        </is>
      </c>
      <c r="E3443" s="37" t="inlineStr">
        <is>
          <t>기타</t>
        </is>
      </c>
      <c r="F3443" s="37" t="inlineStr">
        <is>
          <t>문피아 주요주주의주식보유변동: 2022말 네이버웹툰 57.78%, 프리미어루나 1,654,098주(16.08%), CLOUDARY HOLDINGS LIMITED 455,016 → 30,000주(0.29%), 손제호 7.37%, 김환철 6.14%, (주)문피아 자기주식 5.46%.</t>
        </is>
      </c>
      <c r="G3443" s="37" t="inlineStr">
        <is>
          <t>DART 기타공시</t>
        </is>
      </c>
      <c r="H3443" s="36" t="inlineStr">
        <is>
          <t>2023-01-31</t>
        </is>
      </c>
      <c r="I3443" s="36" t="inlineStr">
        <is>
          <t>20230131000108</t>
        </is>
      </c>
      <c r="J3443" s="39" t="inlineStr">
        <is>
          <t>https://dart.fss.or.kr/dsaf001/main.do?rcpNo=20230131000108</t>
        </is>
      </c>
      <c r="K3443" s="37" t="inlineStr">
        <is>
          <t>notes,post_events_summary</t>
        </is>
      </c>
    </row>
    <row r="3444" ht="45" customHeight="1">
      <c r="A3444" s="36" t="inlineStr">
        <is>
          <t>N079</t>
        </is>
      </c>
      <c r="B3444" s="37" t="inlineStr">
        <is>
          <t>Munpia Inc.</t>
        </is>
      </c>
      <c r="C3444" s="36" t="inlineStr">
        <is>
          <t>인수 후</t>
        </is>
      </c>
      <c r="D3444" s="36" t="inlineStr">
        <is>
          <t>2022-12-23</t>
        </is>
      </c>
      <c r="E3444" s="37" t="inlineStr">
        <is>
          <t>경영진변경</t>
        </is>
      </c>
      <c r="F3444" s="37" t="inlineStr">
        <is>
          <t>문피아 임원의변동(2023-02-24): 사외이사 조우쩡위(위예원 그룹 콘텐츠 담당) 2022-12-23 사임, 대표이사 손제호.</t>
        </is>
      </c>
      <c r="G3444" s="37" t="inlineStr">
        <is>
          <t>DART 기타공시</t>
        </is>
      </c>
      <c r="H3444" s="36" t="inlineStr">
        <is>
          <t>2023-02-24</t>
        </is>
      </c>
      <c r="I3444" s="36" t="inlineStr">
        <is>
          <t>20230224000359</t>
        </is>
      </c>
      <c r="J3444" s="39" t="inlineStr">
        <is>
          <t>https://dart.fss.or.kr/dsaf001/main.do?rcpNo=20230224000359</t>
        </is>
      </c>
      <c r="K3444" s="37" t="inlineStr">
        <is>
          <t>post_events_summary</t>
        </is>
      </c>
    </row>
    <row r="3445" ht="45" customHeight="1">
      <c r="A3445" s="36" t="inlineStr">
        <is>
          <t>N079</t>
        </is>
      </c>
      <c r="B3445" s="37" t="inlineStr">
        <is>
          <t>Munpia Inc.</t>
        </is>
      </c>
      <c r="C3445" s="36" t="inlineStr">
        <is>
          <t>인수 전</t>
        </is>
      </c>
      <c r="D3445" s="36" t="inlineStr">
        <is>
          <t>2022-01-14</t>
        </is>
      </c>
      <c r="E3445" s="37" t="inlineStr">
        <is>
          <t>기타</t>
        </is>
      </c>
      <c r="F3445" s="37" t="inlineStr">
        <is>
          <t>문피아 임원의변동(2022-01-14): 사외이사 챈샨샨 '현 - 위예원 그룹 콘텐츠 담당', 짜오진챙 '전 - 위예원 그룹 투자 총괄', 기타비상무이사 유주동 '(주)엔씨소프트 전무이사'.</t>
        </is>
      </c>
      <c r="G3445" s="37" t="inlineStr">
        <is>
          <t>DART 기타공시</t>
        </is>
      </c>
      <c r="H3445" s="36" t="inlineStr">
        <is>
          <t>2022-01-14</t>
        </is>
      </c>
      <c r="I3445" s="36" t="inlineStr">
        <is>
          <t>20220114000049</t>
        </is>
      </c>
      <c r="J3445" s="39" t="inlineStr">
        <is>
          <t>https://dart.fss.or.kr/dsaf001/main.do?rcpNo=20220114000049</t>
        </is>
      </c>
      <c r="K3445" s="37" t="inlineStr">
        <is>
          <t>chk_note</t>
        </is>
      </c>
    </row>
    <row r="3446" ht="45" customHeight="1">
      <c r="A3446" s="36" t="inlineStr">
        <is>
          <t>N079</t>
        </is>
      </c>
      <c r="B3446" s="37" t="inlineStr">
        <is>
          <t>Munpia Inc.</t>
        </is>
      </c>
      <c r="C3446" s="36" t="inlineStr">
        <is>
          <t>인수 전</t>
        </is>
      </c>
      <c r="D3446" s="36" t="inlineStr">
        <is>
          <t>2021-12-31</t>
        </is>
      </c>
      <c r="E3446" s="37" t="inlineStr">
        <is>
          <t>실적</t>
        </is>
      </c>
      <c r="F3446" s="37" t="inlineStr">
        <is>
          <t>네이버웹툰 유한회사 2021 감사보고서: 자산총계 699,088,160,355원, 자본총계 533,017,578,054원, 영업수익 355,326,026,540원.</t>
        </is>
      </c>
      <c r="G3446" s="37" t="inlineStr">
        <is>
          <t>DART 감사보고서</t>
        </is>
      </c>
      <c r="H3446" s="36" t="inlineStr">
        <is>
          <t>2022-04-07</t>
        </is>
      </c>
      <c r="I3446" s="36" t="inlineStr">
        <is>
          <t>20220407002512</t>
        </is>
      </c>
      <c r="J3446" s="39" t="inlineStr">
        <is>
          <t>https://dart.fss.or.kr/dsaf001/main.do?rcpNo=20220407002512</t>
        </is>
      </c>
      <c r="K3446" s="37" t="inlineStr">
        <is>
          <t>acq_total_assets,deal_to_assets_pct,deal_to_equity_pct,acquirer_core,size_basis</t>
        </is>
      </c>
    </row>
    <row r="3447" ht="45" customHeight="1">
      <c r="A3447" s="36" t="inlineStr">
        <is>
          <t>N079</t>
        </is>
      </c>
      <c r="B3447" s="37" t="inlineStr">
        <is>
          <t>Munpia Inc.</t>
        </is>
      </c>
      <c r="C3447" s="36" t="inlineStr">
        <is>
          <t>인수 후</t>
        </is>
      </c>
      <c r="D3447" s="36" t="inlineStr">
        <is>
          <t>2022-12-31</t>
        </is>
      </c>
      <c r="E3447" s="37" t="inlineStr">
        <is>
          <t>실적</t>
        </is>
      </c>
      <c r="F3447" s="37" t="inlineStr">
        <is>
          <t>네이버웹툰 유한회사 2022 감사보고서: 영업수익 548,854,455,020원, 영업이익 64,250,426,696원, 자산총계 960,969,533,820원.</t>
        </is>
      </c>
      <c r="G3447" s="37" t="inlineStr">
        <is>
          <t>DART 감사보고서</t>
        </is>
      </c>
      <c r="H3447" s="36" t="inlineStr">
        <is>
          <t>2023-03-29</t>
        </is>
      </c>
      <c r="I3447" s="36" t="inlineStr">
        <is>
          <t>20230329000963</t>
        </is>
      </c>
      <c r="J3447" s="39" t="inlineStr">
        <is>
          <t>https://dart.fss.or.kr/dsaf001/main.do?rcpNo=20230329000963</t>
        </is>
      </c>
      <c r="K3447" s="37" t="inlineStr">
        <is>
          <t>acquirer_core</t>
        </is>
      </c>
    </row>
    <row r="3448" ht="45" customHeight="1">
      <c r="A3448" s="36" t="inlineStr">
        <is>
          <t>N079</t>
        </is>
      </c>
      <c r="B3448" s="37" t="inlineStr">
        <is>
          <t>Munpia Inc.</t>
        </is>
      </c>
      <c r="C3448" s="36" t="inlineStr">
        <is>
          <t>인수 전</t>
        </is>
      </c>
      <c r="D3448" s="36" t="inlineStr">
        <is>
          <t>2021-12-31</t>
        </is>
      </c>
      <c r="E3448" s="37" t="inlineStr">
        <is>
          <t>실적</t>
        </is>
      </c>
      <c r="F3448" s="37" t="inlineStr">
        <is>
          <t>NAVER 2021 사업보고서 요약연결재무: 2021-12-31 자산총계 33,691,006백만원.</t>
        </is>
      </c>
      <c r="G3448" s="37" t="inlineStr">
        <is>
          <t>DART 사업보고서</t>
        </is>
      </c>
      <c r="H3448" s="36" t="inlineStr">
        <is>
          <t>2022-03-04</t>
        </is>
      </c>
      <c r="I3448" s="36" t="inlineStr">
        <is>
          <t>20220304000687</t>
        </is>
      </c>
      <c r="J3448" s="39" t="inlineStr">
        <is>
          <t>https://dart.fss.or.kr/dsaf001/main.do?rcpNo=20220304000687</t>
        </is>
      </c>
      <c r="K3448" s="37" t="inlineStr">
        <is>
          <t>apex_total_assets,deal_to_assets_pct</t>
        </is>
      </c>
    </row>
    <row r="3449" ht="45" customHeight="1">
      <c r="A3449" s="36" t="inlineStr">
        <is>
          <t>N079</t>
        </is>
      </c>
      <c r="B3449" s="37" t="inlineStr">
        <is>
          <t>Munpia Inc.</t>
        </is>
      </c>
      <c r="C3449" s="36" t="inlineStr">
        <is>
          <t>인수 후</t>
        </is>
      </c>
      <c r="D3449" s="36" t="inlineStr">
        <is>
          <t>2022-12-31</t>
        </is>
      </c>
      <c r="E3449" s="37" t="inlineStr">
        <is>
          <t>기타</t>
        </is>
      </c>
      <c r="F3449" s="37" t="inlineStr">
        <is>
          <t>NAVER 2022 사업보고서: 발행주식의 총수 164,049,085주(자기주식 14,067,367주); 서비스별 영업수익 2022 콘텐츠 1,261,513백만원(15.4%).</t>
        </is>
      </c>
      <c r="G3449" s="37" t="inlineStr">
        <is>
          <t>DART 사업보고서</t>
        </is>
      </c>
      <c r="H3449" s="36" t="inlineStr">
        <is>
          <t>2023-03-14</t>
        </is>
      </c>
      <c r="I3449" s="36" t="inlineStr">
        <is>
          <t>20230314001049</t>
        </is>
      </c>
      <c r="J3449" s="39" t="inlineStr">
        <is>
          <t>https://dart.fss.or.kr/dsaf001/main.do?rcpNo=20230314001049</t>
        </is>
      </c>
      <c r="K3449" s="37" t="inlineStr">
        <is>
          <t>acq_mktcap,core_basis</t>
        </is>
      </c>
    </row>
    <row r="3450" ht="45" customHeight="1">
      <c r="A3450" s="36" t="inlineStr">
        <is>
          <t>N079</t>
        </is>
      </c>
      <c r="B3450" s="37" t="inlineStr">
        <is>
          <t>Munpia Inc.</t>
        </is>
      </c>
      <c r="C3450" s="36" t="inlineStr">
        <is>
          <t>발표</t>
        </is>
      </c>
      <c r="D3450" s="36" t="inlineStr">
        <is>
          <t>2022-12-20</t>
        </is>
      </c>
      <c r="E3450" s="37" t="inlineStr">
        <is>
          <t>기타</t>
        </is>
      </c>
      <c r="F3450" s="37" t="inlineStr">
        <is>
          <t>네이버금융 일별 시세(035420): 2022-12-20 종가 180,500원, 2022-12-21 180,000원, 2022-12-23 178,000원.</t>
        </is>
      </c>
      <c r="G3450" s="37" t="inlineStr">
        <is>
          <t>기타</t>
        </is>
      </c>
      <c r="H3450" s="36" t="inlineStr">
        <is>
          <t>2022-12-23</t>
        </is>
      </c>
      <c r="I3450" s="36" t="n"/>
      <c r="J3450" s="39" t="inlineStr">
        <is>
          <t>https://api.finance.naver.com/siseJson.naver?symbol=035420&amp;requestType=1&amp;startTime=20221216&amp;endTime=20221223&amp;timeframe=day</t>
        </is>
      </c>
      <c r="K3450" s="37" t="inlineStr">
        <is>
          <t>acq_mktcap</t>
        </is>
      </c>
    </row>
    <row r="3451" ht="45" customHeight="1">
      <c r="A3451" s="36" t="inlineStr">
        <is>
          <t>N079</t>
        </is>
      </c>
      <c r="B3451" s="37" t="inlineStr">
        <is>
          <t>Munpia Inc.</t>
        </is>
      </c>
      <c r="C3451" s="36" t="inlineStr">
        <is>
          <t>발표</t>
        </is>
      </c>
      <c r="D3451" s="36" t="inlineStr">
        <is>
          <t>2022-12-21</t>
        </is>
      </c>
      <c r="E3451" s="37" t="inlineStr">
        <is>
          <t>기타</t>
        </is>
      </c>
      <c r="F3451" s="37" t="inlineStr">
        <is>
          <t>Frankfurter API(ECB 기준환율 교차): 2022-12-21 USD/KRW 1,285.85, 2022-12-23 1,279.89.</t>
        </is>
      </c>
      <c r="G3451" s="37" t="inlineStr">
        <is>
          <t>기타</t>
        </is>
      </c>
      <c r="H3451" s="36" t="inlineStr">
        <is>
          <t>2022-12-30</t>
        </is>
      </c>
      <c r="I3451" s="36" t="n"/>
      <c r="J3451" s="39" t="inlineStr">
        <is>
          <t>https://api.frankfurter.app/2022-12-15..2022-12-30?from=USD&amp;to=KRW</t>
        </is>
      </c>
      <c r="K3451" s="37" t="inlineStr">
        <is>
          <t>value_chk_usdmm</t>
        </is>
      </c>
    </row>
    <row r="3452" ht="45" customHeight="1">
      <c r="A3452" s="36" t="inlineStr">
        <is>
          <t>N080</t>
        </is>
      </c>
      <c r="B3452" s="37" t="inlineStr">
        <is>
          <t>Team Plus Co., Ltd</t>
        </is>
      </c>
      <c r="C3452" s="36" t="inlineStr">
        <is>
          <t>발표</t>
        </is>
      </c>
      <c r="D3452" s="36" t="inlineStr">
        <is>
          <t>2023-02-23</t>
        </is>
      </c>
      <c r="E3452" s="37" t="inlineStr">
        <is>
          <t>발표</t>
        </is>
      </c>
      <c r="F3452" s="37"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7" t="inlineStr">
        <is>
          <t>DART 기타공시</t>
        </is>
      </c>
      <c r="H3452" s="36" t="inlineStr">
        <is>
          <t>2023-02-23</t>
        </is>
      </c>
      <c r="I3452" s="36" t="inlineStr">
        <is>
          <t>20230223003310</t>
        </is>
      </c>
      <c r="J3452" s="39" t="inlineStr">
        <is>
          <t>https://dart.fss.or.kr/dsaf001/main.do?rcpNo=20230223003310</t>
        </is>
      </c>
      <c r="K3452" s="37" t="inlineStr">
        <is>
          <t>value_chk_local,purpose_quote,deal_to_equity_pct,announce_date_chk,first_filing_date,target_rev_pre</t>
        </is>
      </c>
    </row>
    <row r="3453" ht="45" customHeight="1">
      <c r="A3453" s="36" t="inlineStr">
        <is>
          <t>N080</t>
        </is>
      </c>
      <c r="B3453" s="37" t="inlineStr">
        <is>
          <t>Team Plus Co., Ltd</t>
        </is>
      </c>
      <c r="C3453" s="36" t="inlineStr">
        <is>
          <t>발표</t>
        </is>
      </c>
      <c r="D3453" s="36" t="inlineStr">
        <is>
          <t>2023-03-03</t>
        </is>
      </c>
      <c r="E3453" s="37" t="inlineStr">
        <is>
          <t>완료</t>
        </is>
      </c>
      <c r="F3453" s="37"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7" t="inlineStr">
        <is>
          <t>DART 감사보고서</t>
        </is>
      </c>
      <c r="H3453" s="36" t="inlineStr">
        <is>
          <t>2023-04-10</t>
        </is>
      </c>
      <c r="I3453" s="36" t="inlineStr">
        <is>
          <t>20230410000641</t>
        </is>
      </c>
      <c r="J3453" s="39" t="inlineStr">
        <is>
          <t>https://dart.fss.or.kr/dsaf001/main.do?rcpNo=20230410000641</t>
        </is>
      </c>
      <c r="K3453" s="37" t="inlineStr">
        <is>
          <t>status_chk,purpose_quote,acq_total_assets,acquirer_core,deal_to_assets_pct</t>
        </is>
      </c>
    </row>
    <row r="3454" ht="45" customHeight="1">
      <c r="A3454" s="36" t="inlineStr">
        <is>
          <t>N080</t>
        </is>
      </c>
      <c r="B3454" s="37" t="inlineStr">
        <is>
          <t>Team Plus Co., Ltd</t>
        </is>
      </c>
      <c r="C3454" s="36" t="inlineStr">
        <is>
          <t>인수 후</t>
        </is>
      </c>
      <c r="D3454" s="36" t="inlineStr">
        <is>
          <t>2023-12-31</t>
        </is>
      </c>
      <c r="E3454" s="37" t="inlineStr">
        <is>
          <t>기타</t>
        </is>
      </c>
      <c r="F3454" s="37" t="inlineStr">
        <is>
          <t>크림 2023 감사보고서: 팀플러스를 관계기업(지분율 43.13%, 장부금액 4,372,500천원)으로 분류. 관계기업 요약재무 2023 매출 4,231,407천원, 순이익 1,503,918천원.</t>
        </is>
      </c>
      <c r="G3454" s="37" t="inlineStr">
        <is>
          <t>DART 감사보고서</t>
        </is>
      </c>
      <c r="H3454" s="36" t="inlineStr">
        <is>
          <t>2024-03-29</t>
        </is>
      </c>
      <c r="I3454" s="36" t="inlineStr">
        <is>
          <t>20240329001064</t>
        </is>
      </c>
      <c r="J3454" s="39" t="inlineStr">
        <is>
          <t>https://dart.fss.or.kr/dsaf001/main.do?rcpNo=20240329001064</t>
        </is>
      </c>
      <c r="K3454" s="37" t="inlineStr">
        <is>
          <t>subtype_chk,impairment,notes</t>
        </is>
      </c>
    </row>
    <row r="3455" ht="45" customHeight="1">
      <c r="A3455" s="36" t="inlineStr">
        <is>
          <t>N080</t>
        </is>
      </c>
      <c r="B3455" s="37" t="inlineStr">
        <is>
          <t>Team Plus Co., Ltd</t>
        </is>
      </c>
      <c r="C3455" s="36" t="inlineStr">
        <is>
          <t>인수 후</t>
        </is>
      </c>
      <c r="D3455" s="36" t="inlineStr">
        <is>
          <t>2024-12-31</t>
        </is>
      </c>
      <c r="E3455" s="37" t="inlineStr">
        <is>
          <t>기타</t>
        </is>
      </c>
      <c r="F3455" s="37"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7" t="inlineStr">
        <is>
          <t>DART 감사보고서</t>
        </is>
      </c>
      <c r="H3455" s="36" t="inlineStr">
        <is>
          <t>2025-04-09</t>
        </is>
      </c>
      <c r="I3455" s="36" t="inlineStr">
        <is>
          <t>20250409000271</t>
        </is>
      </c>
      <c r="J3455" s="39" t="inlineStr">
        <is>
          <t>https://dart.fss.or.kr/dsaf001/main.do?rcpNo=20250409000271</t>
        </is>
      </c>
      <c r="K3455" s="37" t="inlineStr">
        <is>
          <t>notes,impairment</t>
        </is>
      </c>
    </row>
    <row r="3456" ht="45" customHeight="1">
      <c r="A3456" s="36" t="inlineStr">
        <is>
          <t>N080</t>
        </is>
      </c>
      <c r="B3456" s="37" t="inlineStr">
        <is>
          <t>Team Plus Co., Ltd</t>
        </is>
      </c>
      <c r="C3456" s="36" t="inlineStr">
        <is>
          <t>인수 후</t>
        </is>
      </c>
      <c r="D3456" s="36" t="inlineStr">
        <is>
          <t>2025-02-17</t>
        </is>
      </c>
      <c r="E3456" s="37" t="inlineStr">
        <is>
          <t>기타</t>
        </is>
      </c>
      <c r="F3456" s="37"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7" t="inlineStr">
        <is>
          <t>DART 감사보고서</t>
        </is>
      </c>
      <c r="H3456" s="36" t="inlineStr">
        <is>
          <t>2026-04-10</t>
        </is>
      </c>
      <c r="I3456" s="36" t="inlineStr">
        <is>
          <t>20260410000429</t>
        </is>
      </c>
      <c r="J3456" s="39" t="inlineStr">
        <is>
          <t>https://dart.fss.or.kr/dsaf001/main.do?rcpNo=20260410000429</t>
        </is>
      </c>
      <c r="K3456" s="37" t="inlineStr">
        <is>
          <t>notes,post_events_summary,impairment</t>
        </is>
      </c>
    </row>
    <row r="3457" ht="45" customHeight="1">
      <c r="A3457" s="36" t="inlineStr">
        <is>
          <t>N080</t>
        </is>
      </c>
      <c r="B3457" s="37" t="inlineStr">
        <is>
          <t>Team Plus Co., Ltd</t>
        </is>
      </c>
      <c r="C3457" s="36" t="inlineStr">
        <is>
          <t>인수 후</t>
        </is>
      </c>
      <c r="D3457" s="36" t="inlineStr">
        <is>
          <t>2024-12-31</t>
        </is>
      </c>
      <c r="E3457" s="37" t="inlineStr">
        <is>
          <t>실적</t>
        </is>
      </c>
      <c r="F3457" s="37" t="inlineStr">
        <is>
          <t>팀플러스 2024 감사보고서: 2018-03-23 설립, 온라인 티켓 중개관련 서비스 등. 영업수익 2024 10,417,932,640원·2023 4,902,535,102원, 영업이익 2024 3,559,293,302원·2023 1,624,139,097원.</t>
        </is>
      </c>
      <c r="G3457" s="37" t="inlineStr">
        <is>
          <t>DART 감사보고서</t>
        </is>
      </c>
      <c r="H3457" s="36" t="inlineStr">
        <is>
          <t>2025-03-31</t>
        </is>
      </c>
      <c r="I3457" s="36" t="inlineStr">
        <is>
          <t>20250331000472</t>
        </is>
      </c>
      <c r="J3457" s="39" t="inlineStr">
        <is>
          <t>https://dart.fss.or.kr/dsaf001/main.do?rcpNo=20250331000472</t>
        </is>
      </c>
      <c r="K3457" s="37" t="inlineStr">
        <is>
          <t>target_rev_post,target_op_post,pre_events_summary,perf_basis</t>
        </is>
      </c>
    </row>
    <row r="3458" ht="45" customHeight="1">
      <c r="A3458" s="36" t="inlineStr">
        <is>
          <t>N080</t>
        </is>
      </c>
      <c r="B3458" s="37" t="inlineStr">
        <is>
          <t>Team Plus Co., Ltd</t>
        </is>
      </c>
      <c r="C3458" s="36" t="inlineStr">
        <is>
          <t>인수 후</t>
        </is>
      </c>
      <c r="D3458" s="36" t="inlineStr">
        <is>
          <t>2025-12-31</t>
        </is>
      </c>
      <c r="E3458" s="37" t="inlineStr">
        <is>
          <t>실적</t>
        </is>
      </c>
      <c r="F3458" s="37"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7" t="inlineStr">
        <is>
          <t>DART 감사보고서</t>
        </is>
      </c>
      <c r="H3458" s="36" t="inlineStr">
        <is>
          <t>2026-04-07</t>
        </is>
      </c>
      <c r="I3458" s="36" t="inlineStr">
        <is>
          <t>20260407000447</t>
        </is>
      </c>
      <c r="J3458" s="39" t="inlineStr">
        <is>
          <t>https://dart.fss.or.kr/dsaf001/main.do?rcpNo=20260407000447</t>
        </is>
      </c>
      <c r="K3458" s="37" t="inlineStr">
        <is>
          <t>target_rev_post,target_op_post,subtype_chk,value_chk_local</t>
        </is>
      </c>
    </row>
    <row r="3459" ht="45" customHeight="1">
      <c r="A3459" s="36" t="inlineStr">
        <is>
          <t>N080</t>
        </is>
      </c>
      <c r="B3459" s="37" t="inlineStr">
        <is>
          <t>Team Plus Co., Ltd</t>
        </is>
      </c>
      <c r="C3459" s="36" t="inlineStr">
        <is>
          <t>인수 후</t>
        </is>
      </c>
      <c r="D3459" s="36" t="inlineStr">
        <is>
          <t>2023-12-31</t>
        </is>
      </c>
      <c r="E3459" s="37" t="inlineStr">
        <is>
          <t>기타</t>
        </is>
      </c>
      <c r="F3459" s="37"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7" t="inlineStr">
        <is>
          <t>DART 사업보고서</t>
        </is>
      </c>
      <c r="H3459" s="36" t="inlineStr">
        <is>
          <t>2024-03-18</t>
        </is>
      </c>
      <c r="I3459" s="36" t="inlineStr">
        <is>
          <t>20240318000844</t>
        </is>
      </c>
      <c r="J3459" s="39" t="inlineStr">
        <is>
          <t>https://dart.fss.or.kr/dsaf001/main.do?rcpNo=20240318000844</t>
        </is>
      </c>
      <c r="K3459" s="37" t="inlineStr">
        <is>
          <t>pre_incorp_chk,subtype_chk</t>
        </is>
      </c>
    </row>
    <row r="3460" ht="45" customHeight="1">
      <c r="A3460" s="36" t="inlineStr">
        <is>
          <t>N080</t>
        </is>
      </c>
      <c r="B3460" s="37" t="inlineStr">
        <is>
          <t>Team Plus Co., Ltd</t>
        </is>
      </c>
      <c r="C3460" s="36" t="inlineStr">
        <is>
          <t>발표</t>
        </is>
      </c>
      <c r="D3460" s="36" t="inlineStr">
        <is>
          <t>2023-02-28</t>
        </is>
      </c>
      <c r="E3460" s="37" t="inlineStr">
        <is>
          <t>발표</t>
        </is>
      </c>
      <c r="F3460" s="37" t="inlineStr">
        <is>
          <t>아이뉴스24 단독 '네이버 크림(KREAM), 티켓 리셀까지 손뻗는다'. 크림 측 '인수는 아니고 우리와 시너지를 낼 수 있을 것 같은 플랫폼들에 하는 투자 개념'.</t>
        </is>
      </c>
      <c r="G3460" s="37" t="inlineStr">
        <is>
          <t>언론 보도</t>
        </is>
      </c>
      <c r="H3460" s="36" t="inlineStr">
        <is>
          <t>2023-02-28</t>
        </is>
      </c>
      <c r="I3460" s="36" t="n"/>
      <c r="J3460" s="39" t="inlineStr">
        <is>
          <t>https://inews24.com/view/wrlted/1571384</t>
        </is>
      </c>
      <c r="K3460" s="37" t="inlineStr">
        <is>
          <t>first_filing_date,earnings_call_note,chk_note</t>
        </is>
      </c>
    </row>
    <row r="3461" ht="45" customHeight="1">
      <c r="A3461" s="36" t="inlineStr">
        <is>
          <t>N080</t>
        </is>
      </c>
      <c r="B3461" s="37" t="inlineStr">
        <is>
          <t>Team Plus Co., Ltd</t>
        </is>
      </c>
      <c r="C3461" s="36" t="inlineStr">
        <is>
          <t>발표</t>
        </is>
      </c>
      <c r="D3461" s="36" t="inlineStr">
        <is>
          <t>2023-03-01</t>
        </is>
      </c>
      <c r="E3461" s="37" t="inlineStr">
        <is>
          <t>발표</t>
        </is>
      </c>
      <c r="F3461" s="37" t="inlineStr">
        <is>
          <t>머니투데이 단독: 크림이 43억7000만원으로 팀플러스 지분 43.13% 확보, C2C 확장·크로스보더 플랫폼 전략, 티켓베이 회원 180만여명. 크림 관계자 '팀플러스와 사업 시너지를 강화할 방안을 모색'.</t>
        </is>
      </c>
      <c r="G3461" s="37" t="inlineStr">
        <is>
          <t>언론 보도</t>
        </is>
      </c>
      <c r="H3461" s="36" t="inlineStr">
        <is>
          <t>2023-03-01</t>
        </is>
      </c>
      <c r="I3461" s="36" t="n"/>
      <c r="J3461" s="39" t="inlineStr">
        <is>
          <t>https://www.mt.co.kr/future/2023/03/01/2023022711043926550</t>
        </is>
      </c>
      <c r="K3461" s="37" t="inlineStr">
        <is>
          <t>core_basis,pre_events_summary,earnings_call_note</t>
        </is>
      </c>
    </row>
    <row r="3462" ht="45" customHeight="1">
      <c r="A3462" s="36" t="inlineStr">
        <is>
          <t>N080</t>
        </is>
      </c>
      <c r="B3462" s="37" t="inlineStr">
        <is>
          <t>Team Plus Co., Ltd</t>
        </is>
      </c>
      <c r="C3462" s="36" t="inlineStr">
        <is>
          <t>인수 후</t>
        </is>
      </c>
      <c r="D3462" s="36" t="inlineStr">
        <is>
          <t>2025-04-05</t>
        </is>
      </c>
      <c r="E3462" s="37" t="inlineStr">
        <is>
          <t>실적</t>
        </is>
      </c>
      <c r="F3462" s="37" t="inlineStr">
        <is>
          <t>유니콘팩토리: 티켓베이 2024 거래액 1,000억원 이상 추산, 매출 104억1,800만원(+112.5%), 영업이익 35억5,900만원.</t>
        </is>
      </c>
      <c r="G3462" s="37" t="inlineStr">
        <is>
          <t>언론 보도</t>
        </is>
      </c>
      <c r="H3462" s="36" t="inlineStr">
        <is>
          <t>2025-04-05</t>
        </is>
      </c>
      <c r="I3462" s="36" t="n"/>
      <c r="J3462" s="39" t="inlineStr">
        <is>
          <t>https://www.unicornfactory.co.kr/article/2025040310141321783</t>
        </is>
      </c>
      <c r="K3462" s="37" t="inlineStr">
        <is>
          <t>post_events_summary</t>
        </is>
      </c>
    </row>
    <row r="3463" ht="45" customHeight="1">
      <c r="A3463" s="36" t="inlineStr">
        <is>
          <t>N080</t>
        </is>
      </c>
      <c r="B3463" s="37" t="inlineStr">
        <is>
          <t>Team Plus Co., Ltd</t>
        </is>
      </c>
      <c r="C3463" s="36" t="inlineStr">
        <is>
          <t>발표</t>
        </is>
      </c>
      <c r="D3463" s="36" t="inlineStr">
        <is>
          <t>2023-02-22</t>
        </is>
      </c>
      <c r="E3463" s="37" t="inlineStr">
        <is>
          <t>기타</t>
        </is>
      </c>
      <c r="F3463" s="37" t="inlineStr">
        <is>
          <t>NAVER(035420.KS) 2023-02-22 종가 211,500원(Yahoo Finance 차트 API).</t>
        </is>
      </c>
      <c r="G3463" s="37" t="inlineStr">
        <is>
          <t>기타</t>
        </is>
      </c>
      <c r="H3463" s="36" t="inlineStr">
        <is>
          <t>2023-02-22</t>
        </is>
      </c>
      <c r="I3463" s="36" t="n"/>
      <c r="J3463" s="39" t="inlineStr">
        <is>
          <t>https://query1.finance.yahoo.com/v8/finance/chart/035420.KS?period1=1676851200&amp;period2=1677196800&amp;interval=1d</t>
        </is>
      </c>
      <c r="K3463" s="37" t="inlineStr">
        <is>
          <t>acq_mktcap</t>
        </is>
      </c>
    </row>
    <row r="3464" ht="45" customHeight="1">
      <c r="A3464" s="36" t="inlineStr">
        <is>
          <t>N081</t>
        </is>
      </c>
      <c r="B3464" s="37" t="inlineStr">
        <is>
          <t>Needs Games Inc.</t>
        </is>
      </c>
      <c r="C3464" s="36" t="inlineStr">
        <is>
          <t>발표</t>
        </is>
      </c>
      <c r="D3464" s="36" t="inlineStr">
        <is>
          <t>2023-07-05</t>
        </is>
      </c>
      <c r="E3464" s="37" t="inlineStr">
        <is>
          <t>발표</t>
        </is>
      </c>
      <c r="F3464" s="37"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7" t="inlineStr">
        <is>
          <t>DART 기타공시</t>
        </is>
      </c>
      <c r="H3464" s="36" t="inlineStr">
        <is>
          <t>2023-07-12</t>
        </is>
      </c>
      <c r="I3464" s="36" t="inlineStr">
        <is>
          <t>20230712000422</t>
        </is>
      </c>
      <c r="J3464" s="39" t="inlineStr">
        <is>
          <t>https://dart.fss.or.kr/dsaf001/main.do?rcpNo=20230712000422</t>
        </is>
      </c>
      <c r="K3464" s="37" t="inlineStr">
        <is>
          <t>purpose_quote,announce_date_chk,value_chk_local,deal_to_equity_pct,first_filing_date,status_chk</t>
        </is>
      </c>
    </row>
    <row r="3465" ht="45" customHeight="1">
      <c r="A3465" s="36" t="inlineStr">
        <is>
          <t>N081</t>
        </is>
      </c>
      <c r="B3465" s="37" t="inlineStr">
        <is>
          <t>Needs Games Inc.</t>
        </is>
      </c>
      <c r="C3465" s="36" t="inlineStr">
        <is>
          <t>인수 후</t>
        </is>
      </c>
      <c r="D3465" s="36" t="inlineStr">
        <is>
          <t>2023-08-05</t>
        </is>
      </c>
      <c r="E3465" s="37" t="inlineStr">
        <is>
          <t>기타</t>
        </is>
      </c>
      <c r="F3465" s="37"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7" t="inlineStr">
        <is>
          <t>DART 감사보고서</t>
        </is>
      </c>
      <c r="H3465" s="36" t="inlineStr">
        <is>
          <t>2024-04-03</t>
        </is>
      </c>
      <c r="I3465" s="36" t="inlineStr">
        <is>
          <t>20240403002703</t>
        </is>
      </c>
      <c r="J3465" s="39" t="inlineStr">
        <is>
          <t>https://dart.fss.or.kr/dsaf001/main.do?rcpNo=20240403002703</t>
        </is>
      </c>
      <c r="K3465" s="37" t="inlineStr">
        <is>
          <t>status_chk,value_chk_local,chk_note,post_events_summary,target_rev_post,target_op_post,target_rev_pre,target_op_pre,acquirer_core</t>
        </is>
      </c>
    </row>
    <row r="3466" ht="45" customHeight="1">
      <c r="A3466" s="36" t="inlineStr">
        <is>
          <t>N081</t>
        </is>
      </c>
      <c r="B3466" s="37" t="inlineStr">
        <is>
          <t>Needs Games Inc.</t>
        </is>
      </c>
      <c r="C3466" s="36" t="inlineStr">
        <is>
          <t>인수 전</t>
        </is>
      </c>
      <c r="D3466" s="36" t="inlineStr">
        <is>
          <t>2019</t>
        </is>
      </c>
      <c r="E3466" s="37" t="inlineStr">
        <is>
          <t>지분취득</t>
        </is>
      </c>
      <c r="F3466" s="37" t="inlineStr">
        <is>
          <t>라인게임즈 2019 연결감사보고서 관계기업 표: 니즈게임즈 31.35%, 장부금액 1,913,025천원(전기 없음)</t>
        </is>
      </c>
      <c r="G3466" s="37" t="inlineStr">
        <is>
          <t>DART 감사보고서</t>
        </is>
      </c>
      <c r="H3466" s="36" t="inlineStr">
        <is>
          <t>2020-04-09</t>
        </is>
      </c>
      <c r="I3466" s="36" t="inlineStr">
        <is>
          <t>20200409002196</t>
        </is>
      </c>
      <c r="J3466" s="39" t="inlineStr">
        <is>
          <t>https://dart.fss.or.kr/dsaf001/main.do?rcpNo=20200409002196</t>
        </is>
      </c>
      <c r="K3466" s="37" t="inlineStr">
        <is>
          <t>pre_events_summary</t>
        </is>
      </c>
    </row>
    <row r="3467" ht="45" customHeight="1">
      <c r="A3467" s="36" t="inlineStr">
        <is>
          <t>N081</t>
        </is>
      </c>
      <c r="B3467" s="37" t="inlineStr">
        <is>
          <t>Needs Games Inc.</t>
        </is>
      </c>
      <c r="C3467" s="36" t="inlineStr">
        <is>
          <t>인수 전</t>
        </is>
      </c>
      <c r="D3467" s="36" t="inlineStr">
        <is>
          <t>2020</t>
        </is>
      </c>
      <c r="E3467" s="37" t="inlineStr">
        <is>
          <t>실적</t>
        </is>
      </c>
      <c r="F3467" s="37" t="inlineStr">
        <is>
          <t>라인게임즈 2020 연결감사보고서 관계기업 요약재무: 니즈게임즈 2020 자산 3,453,814천원·부채 6,810,337천원·매출 없음·순손실 3,661,051천원, 지분 31.35%</t>
        </is>
      </c>
      <c r="G3467" s="37" t="inlineStr">
        <is>
          <t>DART 감사보고서</t>
        </is>
      </c>
      <c r="H3467" s="36" t="inlineStr">
        <is>
          <t>2021-04-14</t>
        </is>
      </c>
      <c r="I3467" s="36" t="inlineStr">
        <is>
          <t>20210414001815</t>
        </is>
      </c>
      <c r="J3467" s="39" t="inlineStr">
        <is>
          <t>https://dart.fss.or.kr/dsaf001/main.do?rcpNo=20210414001815</t>
        </is>
      </c>
      <c r="K3467" s="37" t="inlineStr">
        <is>
          <t>pre_events_summary,target_rev_pre</t>
        </is>
      </c>
    </row>
    <row r="3468" ht="45" customHeight="1">
      <c r="A3468" s="36" t="inlineStr">
        <is>
          <t>N081</t>
        </is>
      </c>
      <c r="B3468" s="37" t="inlineStr">
        <is>
          <t>Needs Games Inc.</t>
        </is>
      </c>
      <c r="C3468" s="36" t="inlineStr">
        <is>
          <t>인수 전</t>
        </is>
      </c>
      <c r="D3468" s="36" t="inlineStr">
        <is>
          <t>2021-12-28</t>
        </is>
      </c>
      <c r="E3468" s="37" t="inlineStr">
        <is>
          <t>추가취득</t>
        </is>
      </c>
      <c r="F3468" s="37" t="inlineStr">
        <is>
          <t>라인게임즈 2021 연결감사보고서 사업결합: 지분 31.35%에서 '2021년 12월 28일 추가 지분취득을 통해 지분이 56.11%가 되어 지배력을 보유', 이전대가 5,599,976천원(현금 3,599,922천원), 영업권 2,505,033천원</t>
        </is>
      </c>
      <c r="G3468" s="37" t="inlineStr">
        <is>
          <t>DART 감사보고서</t>
        </is>
      </c>
      <c r="H3468" s="36" t="inlineStr">
        <is>
          <t>2022-04-12</t>
        </is>
      </c>
      <c r="I3468" s="36" t="inlineStr">
        <is>
          <t>20220412002158</t>
        </is>
      </c>
      <c r="J3468" s="39" t="inlineStr">
        <is>
          <t>https://dart.fss.or.kr/dsaf001/main.do?rcpNo=20220412002158</t>
        </is>
      </c>
      <c r="K3468" s="37" t="inlineStr">
        <is>
          <t>pre_events_summary</t>
        </is>
      </c>
    </row>
    <row r="3469" ht="45" customHeight="1">
      <c r="A3469" s="36" t="inlineStr">
        <is>
          <t>N081</t>
        </is>
      </c>
      <c r="B3469" s="37" t="inlineStr">
        <is>
          <t>Needs Games Inc.</t>
        </is>
      </c>
      <c r="C3469" s="36" t="inlineStr">
        <is>
          <t>인수 전</t>
        </is>
      </c>
      <c r="D3469" s="36" t="inlineStr">
        <is>
          <t>2022</t>
        </is>
      </c>
      <c r="E3469" s="37" t="inlineStr">
        <is>
          <t>실적</t>
        </is>
      </c>
      <c r="F3469" s="37" t="inlineStr">
        <is>
          <t>라인게임즈 2022 연결감사보고서 종속기업 요약재무: 니즈게임즈 2022 자산 11,724,371천원·부채 9,034,700천원·자본 2,689,671천원·영업수익 17,852,240천원·순이익 7,375,862천원, 지분 53.87%</t>
        </is>
      </c>
      <c r="G3469" s="37" t="inlineStr">
        <is>
          <t>DART 감사보고서</t>
        </is>
      </c>
      <c r="H3469" s="36" t="inlineStr">
        <is>
          <t>2023-04-12</t>
        </is>
      </c>
      <c r="I3469" s="36" t="inlineStr">
        <is>
          <t>20230412002751</t>
        </is>
      </c>
      <c r="J3469" s="39" t="inlineStr">
        <is>
          <t>https://dart.fss.or.kr/dsaf001/main.do?rcpNo=20230412002751</t>
        </is>
      </c>
      <c r="K3469" s="37" t="inlineStr">
        <is>
          <t>acq_total_assets,pre_events_summary</t>
        </is>
      </c>
    </row>
    <row r="3470" ht="45" customHeight="1">
      <c r="A3470" s="36" t="inlineStr">
        <is>
          <t>N081</t>
        </is>
      </c>
      <c r="B3470" s="37" t="inlineStr">
        <is>
          <t>Needs Games Inc.</t>
        </is>
      </c>
      <c r="C3470" s="36" t="inlineStr">
        <is>
          <t>인수 전</t>
        </is>
      </c>
      <c r="D3470" s="36" t="inlineStr">
        <is>
          <t>2023-03-31</t>
        </is>
      </c>
      <c r="E3470" s="37" t="inlineStr">
        <is>
          <t>기타</t>
        </is>
      </c>
      <c r="F3470" s="37" t="inlineStr">
        <is>
          <t>라인게임즈 최대주주등의주식보유변동: LINE Corporation(해외 계열회사) 219,232주 35.66%</t>
        </is>
      </c>
      <c r="G3470" s="37" t="inlineStr">
        <is>
          <t>DART 기타공시</t>
        </is>
      </c>
      <c r="H3470" s="36" t="inlineStr">
        <is>
          <t>2023-04-03</t>
        </is>
      </c>
      <c r="I3470" s="36" t="inlineStr">
        <is>
          <t>20230403004515</t>
        </is>
      </c>
      <c r="J3470" s="39" t="inlineStr">
        <is>
          <t>https://dart.fss.or.kr/dsaf001/main.do?rcpNo=20230403004515</t>
        </is>
      </c>
      <c r="K3470" s="37" t="inlineStr">
        <is>
          <t>pre_incorp_chk</t>
        </is>
      </c>
    </row>
    <row r="3471" ht="45" customHeight="1">
      <c r="A3471" s="36" t="inlineStr">
        <is>
          <t>N081</t>
        </is>
      </c>
      <c r="B3471" s="37" t="inlineStr">
        <is>
          <t>Needs Games Inc.</t>
        </is>
      </c>
      <c r="C3471" s="36" t="inlineStr">
        <is>
          <t>인수 전</t>
        </is>
      </c>
      <c r="D3471" s="36" t="inlineStr">
        <is>
          <t>2023-06-28</t>
        </is>
      </c>
      <c r="E3471" s="37" t="inlineStr">
        <is>
          <t>경영진변경</t>
        </is>
      </c>
      <c r="F3471" s="37" t="inlineStr">
        <is>
          <t>아이뉴스24: 구인영 대표 퇴사, '차기작 개발을 두고 라인게임즈 경영진과 이견이 발생해 회사를 떠난 것으로 파악', 라인게임즈는 언디셈버 서비스 지속 방침</t>
        </is>
      </c>
      <c r="G3471" s="37" t="inlineStr">
        <is>
          <t>언론 보도</t>
        </is>
      </c>
      <c r="H3471" s="36" t="inlineStr">
        <is>
          <t>2023-06-28</t>
        </is>
      </c>
      <c r="I3471" s="36" t="n"/>
      <c r="J3471" s="39" t="inlineStr">
        <is>
          <t>https://www.inews24.com/view/1607013</t>
        </is>
      </c>
      <c r="K3471" s="37" t="inlineStr">
        <is>
          <t>notes,pre_events_summary</t>
        </is>
      </c>
    </row>
    <row r="3472" ht="45" customHeight="1">
      <c r="A3472" s="36" t="inlineStr">
        <is>
          <t>N081</t>
        </is>
      </c>
      <c r="B3472" s="37" t="inlineStr">
        <is>
          <t>Needs Games Inc.</t>
        </is>
      </c>
      <c r="C3472" s="36" t="inlineStr">
        <is>
          <t>인수 후</t>
        </is>
      </c>
      <c r="D3472" s="36" t="inlineStr">
        <is>
          <t>2023-12-31</t>
        </is>
      </c>
      <c r="E3472" s="37" t="inlineStr">
        <is>
          <t>기타</t>
        </is>
      </c>
      <c r="F3472" s="37"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7" t="inlineStr">
        <is>
          <t>DART 감사보고서</t>
        </is>
      </c>
      <c r="H3472" s="36" t="inlineStr">
        <is>
          <t>2024-04-12</t>
        </is>
      </c>
      <c r="I3472" s="36" t="inlineStr">
        <is>
          <t>20240412003306</t>
        </is>
      </c>
      <c r="J3472" s="39" t="inlineStr">
        <is>
          <t>https://dart.fss.or.kr/dsaf001/main.do?rcpNo=20240412003306</t>
        </is>
      </c>
      <c r="K3472" s="37" t="inlineStr">
        <is>
          <t>notes,post_events_summary,impairment,pre_incorp_chk</t>
        </is>
      </c>
    </row>
    <row r="3473" ht="45" customHeight="1">
      <c r="A3473" s="36" t="inlineStr">
        <is>
          <t>N081</t>
        </is>
      </c>
      <c r="B3473" s="37" t="inlineStr">
        <is>
          <t>Needs Games Inc.</t>
        </is>
      </c>
      <c r="C3473" s="36" t="inlineStr">
        <is>
          <t>인수 후</t>
        </is>
      </c>
      <c r="D3473" s="36" t="inlineStr">
        <is>
          <t>2024-01-22</t>
        </is>
      </c>
      <c r="E3473" s="37" t="inlineStr">
        <is>
          <t>매각</t>
        </is>
      </c>
      <c r="F3473" s="37" t="inlineStr">
        <is>
          <t>라인게임즈 처분결정: 니즈게임즈 발행주식 103,053주 중 72,927주 전량을 6,000,000,000원에 처분(N083), 처분목적 '투자금 회수를 통한 재무건전성 강화'</t>
        </is>
      </c>
      <c r="G3473" s="37" t="inlineStr">
        <is>
          <t>DART 기타공시</t>
        </is>
      </c>
      <c r="H3473" s="36" t="inlineStr">
        <is>
          <t>2024-01-22</t>
        </is>
      </c>
      <c r="I3473" s="36" t="inlineStr">
        <is>
          <t>20240122000388</t>
        </is>
      </c>
      <c r="J3473" s="39" t="inlineStr">
        <is>
          <t>https://dart.fss.or.kr/dsaf001/main.do?rcpNo=20240122000388</t>
        </is>
      </c>
      <c r="K3473" s="37" t="inlineStr">
        <is>
          <t>post_events_summary</t>
        </is>
      </c>
    </row>
    <row r="3474" ht="45" customHeight="1">
      <c r="A3474" s="36" t="inlineStr">
        <is>
          <t>N081</t>
        </is>
      </c>
      <c r="B3474" s="37" t="inlineStr">
        <is>
          <t>Needs Games Inc.</t>
        </is>
      </c>
      <c r="C3474" s="36" t="inlineStr">
        <is>
          <t>인수 후</t>
        </is>
      </c>
      <c r="D3474" s="36" t="inlineStr">
        <is>
          <t>2024</t>
        </is>
      </c>
      <c r="E3474" s="37" t="inlineStr">
        <is>
          <t>손상차손</t>
        </is>
      </c>
      <c r="F3474" s="37" t="inlineStr">
        <is>
          <t>맥스트 2024 사업보고서: 니즈게임즈 70.77% 취득 영업권 6,221,193천원, 손상검토 결과 1,900백만원 손상차손; 게임콘텐츠 부문 수익 4,411,300,911원·영업손실 1,031,298,111원; 기말 지분 89.94%</t>
        </is>
      </c>
      <c r="G3474" s="37" t="inlineStr">
        <is>
          <t>DART 사업보고서</t>
        </is>
      </c>
      <c r="H3474" s="36" t="inlineStr">
        <is>
          <t>2025-03-17</t>
        </is>
      </c>
      <c r="I3474" s="36" t="inlineStr">
        <is>
          <t>20250317000727</t>
        </is>
      </c>
      <c r="J3474" s="39" t="inlineStr">
        <is>
          <t>https://dart.fss.or.kr/dsaf001/main.do?rcpNo=20250317000727</t>
        </is>
      </c>
      <c r="K3474" s="37" t="inlineStr">
        <is>
          <t>post_events_summary,impairment,target_rev_post,target_op_post</t>
        </is>
      </c>
    </row>
    <row r="3475" ht="45" customHeight="1">
      <c r="A3475" s="36" t="inlineStr">
        <is>
          <t>N081</t>
        </is>
      </c>
      <c r="B3475" s="37" t="inlineStr">
        <is>
          <t>Needs Games Inc.</t>
        </is>
      </c>
      <c r="C3475" s="36" t="inlineStr">
        <is>
          <t>인수 후</t>
        </is>
      </c>
      <c r="D3475" s="36" t="inlineStr">
        <is>
          <t>2025-06-30</t>
        </is>
      </c>
      <c r="E3475" s="37" t="inlineStr">
        <is>
          <t>실적</t>
        </is>
      </c>
      <c r="F3475" s="37" t="inlineStr">
        <is>
          <t>비트맥스 2025 반기보고서: 니즈게임즈 지분 99.18%, 반기 매출 1,029,221천원·반기순손실 2,094,478천원</t>
        </is>
      </c>
      <c r="G3475" s="37" t="inlineStr">
        <is>
          <t>DART 사업보고서</t>
        </is>
      </c>
      <c r="H3475" s="36" t="inlineStr">
        <is>
          <t>2025-08-14</t>
        </is>
      </c>
      <c r="I3475" s="36" t="inlineStr">
        <is>
          <t>20250814002686</t>
        </is>
      </c>
      <c r="J3475" s="39" t="inlineStr">
        <is>
          <t>https://dart.fss.or.kr/dsaf001/main.do?rcpNo=20250814002686</t>
        </is>
      </c>
      <c r="K3475" s="37" t="inlineStr">
        <is>
          <t>post_events_summary,target_rev_post,target_op_post</t>
        </is>
      </c>
    </row>
    <row r="3476" ht="45" customHeight="1">
      <c r="A3476" s="36" t="inlineStr">
        <is>
          <t>N081</t>
        </is>
      </c>
      <c r="B3476" s="37" t="inlineStr">
        <is>
          <t>Needs Games Inc.</t>
        </is>
      </c>
      <c r="C3476" s="36" t="inlineStr">
        <is>
          <t>인수 후</t>
        </is>
      </c>
      <c r="D3476" s="36" t="inlineStr">
        <is>
          <t>2025-12-24</t>
        </is>
      </c>
      <c r="E3476" s="37" t="inlineStr">
        <is>
          <t>매각</t>
        </is>
      </c>
      <c r="F3476" s="37" t="inlineStr">
        <is>
          <t>비트맥스 양도결정: 니즈게임즈 3,672,927주 전량을 ㈜에이전트에이아이에 4,000,000,000원에 양도, 목적 '경영효율성 제고 및 유동성 확보'; 요약재무 2024 매출 4,925백만원·순이익 -969백만원(별도)</t>
        </is>
      </c>
      <c r="G3476" s="37" t="inlineStr">
        <is>
          <t>DART 주요사항보고서</t>
        </is>
      </c>
      <c r="H3476" s="36" t="inlineStr">
        <is>
          <t>2025-12-24</t>
        </is>
      </c>
      <c r="I3476" s="36" t="inlineStr">
        <is>
          <t>20251224000655</t>
        </is>
      </c>
      <c r="J3476" s="39" t="inlineStr">
        <is>
          <t>https://dart.fss.or.kr/dsaf001/main.do?rcpNo=20251224000655</t>
        </is>
      </c>
      <c r="K3476" s="37" t="inlineStr">
        <is>
          <t>post_events_summary,target_rev_post,target_op_post</t>
        </is>
      </c>
    </row>
    <row r="3477" ht="45" customHeight="1">
      <c r="A3477" s="36" t="inlineStr">
        <is>
          <t>N081</t>
        </is>
      </c>
      <c r="B3477" s="37" t="inlineStr">
        <is>
          <t>Needs Games Inc.</t>
        </is>
      </c>
      <c r="C3477" s="36" t="inlineStr">
        <is>
          <t>발표</t>
        </is>
      </c>
      <c r="D3477" s="36" t="inlineStr">
        <is>
          <t>2023-07-05</t>
        </is>
      </c>
      <c r="E3477" s="37" t="inlineStr">
        <is>
          <t>기타</t>
        </is>
      </c>
      <c r="F3477" s="37" t="inlineStr">
        <is>
          <t>Yahoo Finance KRW=X 일별 종가 2023-07-05 1,302.97원/USD</t>
        </is>
      </c>
      <c r="G3477" s="37" t="inlineStr">
        <is>
          <t>기타</t>
        </is>
      </c>
      <c r="H3477" s="36" t="inlineStr">
        <is>
          <t>2023-07-05</t>
        </is>
      </c>
      <c r="I3477" s="36" t="n"/>
      <c r="J3477" s="39" t="inlineStr">
        <is>
          <t>https://query1.finance.yahoo.com/v8/finance/chart/KRW=X?period1=1688342400&amp;period2=1688774400&amp;interval=1d</t>
        </is>
      </c>
      <c r="K3477" s="37" t="inlineStr">
        <is>
          <t>value_chk_usdmm</t>
        </is>
      </c>
    </row>
    <row r="3478" ht="45" customHeight="1">
      <c r="A3478" s="36" t="inlineStr">
        <is>
          <t>N082</t>
        </is>
      </c>
      <c r="B3478" s="37" t="inlineStr">
        <is>
          <t>SODA inc.</t>
        </is>
      </c>
      <c r="C3478" s="36" t="inlineStr">
        <is>
          <t>발표</t>
        </is>
      </c>
      <c r="D3478" s="36" t="inlineStr">
        <is>
          <t>2023-12-19</t>
        </is>
      </c>
      <c r="E3478" s="37" t="inlineStr">
        <is>
          <t>발표</t>
        </is>
      </c>
      <c r="F3478" s="37"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7" t="inlineStr">
        <is>
          <t>DART 기타공시</t>
        </is>
      </c>
      <c r="H3478" s="36" t="inlineStr">
        <is>
          <t>2023-12-22</t>
        </is>
      </c>
      <c r="I3478" s="36" t="inlineStr">
        <is>
          <t>20231222000472</t>
        </is>
      </c>
      <c r="J3478" s="39" t="inlineStr">
        <is>
          <t>https://dart.fss.or.kr/dsaf001/main.do?rcpNo=20231222000472</t>
        </is>
      </c>
      <c r="K3478" s="37" t="inlineStr">
        <is>
          <t>purpose_quote,value_chk_local,deal_to_equity_pct,announce_date_chk,status_chk,chk_note,target_rev_pre,target_op_pre</t>
        </is>
      </c>
    </row>
    <row r="3479" ht="45" customHeight="1">
      <c r="A3479" s="36" t="inlineStr">
        <is>
          <t>N082</t>
        </is>
      </c>
      <c r="B3479" s="37" t="inlineStr">
        <is>
          <t>SODA inc.</t>
        </is>
      </c>
      <c r="C3479" s="36" t="inlineStr">
        <is>
          <t>인수 전</t>
        </is>
      </c>
      <c r="D3479" s="36" t="inlineStr">
        <is>
          <t>2023-09-27</t>
        </is>
      </c>
      <c r="E3479" s="37" t="inlineStr">
        <is>
          <t>지분취득</t>
        </is>
      </c>
      <c r="F3479" s="37" t="inlineStr">
        <is>
          <t>크림 타법인주식취득결정(N084): SODA 9,752주 97,667,665,598원, 취득후 14,161주(43.6%), 목적 '해외 사업 역량 강화 목적', 이사회 2023-09-27.</t>
        </is>
      </c>
      <c r="G3479" s="37" t="inlineStr">
        <is>
          <t>DART 기타공시</t>
        </is>
      </c>
      <c r="H3479" s="36" t="inlineStr">
        <is>
          <t>2023-10-04</t>
        </is>
      </c>
      <c r="I3479" s="36" t="inlineStr">
        <is>
          <t>20231004000004</t>
        </is>
      </c>
      <c r="J3479" s="39" t="inlineStr">
        <is>
          <t>https://dart.fss.or.kr/dsaf001/main.do?rcpNo=20231004000004</t>
        </is>
      </c>
      <c r="K3479" s="37" t="inlineStr">
        <is>
          <t>chk_note,notes,pre_events_summary</t>
        </is>
      </c>
    </row>
    <row r="3480" ht="45" customHeight="1">
      <c r="A3480" s="36" t="inlineStr">
        <is>
          <t>N082</t>
        </is>
      </c>
      <c r="B3480" s="37" t="inlineStr">
        <is>
          <t>SODA inc.</t>
        </is>
      </c>
      <c r="C3480" s="36" t="inlineStr">
        <is>
          <t>인수 후</t>
        </is>
      </c>
      <c r="D3480" s="36" t="inlineStr">
        <is>
          <t>2024-03-28</t>
        </is>
      </c>
      <c r="E3480" s="37" t="inlineStr">
        <is>
          <t>추가취득</t>
        </is>
      </c>
      <c r="F3480" s="37" t="inlineStr">
        <is>
          <t>N084 정정공시: 발행주식총수 32,489→32,868주, 지분비율 43.6→43.1%, 분할 취득 '첫번째 취득예정일자는 2023년 12월 27일 (6,769주), 두번째 취득예정일자는 2024년 3월 28일 (2,983주)'.</t>
        </is>
      </c>
      <c r="G3480" s="37" t="inlineStr">
        <is>
          <t>DART 기타공시</t>
        </is>
      </c>
      <c r="H3480" s="36" t="inlineStr">
        <is>
          <t>2024-03-19</t>
        </is>
      </c>
      <c r="I3480" s="36" t="inlineStr">
        <is>
          <t>20240319000378</t>
        </is>
      </c>
      <c r="J3480" s="39" t="inlineStr">
        <is>
          <t>https://dart.fss.or.kr/dsaf001/main.do?rcpNo=20240319000378</t>
        </is>
      </c>
      <c r="K3480" s="37" t="inlineStr">
        <is>
          <t>chk_note,notes,post_events_summary</t>
        </is>
      </c>
    </row>
    <row r="3481" ht="45" customHeight="1">
      <c r="A3481" s="36" t="inlineStr">
        <is>
          <t>N082</t>
        </is>
      </c>
      <c r="B3481" s="37" t="inlineStr">
        <is>
          <t>SODA inc.</t>
        </is>
      </c>
      <c r="C3481" s="36" t="inlineStr">
        <is>
          <t>인수 전</t>
        </is>
      </c>
      <c r="D3481" s="36" t="inlineStr">
        <is>
          <t>2022-12-31</t>
        </is>
      </c>
      <c r="E3481" s="37" t="inlineStr">
        <is>
          <t>실적</t>
        </is>
      </c>
      <c r="F3481" s="37"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7" t="inlineStr">
        <is>
          <t>DART 감사보고서</t>
        </is>
      </c>
      <c r="H3481" s="36" t="inlineStr">
        <is>
          <t>2023-04-10</t>
        </is>
      </c>
      <c r="I3481" s="36" t="inlineStr">
        <is>
          <t>20230410000641</t>
        </is>
      </c>
      <c r="J3481" s="39" t="inlineStr">
        <is>
          <t>https://dart.fss.or.kr/dsaf001/main.do?rcpNo=20230410000641</t>
        </is>
      </c>
      <c r="K3481" s="37" t="inlineStr">
        <is>
          <t>chk_note,pre_events_summary,acquirer_core,acq_total_assets,notes,target_rev_pre,target_op_pre</t>
        </is>
      </c>
    </row>
    <row r="3482" ht="45" customHeight="1">
      <c r="A3482" s="36" t="inlineStr">
        <is>
          <t>N082</t>
        </is>
      </c>
      <c r="B3482" s="37" t="inlineStr">
        <is>
          <t>SODA inc.</t>
        </is>
      </c>
      <c r="C3482" s="36" t="inlineStr">
        <is>
          <t>인수 전</t>
        </is>
      </c>
      <c r="D3482" s="36" t="inlineStr">
        <is>
          <t>2022-12-31</t>
        </is>
      </c>
      <c r="E3482" s="37" t="inlineStr">
        <is>
          <t>기타</t>
        </is>
      </c>
      <c r="F3482" s="37" t="inlineStr">
        <is>
          <t>NAVER 2022 사업보고서 연결 주석 관계기업: 'SODA inc. | 스니커즈 거래 플랫폼 운영 | 일본 | 5월 | 33.93', 장부 108,882,537천원; 일부 지분은 FVPL 측정. 요약재무 연결 자산총계 2022말 33,899,043백만원.</t>
        </is>
      </c>
      <c r="G3482" s="37" t="inlineStr">
        <is>
          <t>DART 사업보고서</t>
        </is>
      </c>
      <c r="H3482" s="36" t="inlineStr">
        <is>
          <t>2023-03-14</t>
        </is>
      </c>
      <c r="I3482" s="36" t="inlineStr">
        <is>
          <t>20230314001049</t>
        </is>
      </c>
      <c r="J3482" s="39" t="inlineStr">
        <is>
          <t>https://dart.fss.or.kr/dsaf001/main.do?rcpNo=20230314001049</t>
        </is>
      </c>
      <c r="K3482" s="37" t="inlineStr">
        <is>
          <t>chk_note,pre_events_summary,apex_total_assets</t>
        </is>
      </c>
    </row>
    <row r="3483" ht="45" customHeight="1">
      <c r="A3483" s="36" t="inlineStr">
        <is>
          <t>N082</t>
        </is>
      </c>
      <c r="B3483" s="37" t="inlineStr">
        <is>
          <t>SODA inc.</t>
        </is>
      </c>
      <c r="C3483" s="36" t="inlineStr">
        <is>
          <t>인수 후</t>
        </is>
      </c>
      <c r="D3483" s="36" t="inlineStr">
        <is>
          <t>2023-12-31</t>
        </is>
      </c>
      <c r="E3483" s="37" t="inlineStr">
        <is>
          <t>통합</t>
        </is>
      </c>
      <c r="F3483" s="37"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7" t="inlineStr">
        <is>
          <t>DART 감사보고서</t>
        </is>
      </c>
      <c r="H3483" s="36" t="inlineStr">
        <is>
          <t>2024-03-29</t>
        </is>
      </c>
      <c r="I3483" s="36" t="inlineStr">
        <is>
          <t>20240329001064</t>
        </is>
      </c>
      <c r="J3483" s="39" t="inlineStr">
        <is>
          <t>https://dart.fss.or.kr/dsaf001/main.do?rcpNo=20240329001064</t>
        </is>
      </c>
      <c r="K3483" s="37" t="inlineStr">
        <is>
          <t>chk_note,status_chk,post_events_summary,notes,pre_incorp_chk,target_rev_post,target_op_post</t>
        </is>
      </c>
    </row>
    <row r="3484" ht="45" customHeight="1">
      <c r="A3484" s="36" t="inlineStr">
        <is>
          <t>N082</t>
        </is>
      </c>
      <c r="B3484" s="37" t="inlineStr">
        <is>
          <t>SODA inc.</t>
        </is>
      </c>
      <c r="C3484" s="36" t="inlineStr">
        <is>
          <t>인수 후</t>
        </is>
      </c>
      <c r="D3484" s="36" t="inlineStr">
        <is>
          <t>2023-12</t>
        </is>
      </c>
      <c r="E3484" s="37" t="inlineStr">
        <is>
          <t>완료</t>
        </is>
      </c>
      <c r="F3484" s="37"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7" t="inlineStr">
        <is>
          <t>DART 사업보고서</t>
        </is>
      </c>
      <c r="H3484" s="36" t="inlineStr">
        <is>
          <t>2024-03-18</t>
        </is>
      </c>
      <c r="I3484" s="36" t="inlineStr">
        <is>
          <t>20240318000844</t>
        </is>
      </c>
      <c r="J3484" s="39" t="inlineStr">
        <is>
          <t>https://dart.fss.or.kr/dsaf001/main.do?rcpNo=20240318000844</t>
        </is>
      </c>
      <c r="K3484" s="37" t="inlineStr">
        <is>
          <t>chk_note,status_chk,notes,post_events_summary,impairment</t>
        </is>
      </c>
    </row>
    <row r="3485" ht="45" customHeight="1">
      <c r="A3485" s="36" t="inlineStr">
        <is>
          <t>N082</t>
        </is>
      </c>
      <c r="B3485" s="37" t="inlineStr">
        <is>
          <t>SODA inc.</t>
        </is>
      </c>
      <c r="C3485" s="36" t="inlineStr">
        <is>
          <t>인수 후</t>
        </is>
      </c>
      <c r="D3485" s="36" t="inlineStr">
        <is>
          <t>2024-12-31</t>
        </is>
      </c>
      <c r="E3485" s="37" t="inlineStr">
        <is>
          <t>기타</t>
        </is>
      </c>
      <c r="F3485" s="37" t="inlineStr">
        <is>
          <t>NAVER 2024 사업보고서: SODA PPA 확정(무형자산 94,036,642천원, 비지배지분 29,477,810, 영업권 157,108,688천원); SODA CGU 영업권 2024말 161,209,152천원; 당기 영업권 손상 137,561백만원(CGU별 미공시).</t>
        </is>
      </c>
      <c r="G3485" s="37" t="inlineStr">
        <is>
          <t>DART 사업보고서</t>
        </is>
      </c>
      <c r="H3485" s="36" t="inlineStr">
        <is>
          <t>2025-03-18</t>
        </is>
      </c>
      <c r="I3485" s="36" t="inlineStr">
        <is>
          <t>20250318000645</t>
        </is>
      </c>
      <c r="J3485" s="39" t="inlineStr">
        <is>
          <t>https://dart.fss.or.kr/dsaf001/main.do?rcpNo=20250318000645</t>
        </is>
      </c>
      <c r="K3485" s="37" t="inlineStr">
        <is>
          <t>post_events_summary,impairment</t>
        </is>
      </c>
    </row>
    <row r="3486" ht="45" customHeight="1">
      <c r="A3486" s="36" t="inlineStr">
        <is>
          <t>N082</t>
        </is>
      </c>
      <c r="B3486" s="37" t="inlineStr">
        <is>
          <t>SODA inc.</t>
        </is>
      </c>
      <c r="C3486" s="36" t="inlineStr">
        <is>
          <t>인수 후</t>
        </is>
      </c>
      <c r="D3486" s="36" t="inlineStr">
        <is>
          <t>2025-12-31</t>
        </is>
      </c>
      <c r="E3486" s="37" t="inlineStr">
        <is>
          <t>기타</t>
        </is>
      </c>
      <c r="F3486" s="37" t="inlineStr">
        <is>
          <t>NAVER 2025 사업보고서 주석 13: SODA inc. CGU 영업권 157,964,243천원(전기 161,209,152); 당기 영업권 손상 411,965백만원(CGU별 미공시).</t>
        </is>
      </c>
      <c r="G3486" s="37" t="inlineStr">
        <is>
          <t>DART 사업보고서</t>
        </is>
      </c>
      <c r="H3486" s="36" t="inlineStr">
        <is>
          <t>2026-03-13</t>
        </is>
      </c>
      <c r="I3486" s="36" t="inlineStr">
        <is>
          <t>20260313001021</t>
        </is>
      </c>
      <c r="J3486" s="39" t="inlineStr">
        <is>
          <t>https://dart.fss.or.kr/dsaf001/main.do?rcpNo=20260313001021</t>
        </is>
      </c>
      <c r="K3486" s="37" t="inlineStr">
        <is>
          <t>impairment</t>
        </is>
      </c>
    </row>
    <row r="3487" ht="45" customHeight="1">
      <c r="A3487" s="36" t="inlineStr">
        <is>
          <t>N082</t>
        </is>
      </c>
      <c r="B3487" s="37" t="inlineStr">
        <is>
          <t>SODA inc.</t>
        </is>
      </c>
      <c r="C3487" s="36" t="inlineStr">
        <is>
          <t>인수 후</t>
        </is>
      </c>
      <c r="D3487" s="36" t="inlineStr">
        <is>
          <t>2025-12-31</t>
        </is>
      </c>
      <c r="E3487" s="37" t="inlineStr">
        <is>
          <t>실적</t>
        </is>
      </c>
      <c r="F3487" s="37"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7" t="inlineStr">
        <is>
          <t>DART 감사보고서</t>
        </is>
      </c>
      <c r="H3487" s="36" t="inlineStr">
        <is>
          <t>2026-04-10</t>
        </is>
      </c>
      <c r="I3487" s="36" t="inlineStr">
        <is>
          <t>20260410000429</t>
        </is>
      </c>
      <c r="J3487" s="39" t="inlineStr">
        <is>
          <t>https://dart.fss.or.kr/dsaf001/main.do?rcpNo=20260410000429</t>
        </is>
      </c>
      <c r="K3487" s="37" t="inlineStr">
        <is>
          <t>chk_note,post_events_summary,target_rev_post,target_op_post,impairment</t>
        </is>
      </c>
    </row>
    <row r="3488" ht="45" customHeight="1">
      <c r="A3488" s="36" t="inlineStr">
        <is>
          <t>N082</t>
        </is>
      </c>
      <c r="B3488" s="37" t="inlineStr">
        <is>
          <t>SODA inc.</t>
        </is>
      </c>
      <c r="C3488" s="36" t="inlineStr">
        <is>
          <t>인수 후</t>
        </is>
      </c>
      <c r="D3488" s="36" t="inlineStr">
        <is>
          <t>2025-11-14</t>
        </is>
      </c>
      <c r="E3488" s="37" t="inlineStr">
        <is>
          <t>추가취득</t>
        </is>
      </c>
      <c r="F3488" s="37" t="inlineStr">
        <is>
          <t>크림 비유동자산취득결정: SODA inc. 우선주식 4,991주, 거래상대방 SVA Soda Private Equity Fund, 37,665,443,900원(JPY 3,989,560,841), 목적 '해외 사업 역량 강화', 취득예정일 2026-05-16.</t>
        </is>
      </c>
      <c r="G3488" s="37" t="inlineStr">
        <is>
          <t>DART 기타공시</t>
        </is>
      </c>
      <c r="H3488" s="36" t="inlineStr">
        <is>
          <t>2025-11-19</t>
        </is>
      </c>
      <c r="I3488" s="36" t="inlineStr">
        <is>
          <t>20251119000012</t>
        </is>
      </c>
      <c r="J3488" s="39" t="inlineStr">
        <is>
          <t>https://dart.fss.or.kr/dsaf001/main.do?rcpNo=20251119000012</t>
        </is>
      </c>
      <c r="K3488" s="37" t="inlineStr">
        <is>
          <t>chk_note,post_events_summary</t>
        </is>
      </c>
    </row>
    <row r="3489" ht="45" customHeight="1">
      <c r="A3489" s="36" t="inlineStr">
        <is>
          <t>N082</t>
        </is>
      </c>
      <c r="B3489" s="37" t="inlineStr">
        <is>
          <t>SODA inc.</t>
        </is>
      </c>
      <c r="C3489" s="36" t="inlineStr">
        <is>
          <t>발표</t>
        </is>
      </c>
      <c r="D3489" s="36" t="inlineStr">
        <is>
          <t>2023-12-19</t>
        </is>
      </c>
      <c r="E3489" s="37" t="inlineStr">
        <is>
          <t>기타</t>
        </is>
      </c>
      <c r="F3489" s="37" t="inlineStr">
        <is>
          <t>크림 유상증자결정: 상환전환우선주 14,877주, 발행가 3,360,802원, 운영자금 49,998,651,354원, 제3자배정 Altos Korea Opportunity Fund 6, L.P., 납입일 2023-12-20, 이사회 2023-12-19.</t>
        </is>
      </c>
      <c r="G3489" s="37" t="inlineStr">
        <is>
          <t>DART 기타공시</t>
        </is>
      </c>
      <c r="H3489" s="36" t="inlineStr">
        <is>
          <t>2023-12-22</t>
        </is>
      </c>
      <c r="I3489" s="36" t="inlineStr">
        <is>
          <t>20231222000467</t>
        </is>
      </c>
      <c r="J3489" s="39" t="inlineStr">
        <is>
          <t>https://dart.fss.or.kr/dsaf001/main.do?rcpNo=20231222000467</t>
        </is>
      </c>
      <c r="K3489" s="37" t="inlineStr">
        <is>
          <t>notes,pre_events_summary</t>
        </is>
      </c>
    </row>
    <row r="3490" ht="45" customHeight="1">
      <c r="A3490" s="36" t="inlineStr">
        <is>
          <t>N082</t>
        </is>
      </c>
      <c r="B3490" s="37" t="inlineStr">
        <is>
          <t>SODA inc.</t>
        </is>
      </c>
      <c r="C3490" s="36" t="inlineStr">
        <is>
          <t>인수 후</t>
        </is>
      </c>
      <c r="D3490" s="36" t="inlineStr">
        <is>
          <t>2024-04-01</t>
        </is>
      </c>
      <c r="E3490" s="37" t="inlineStr">
        <is>
          <t>경영진변경</t>
        </is>
      </c>
      <c r="F3490" s="37" t="inlineStr">
        <is>
          <t>크림 임원의 변동: Yuta Uchiyama(현 SODA inc CEO) 2024-04-01 기타비상무이사 선임.</t>
        </is>
      </c>
      <c r="G3490" s="37" t="inlineStr">
        <is>
          <t>DART 기타공시</t>
        </is>
      </c>
      <c r="H3490" s="36" t="inlineStr">
        <is>
          <t>2024-05-22</t>
        </is>
      </c>
      <c r="I3490" s="36" t="inlineStr">
        <is>
          <t>20240522000100</t>
        </is>
      </c>
      <c r="J3490" s="39" t="inlineStr">
        <is>
          <t>https://dart.fss.or.kr/dsaf001/main.do?rcpNo=20240522000100</t>
        </is>
      </c>
      <c r="K3490" s="37" t="inlineStr">
        <is>
          <t>post_events_summary</t>
        </is>
      </c>
    </row>
    <row r="3491" ht="45" customHeight="1">
      <c r="A3491" s="36" t="inlineStr">
        <is>
          <t>N082</t>
        </is>
      </c>
      <c r="B3491" s="37" t="inlineStr">
        <is>
          <t>SODA inc.</t>
        </is>
      </c>
      <c r="C3491" s="36" t="inlineStr">
        <is>
          <t>인수 전</t>
        </is>
      </c>
      <c r="D3491" s="36" t="inlineStr">
        <is>
          <t>2023-10-04</t>
        </is>
      </c>
      <c r="E3491" s="37" t="inlineStr">
        <is>
          <t>제휴</t>
        </is>
      </c>
      <c r="F3491" s="37" t="inlineStr">
        <is>
          <t>딜사이트: 크림이 소다에 976억원 투자·지분 43.6% 확보, 경영 통합하고 연결 자회사로 편입, 2024년 상반기 사업 통합 완료 목표, 소다 일본 상장 추진 유지, 우치야마 대표 크림 이사진 합류.</t>
        </is>
      </c>
      <c r="G3491" s="37" t="inlineStr">
        <is>
          <t>언론 보도</t>
        </is>
      </c>
      <c r="H3491" s="36" t="inlineStr">
        <is>
          <t>2023-10-04</t>
        </is>
      </c>
      <c r="I3491" s="36" t="n"/>
      <c r="J3491" s="39" t="inlineStr">
        <is>
          <t>https://dealsite.co.kr/articles/110833</t>
        </is>
      </c>
      <c r="K3491" s="37" t="inlineStr">
        <is>
          <t>pre_events_summary,first_filing_date</t>
        </is>
      </c>
    </row>
    <row r="3492" ht="45" customHeight="1">
      <c r="A3492" s="36" t="inlineStr">
        <is>
          <t>N082</t>
        </is>
      </c>
      <c r="B3492" s="37" t="inlineStr">
        <is>
          <t>SODA inc.</t>
        </is>
      </c>
      <c r="C3492" s="36" t="inlineStr">
        <is>
          <t>인수 전</t>
        </is>
      </c>
      <c r="D3492" s="36" t="inlineStr">
        <is>
          <t>2021-07-01</t>
        </is>
      </c>
      <c r="E3492" s="37" t="inlineStr">
        <is>
          <t>지분취득</t>
        </is>
      </c>
      <c r="F3492" s="37" t="inlineStr">
        <is>
          <t>크림 타법인주식취득결정(N064): Soda Inc. 우선주 4,409주 35,576,304,266원, 목적 '전략적 사업 시너지 강화 및 글로벌 시장 진출'.</t>
        </is>
      </c>
      <c r="G3492" s="37" t="inlineStr">
        <is>
          <t>DART 기타공시</t>
        </is>
      </c>
      <c r="H3492" s="36" t="inlineStr">
        <is>
          <t>2021-07-06</t>
        </is>
      </c>
      <c r="I3492" s="36" t="inlineStr">
        <is>
          <t>20210706000442</t>
        </is>
      </c>
      <c r="J3492" s="39" t="inlineStr">
        <is>
          <t>https://dart.fss.or.kr/dsaf001/main.do?rcpNo=20210706000442</t>
        </is>
      </c>
      <c r="K3492" s="37" t="inlineStr">
        <is>
          <t>pre_events_summary</t>
        </is>
      </c>
    </row>
    <row r="3493" ht="45" customHeight="1">
      <c r="A3493" s="36" t="inlineStr">
        <is>
          <t>N082</t>
        </is>
      </c>
      <c r="B3493" s="37" t="inlineStr">
        <is>
          <t>SODA inc.</t>
        </is>
      </c>
      <c r="C3493" s="36" t="inlineStr">
        <is>
          <t>인수 전</t>
        </is>
      </c>
      <c r="D3493" s="36" t="inlineStr">
        <is>
          <t>2021-08-02</t>
        </is>
      </c>
      <c r="E3493" s="37" t="inlineStr">
        <is>
          <t>투자유치</t>
        </is>
      </c>
      <c r="F3493" s="37" t="inlineStr">
        <is>
          <t>SODA 시리즈C 보도: 'KREAM Corporation(NAVER子会社)をリード投資家に…約62億円の第三者割当増資(シリーズC)', 평가액 약 240억엔.</t>
        </is>
      </c>
      <c r="G3493" s="37" t="inlineStr">
        <is>
          <t>언론 보도</t>
        </is>
      </c>
      <c r="H3493" s="36" t="inlineStr">
        <is>
          <t>2021-08-02</t>
        </is>
      </c>
      <c r="I3493" s="36" t="n"/>
      <c r="J3493" s="39" t="inlineStr">
        <is>
          <t>https://tomoruba.eiicon.net/articles/2885</t>
        </is>
      </c>
      <c r="K3493" s="37" t="inlineStr">
        <is>
          <t>pre_events_summary</t>
        </is>
      </c>
    </row>
    <row r="3494" ht="45" customHeight="1">
      <c r="A3494" s="36" t="inlineStr">
        <is>
          <t>N082</t>
        </is>
      </c>
      <c r="B3494" s="37" t="inlineStr">
        <is>
          <t>SODA inc.</t>
        </is>
      </c>
      <c r="C3494" s="36" t="inlineStr">
        <is>
          <t>인수 후</t>
        </is>
      </c>
      <c r="D3494" s="36" t="inlineStr">
        <is>
          <t>2026-04-10</t>
        </is>
      </c>
      <c r="E3494" s="37" t="inlineStr">
        <is>
          <t>실적</t>
        </is>
      </c>
      <c r="F3494" s="37" t="inlineStr">
        <is>
          <t>벤처스퀘어: 소다 2025년 매출 1,904억원(전년 대비 57% 증가), 일본 프리미엄 TCG 시장 1위.</t>
        </is>
      </c>
      <c r="G3494" s="37" t="inlineStr">
        <is>
          <t>언론 보도</t>
        </is>
      </c>
      <c r="H3494" s="36" t="inlineStr">
        <is>
          <t>2026-04-10</t>
        </is>
      </c>
      <c r="I3494" s="36" t="n"/>
      <c r="J3494" s="39" t="inlineStr">
        <is>
          <t>https://www.venturesquare.net/1075200/</t>
        </is>
      </c>
      <c r="K3494" s="37" t="inlineStr">
        <is>
          <t>post_events_summary,target_rev_post</t>
        </is>
      </c>
    </row>
    <row r="3495" ht="45" customHeight="1">
      <c r="A3495" s="36" t="inlineStr">
        <is>
          <t>N082</t>
        </is>
      </c>
      <c r="B3495" s="37" t="inlineStr">
        <is>
          <t>SODA inc.</t>
        </is>
      </c>
      <c r="C3495" s="36" t="inlineStr">
        <is>
          <t>인수 후</t>
        </is>
      </c>
      <c r="D3495" s="36" t="inlineStr">
        <is>
          <t>2024-05-03</t>
        </is>
      </c>
      <c r="E3495" s="37" t="inlineStr">
        <is>
          <t>어닝콜</t>
        </is>
      </c>
      <c r="F3495" s="37" t="inlineStr">
        <is>
          <t>NAVER 1Q24 실적발표 자료: '도착보장/브랜드솔루션 신규 매출 발생과 SODA 편입 영향으로 매출은 YoY 16.1% 성장'; 'SODA편입효과 제외시 전체 매출 YoY 10.4%'.</t>
        </is>
      </c>
      <c r="G3495" s="37" t="inlineStr">
        <is>
          <t>IR 자료</t>
        </is>
      </c>
      <c r="H3495" s="36" t="inlineStr">
        <is>
          <t>2024-05-03</t>
        </is>
      </c>
      <c r="I3495" s="36" t="n"/>
      <c r="J3495" s="39" t="inlineStr">
        <is>
          <t>https://www.navercorp.com/api/article/download/46472935-7f10-4891-8904-7140721d33e9</t>
        </is>
      </c>
      <c r="K3495" s="37" t="inlineStr">
        <is>
          <t>earnings_call_note,post_events_summary</t>
        </is>
      </c>
    </row>
    <row r="3496" ht="45" customHeight="1">
      <c r="A3496" s="36" t="inlineStr">
        <is>
          <t>N082</t>
        </is>
      </c>
      <c r="B3496" s="37" t="inlineStr">
        <is>
          <t>SODA inc.</t>
        </is>
      </c>
      <c r="C3496" s="36" t="inlineStr">
        <is>
          <t>인수 후</t>
        </is>
      </c>
      <c r="D3496" s="36" t="inlineStr">
        <is>
          <t>2026-04-30</t>
        </is>
      </c>
      <c r="E3496" s="37" t="inlineStr">
        <is>
          <t>어닝콜</t>
        </is>
      </c>
      <c r="F3496" s="37" t="inlineStr">
        <is>
          <t>NAVER 1Q26 실적발표 자료: 'C2C 크림 및 소다, 포시마크, 왈라팝'; '일본 SODA 의 빠른 성장으로 전체 성장 견인'.</t>
        </is>
      </c>
      <c r="G3496" s="37" t="inlineStr">
        <is>
          <t>IR 자료</t>
        </is>
      </c>
      <c r="H3496" s="36" t="inlineStr">
        <is>
          <t>2026-04-30</t>
        </is>
      </c>
      <c r="I3496" s="36" t="n"/>
      <c r="J3496" s="39" t="inlineStr">
        <is>
          <t>https://www.navercorp.com/api/article/download/0ce4e7c3-c1ab-4628-9848-baecc3cfcf86</t>
        </is>
      </c>
      <c r="K3496" s="37" t="inlineStr">
        <is>
          <t>earnings_call_note,core_basis</t>
        </is>
      </c>
    </row>
    <row r="3497" ht="45" customHeight="1">
      <c r="A3497" s="36" t="inlineStr">
        <is>
          <t>N082</t>
        </is>
      </c>
      <c r="B3497" s="37" t="inlineStr">
        <is>
          <t>SODA inc.</t>
        </is>
      </c>
      <c r="C3497" s="36" t="inlineStr">
        <is>
          <t>인수 후</t>
        </is>
      </c>
      <c r="D3497" s="36" t="inlineStr">
        <is>
          <t>2026-08-07</t>
        </is>
      </c>
      <c r="E3497" s="37" t="inlineStr">
        <is>
          <t>어닝콜</t>
        </is>
      </c>
      <c r="F3497" s="37" t="inlineStr">
        <is>
          <t>NAVER 2Q26 실적발표 자료: 'Soda 트레이딩 카드 거래 호황이 성장 견인'.</t>
        </is>
      </c>
      <c r="G3497" s="37" t="inlineStr">
        <is>
          <t>IR 자료</t>
        </is>
      </c>
      <c r="H3497" s="36" t="inlineStr">
        <is>
          <t>2026-08-07</t>
        </is>
      </c>
      <c r="I3497" s="36" t="n"/>
      <c r="J3497" s="39" t="inlineStr">
        <is>
          <t>https://www.navercorp.com/api/article/download/a769655e-43a9-4be8-8e78-d091981b1803</t>
        </is>
      </c>
      <c r="K3497" s="37" t="inlineStr">
        <is>
          <t>earnings_call_note</t>
        </is>
      </c>
    </row>
    <row r="3498" ht="45" customHeight="1">
      <c r="A3498" s="36" t="inlineStr">
        <is>
          <t>N082</t>
        </is>
      </c>
      <c r="B3498" s="37" t="inlineStr">
        <is>
          <t>SODA inc.</t>
        </is>
      </c>
      <c r="C3498" s="36" t="inlineStr">
        <is>
          <t>발표</t>
        </is>
      </c>
      <c r="D3498" s="36" t="inlineStr">
        <is>
          <t>2023-12-18</t>
        </is>
      </c>
      <c r="E3498" s="37" t="inlineStr">
        <is>
          <t>기타</t>
        </is>
      </c>
      <c r="F3498" s="37" t="inlineStr">
        <is>
          <t>Yahoo Finance 035420.KS 일별 종가: 2023-12-18 223,000원, 2023-12-19 222,500원, 2023-12-21 216,500원, 2023-12-22 215,000원.</t>
        </is>
      </c>
      <c r="G3498" s="37" t="inlineStr">
        <is>
          <t>기타</t>
        </is>
      </c>
      <c r="H3498" s="36" t="inlineStr">
        <is>
          <t>2023-12-22</t>
        </is>
      </c>
      <c r="I3498" s="36" t="n"/>
      <c r="J3498" s="39" t="inlineStr">
        <is>
          <t>https://query1.finance.yahoo.com/v8/finance/chart/035420.KS?period1=1702425600&amp;period2=1703376000&amp;interval=1d</t>
        </is>
      </c>
      <c r="K3498" s="37" t="inlineStr">
        <is>
          <t>acq_mktcap,size_basis</t>
        </is>
      </c>
    </row>
    <row r="3499" ht="45" customHeight="1">
      <c r="A3499" s="36" t="inlineStr">
        <is>
          <t>N082</t>
        </is>
      </c>
      <c r="B3499" s="37" t="inlineStr">
        <is>
          <t>SODA inc.</t>
        </is>
      </c>
      <c r="C3499" s="36" t="inlineStr">
        <is>
          <t>발표</t>
        </is>
      </c>
      <c r="D3499" s="36" t="inlineStr">
        <is>
          <t>2023-11-07</t>
        </is>
      </c>
      <c r="E3499" s="37" t="inlineStr">
        <is>
          <t>기타</t>
        </is>
      </c>
      <c r="F3499" s="37" t="inlineStr">
        <is>
          <t>NAVER 주식소각결정: 보통주 1,640,491주 소각, 소각 전 발행주식 164,049,085주, 소각 예정일 2023-11-07. NAVER 2023 사업보고서: 2023말 발행주식 162,408,594주.</t>
        </is>
      </c>
      <c r="G3499" s="37" t="inlineStr">
        <is>
          <t>DART 기타공시</t>
        </is>
      </c>
      <c r="H3499" s="36" t="inlineStr">
        <is>
          <t>2023-10-31</t>
        </is>
      </c>
      <c r="I3499" s="36" t="inlineStr">
        <is>
          <t>20231031800646</t>
        </is>
      </c>
      <c r="J3499" s="39" t="inlineStr">
        <is>
          <t>https://dart.fss.or.kr/dsaf001/main.do?rcpNo=20231031800646</t>
        </is>
      </c>
      <c r="K3499" s="37" t="inlineStr">
        <is>
          <t>acq_mktcap,size_basis</t>
        </is>
      </c>
    </row>
    <row r="3500" ht="45" customHeight="1">
      <c r="A3500" s="36" t="inlineStr">
        <is>
          <t>N083</t>
        </is>
      </c>
      <c r="B3500" s="37" t="inlineStr">
        <is>
          <t>Needs Games Inc.</t>
        </is>
      </c>
      <c r="C3500" s="36" t="inlineStr">
        <is>
          <t>발표</t>
        </is>
      </c>
      <c r="D3500" s="36" t="inlineStr">
        <is>
          <t>2024-01-22</t>
        </is>
      </c>
      <c r="E3500" s="37" t="inlineStr">
        <is>
          <t>발표</t>
        </is>
      </c>
      <c r="F3500" s="37"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7" t="inlineStr">
        <is>
          <t>KIND</t>
        </is>
      </c>
      <c r="H3500" s="36" t="inlineStr">
        <is>
          <t>2024-01-22</t>
        </is>
      </c>
      <c r="I3500" s="36" t="inlineStr">
        <is>
          <t>20240122900370</t>
        </is>
      </c>
      <c r="J3500" s="39" t="inlineStr">
        <is>
          <t>https://dart.fss.or.kr/dsaf001/main.do?rcpNo=20240122900370</t>
        </is>
      </c>
      <c r="K3500" s="37" t="inlineStr">
        <is>
          <t>purpose_quote,value_chk_local,acq_total_assets,deal_to_assets_pct,deal_to_equity_pct,announce_date_chk,first_filing_date,chk_note,pre_incorp_chk</t>
        </is>
      </c>
    </row>
    <row r="3501" ht="45" customHeight="1">
      <c r="A3501" s="36" t="inlineStr">
        <is>
          <t>N083</t>
        </is>
      </c>
      <c r="B3501" s="37" t="inlineStr">
        <is>
          <t>Needs Games Inc.</t>
        </is>
      </c>
      <c r="C3501" s="36" t="inlineStr">
        <is>
          <t>발표</t>
        </is>
      </c>
      <c r="D3501" s="36" t="inlineStr">
        <is>
          <t>2024-01-19</t>
        </is>
      </c>
      <c r="E3501" s="37" t="inlineStr">
        <is>
          <t>발표</t>
        </is>
      </c>
      <c r="F3501" s="37" t="inlineStr">
        <is>
          <t>라인게임즈 처분결정: 니즈게임즈 72,927주 6,000,000,000원 처분, 처분 후 소유 0, 처분목적 '투자금 회수를 통한 재무건전성 강화', 이사회 2024-01-19, 처분예정일 2024-02-05, 기업집단명 네이버</t>
        </is>
      </c>
      <c r="G3501" s="37" t="inlineStr">
        <is>
          <t>DART 기타공시</t>
        </is>
      </c>
      <c r="H3501" s="36" t="inlineStr">
        <is>
          <t>2024-01-22</t>
        </is>
      </c>
      <c r="I3501" s="36" t="inlineStr">
        <is>
          <t>20240122000388</t>
        </is>
      </c>
      <c r="J3501" s="39" t="inlineStr">
        <is>
          <t>https://dart.fss.or.kr/dsaf001/main.do?rcpNo=20240122000388</t>
        </is>
      </c>
      <c r="K3501" s="37" t="inlineStr">
        <is>
          <t>purpose_quote,announce_date_chk,first_filing_date,pre_incorp_chk</t>
        </is>
      </c>
    </row>
    <row r="3502" ht="45" customHeight="1">
      <c r="A3502" s="36" t="inlineStr">
        <is>
          <t>N083</t>
        </is>
      </c>
      <c r="B3502" s="37" t="inlineStr">
        <is>
          <t>Needs Games Inc.</t>
        </is>
      </c>
      <c r="C3502" s="36" t="inlineStr">
        <is>
          <t>인수 후</t>
        </is>
      </c>
      <c r="D3502" s="36" t="inlineStr">
        <is>
          <t>2024-02-05</t>
        </is>
      </c>
      <c r="E3502" s="37" t="inlineStr">
        <is>
          <t>완료</t>
        </is>
      </c>
      <c r="F3502" s="37"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7" t="inlineStr">
        <is>
          <t>DART 감사보고서</t>
        </is>
      </c>
      <c r="H3502" s="36" t="inlineStr">
        <is>
          <t>2024-04-03</t>
        </is>
      </c>
      <c r="I3502" s="36" t="inlineStr">
        <is>
          <t>20240403002703</t>
        </is>
      </c>
      <c r="J3502" s="39" t="inlineStr">
        <is>
          <t>https://dart.fss.or.kr/dsaf001/main.do?rcpNo=20240403002703</t>
        </is>
      </c>
      <c r="K3502" s="37" t="inlineStr">
        <is>
          <t>status_chk,chk_note,target_rev_pre,target_op_pre,pre_events_summary</t>
        </is>
      </c>
    </row>
    <row r="3503" ht="45" customHeight="1">
      <c r="A3503" s="36" t="inlineStr">
        <is>
          <t>N083</t>
        </is>
      </c>
      <c r="B3503" s="37" t="inlineStr">
        <is>
          <t>Needs Games Inc.</t>
        </is>
      </c>
      <c r="C3503" s="36" t="inlineStr">
        <is>
          <t>인수 전</t>
        </is>
      </c>
      <c r="D3503" s="36" t="inlineStr">
        <is>
          <t>2021-12-28</t>
        </is>
      </c>
      <c r="E3503" s="37" t="inlineStr">
        <is>
          <t>추가취득</t>
        </is>
      </c>
      <c r="F3503" s="37" t="inlineStr">
        <is>
          <t>라인게임즈 2021 연결감사보고서 사업결합: 31.35%→56.11% 지배력 획득, 이전대가 5,599,976천원(현금 3,599,922천원), 영업권 2,505,033천원</t>
        </is>
      </c>
      <c r="G3503" s="37" t="inlineStr">
        <is>
          <t>DART 감사보고서</t>
        </is>
      </c>
      <c r="H3503" s="36" t="inlineStr">
        <is>
          <t>2022-04-12</t>
        </is>
      </c>
      <c r="I3503" s="36" t="inlineStr">
        <is>
          <t>20220412002158</t>
        </is>
      </c>
      <c r="J3503" s="39" t="inlineStr">
        <is>
          <t>https://dart.fss.or.kr/dsaf001/main.do?rcpNo=20220412002158</t>
        </is>
      </c>
      <c r="K3503" s="37" t="inlineStr">
        <is>
          <t>pre_events_summary,notes</t>
        </is>
      </c>
    </row>
    <row r="3504" ht="45" customHeight="1">
      <c r="A3504" s="36" t="inlineStr">
        <is>
          <t>N083</t>
        </is>
      </c>
      <c r="B3504" s="37" t="inlineStr">
        <is>
          <t>Needs Games Inc.</t>
        </is>
      </c>
      <c r="C3504" s="36" t="inlineStr">
        <is>
          <t>인수 전</t>
        </is>
      </c>
      <c r="D3504" s="36" t="inlineStr">
        <is>
          <t>2023-12-31</t>
        </is>
      </c>
      <c r="E3504" s="37" t="inlineStr">
        <is>
          <t>기타</t>
        </is>
      </c>
      <c r="F3504" s="37" t="inlineStr">
        <is>
          <t>라인게임즈 2023 연결감사보고서: 니즈게임즈 매각예정자산집단 분류(순자산 696,545천원), '2024년 1월 중 ... 보통주 전량을 매각하는 계약을 체결 ... 2024년 2월 중 완료'</t>
        </is>
      </c>
      <c r="G3504" s="37" t="inlineStr">
        <is>
          <t>DART 감사보고서</t>
        </is>
      </c>
      <c r="H3504" s="36" t="inlineStr">
        <is>
          <t>2024-04-12</t>
        </is>
      </c>
      <c r="I3504" s="36" t="inlineStr">
        <is>
          <t>20240412003306</t>
        </is>
      </c>
      <c r="J3504" s="39" t="inlineStr">
        <is>
          <t>https://dart.fss.or.kr/dsaf001/main.do?rcpNo=20240412003306</t>
        </is>
      </c>
      <c r="K3504" s="37" t="inlineStr">
        <is>
          <t>pre_events_summary,notes</t>
        </is>
      </c>
    </row>
    <row r="3505" ht="45" customHeight="1">
      <c r="A3505" s="36" t="inlineStr">
        <is>
          <t>N083</t>
        </is>
      </c>
      <c r="B3505" s="37" t="inlineStr">
        <is>
          <t>Needs Games Inc.</t>
        </is>
      </c>
      <c r="C3505" s="36" t="inlineStr">
        <is>
          <t>인수 후</t>
        </is>
      </c>
      <c r="D3505" s="36" t="inlineStr">
        <is>
          <t>2024</t>
        </is>
      </c>
      <c r="E3505" s="37" t="inlineStr">
        <is>
          <t>매각</t>
        </is>
      </c>
      <c r="F3505" s="37" t="inlineStr">
        <is>
          <t>라인게임즈 2024 감사보고서(별도): 종속기업투자 취득에 '주식회사 니즈게임즈' 포함, '당기 중 니즈게임즈 지분 전량에 대해 매각', 종속기업및관계기업투자주식처분이익 1,459,268천원</t>
        </is>
      </c>
      <c r="G3505" s="37" t="inlineStr">
        <is>
          <t>DART 감사보고서</t>
        </is>
      </c>
      <c r="H3505" s="36" t="inlineStr">
        <is>
          <t>2025-04-18</t>
        </is>
      </c>
      <c r="I3505" s="36" t="inlineStr">
        <is>
          <t>20250418000117</t>
        </is>
      </c>
      <c r="J3505" s="39" t="inlineStr">
        <is>
          <t>https://dart.fss.or.kr/dsaf001/main.do?rcpNo=20250418000117</t>
        </is>
      </c>
      <c r="K3505" s="37" t="inlineStr">
        <is>
          <t>notes,post_events_summary</t>
        </is>
      </c>
    </row>
    <row r="3506" ht="45" customHeight="1">
      <c r="A3506" s="36" t="inlineStr">
        <is>
          <t>N083</t>
        </is>
      </c>
      <c r="B3506" s="37" t="inlineStr">
        <is>
          <t>Needs Games Inc.</t>
        </is>
      </c>
      <c r="C3506" s="36" t="inlineStr">
        <is>
          <t>인수 전</t>
        </is>
      </c>
      <c r="D3506" s="36" t="inlineStr">
        <is>
          <t>2023-12-31</t>
        </is>
      </c>
      <c r="E3506" s="37" t="inlineStr">
        <is>
          <t>기타</t>
        </is>
      </c>
      <c r="F3506" s="37" t="inlineStr">
        <is>
          <t>라인게임즈 2024 연결감사보고서 재무상태표 비교표시: 2023말 부채총계 199,735,385천원·자본총계 (151,152,733)천원(완전자본잠식), 2024말 자본총계 (184,083,022)천원</t>
        </is>
      </c>
      <c r="G3506" s="37" t="inlineStr">
        <is>
          <t>DART 감사보고서</t>
        </is>
      </c>
      <c r="H3506" s="36" t="inlineStr">
        <is>
          <t>2025-04-18</t>
        </is>
      </c>
      <c r="I3506" s="36" t="inlineStr">
        <is>
          <t>20250418000120</t>
        </is>
      </c>
      <c r="J3506" s="39" t="inlineStr">
        <is>
          <t>https://dart.fss.or.kr/dsaf001/main.do?rcpNo=20250418000120</t>
        </is>
      </c>
      <c r="K3506" s="37" t="inlineStr">
        <is>
          <t>notes,pre_events_summary</t>
        </is>
      </c>
    </row>
    <row r="3507" ht="45" customHeight="1">
      <c r="A3507" s="36" t="inlineStr">
        <is>
          <t>N083</t>
        </is>
      </c>
      <c r="B3507" s="37" t="inlineStr">
        <is>
          <t>Needs Games Inc.</t>
        </is>
      </c>
      <c r="C3507" s="36" t="inlineStr">
        <is>
          <t>인수 전</t>
        </is>
      </c>
      <c r="D3507" s="36" t="inlineStr">
        <is>
          <t>2023-12-31</t>
        </is>
      </c>
      <c r="E3507" s="37" t="inlineStr">
        <is>
          <t>기타</t>
        </is>
      </c>
      <c r="F3507" s="37" t="inlineStr">
        <is>
          <t>맥스트 2023 사업보고서: 제14기 연결 매출 1,766백만원(산업용 AR 솔루션 1,426·80.8%, AR 플랫폼 179·10.1%, 도서콘텐츠 155·8.8%, 메타버스 6·0.3%); 발행주식 19,570,882주</t>
        </is>
      </c>
      <c r="G3507" s="37" t="inlineStr">
        <is>
          <t>DART 사업보고서</t>
        </is>
      </c>
      <c r="H3507" s="36" t="inlineStr">
        <is>
          <t>2024-03-15</t>
        </is>
      </c>
      <c r="I3507" s="36" t="inlineStr">
        <is>
          <t>20240315000397</t>
        </is>
      </c>
      <c r="J3507" s="39" t="inlineStr">
        <is>
          <t>https://dart.fss.or.kr/dsaf001/main.do?rcpNo=20240315000397</t>
        </is>
      </c>
      <c r="K3507" s="37" t="inlineStr">
        <is>
          <t>acquirer_core,is_core,acq_mktcap</t>
        </is>
      </c>
    </row>
    <row r="3508" ht="45" customHeight="1">
      <c r="A3508" s="36" t="inlineStr">
        <is>
          <t>N083</t>
        </is>
      </c>
      <c r="B3508" s="37" t="inlineStr">
        <is>
          <t>Needs Games Inc.</t>
        </is>
      </c>
      <c r="C3508" s="36" t="inlineStr">
        <is>
          <t>인수 전</t>
        </is>
      </c>
      <c r="D3508" s="36" t="inlineStr">
        <is>
          <t>2023-12-28</t>
        </is>
      </c>
      <c r="E3508" s="37" t="inlineStr">
        <is>
          <t>기타</t>
        </is>
      </c>
      <c r="F3508" s="37" t="inlineStr">
        <is>
          <t>맥스트 주요사항보고서: ㈜아이엘포유 290,000주(100%) 양수 결정</t>
        </is>
      </c>
      <c r="G3508" s="37" t="inlineStr">
        <is>
          <t>DART 주요사항보고서</t>
        </is>
      </c>
      <c r="H3508" s="36" t="inlineStr">
        <is>
          <t>2023-12-28</t>
        </is>
      </c>
      <c r="I3508" s="36" t="inlineStr">
        <is>
          <t>20231228000739</t>
        </is>
      </c>
      <c r="J3508" s="39" t="inlineStr">
        <is>
          <t>https://dart.fss.or.kr/dsaf001/main.do?rcpNo=20231228000739</t>
        </is>
      </c>
      <c r="K3508" s="37" t="inlineStr">
        <is>
          <t>pre_events_summary</t>
        </is>
      </c>
    </row>
    <row r="3509" ht="45" customHeight="1">
      <c r="A3509" s="36" t="inlineStr">
        <is>
          <t>N083</t>
        </is>
      </c>
      <c r="B3509" s="37" t="inlineStr">
        <is>
          <t>Needs Games Inc.</t>
        </is>
      </c>
      <c r="C3509" s="36" t="inlineStr">
        <is>
          <t>인수 후</t>
        </is>
      </c>
      <c r="D3509" s="36" t="inlineStr">
        <is>
          <t>2024</t>
        </is>
      </c>
      <c r="E3509" s="37" t="inlineStr">
        <is>
          <t>손상차손</t>
        </is>
      </c>
      <c r="F3509" s="37"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7" t="inlineStr">
        <is>
          <t>DART 사업보고서</t>
        </is>
      </c>
      <c r="H3509" s="36" t="inlineStr">
        <is>
          <t>2025-03-17</t>
        </is>
      </c>
      <c r="I3509" s="36" t="inlineStr">
        <is>
          <t>20250317000727</t>
        </is>
      </c>
      <c r="J3509" s="39" t="inlineStr">
        <is>
          <t>https://dart.fss.or.kr/dsaf001/main.do?rcpNo=20250317000727</t>
        </is>
      </c>
      <c r="K3509" s="37" t="inlineStr">
        <is>
          <t>post_events_summary,impairment,target_rev_post,target_op_post,earnings_call_note,is_core</t>
        </is>
      </c>
    </row>
    <row r="3510" ht="45" customHeight="1">
      <c r="A3510" s="36" t="inlineStr">
        <is>
          <t>N083</t>
        </is>
      </c>
      <c r="B3510" s="37" t="inlineStr">
        <is>
          <t>Needs Games Inc.</t>
        </is>
      </c>
      <c r="C3510" s="36" t="inlineStr">
        <is>
          <t>인수 후</t>
        </is>
      </c>
      <c r="D3510" s="36" t="inlineStr">
        <is>
          <t>2024-03-31</t>
        </is>
      </c>
      <c r="E3510" s="37" t="inlineStr">
        <is>
          <t>완료</t>
        </is>
      </c>
      <c r="F3510" s="37" t="inlineStr">
        <is>
          <t>맥스트 2024 1분기보고서: 니즈게임즈 지분 70.77% 종속기업, '당분기 중 ... 지분 70.77%를 취득하여 지배력을 보유'</t>
        </is>
      </c>
      <c r="G3510" s="37" t="inlineStr">
        <is>
          <t>DART 사업보고서</t>
        </is>
      </c>
      <c r="H3510" s="36" t="inlineStr">
        <is>
          <t>2024-05-14</t>
        </is>
      </c>
      <c r="I3510" s="36" t="inlineStr">
        <is>
          <t>20240514000895</t>
        </is>
      </c>
      <c r="J3510" s="39" t="inlineStr">
        <is>
          <t>https://dart.fss.or.kr/dsaf001/main.do?rcpNo=20240514000895</t>
        </is>
      </c>
      <c r="K3510" s="37" t="inlineStr">
        <is>
          <t>post_events_summary</t>
        </is>
      </c>
    </row>
    <row r="3511" ht="45" customHeight="1">
      <c r="A3511" s="36" t="inlineStr">
        <is>
          <t>N083</t>
        </is>
      </c>
      <c r="B3511" s="37" t="inlineStr">
        <is>
          <t>Needs Games Inc.</t>
        </is>
      </c>
      <c r="C3511" s="36" t="inlineStr">
        <is>
          <t>인수 후</t>
        </is>
      </c>
      <c r="D3511" s="36" t="inlineStr">
        <is>
          <t>2025-06-30</t>
        </is>
      </c>
      <c r="E3511" s="37" t="inlineStr">
        <is>
          <t>실적</t>
        </is>
      </c>
      <c r="F3511" s="37" t="inlineStr">
        <is>
          <t>비트맥스 2025 반기보고서: 니즈게임즈 지분 99.18%, 반기 매출 1,029,221천원·반기순손실 2,094,478천원; 연혁 2025-02 상호변경(비트맥스)·최대주주변경(메타플랫폼투자조합)</t>
        </is>
      </c>
      <c r="G3511" s="37" t="inlineStr">
        <is>
          <t>DART 사업보고서</t>
        </is>
      </c>
      <c r="H3511" s="36" t="inlineStr">
        <is>
          <t>2025-08-14</t>
        </is>
      </c>
      <c r="I3511" s="36" t="inlineStr">
        <is>
          <t>20250814002686</t>
        </is>
      </c>
      <c r="J3511" s="39" t="inlineStr">
        <is>
          <t>https://dart.fss.or.kr/dsaf001/main.do?rcpNo=20250814002686</t>
        </is>
      </c>
      <c r="K3511" s="37" t="inlineStr">
        <is>
          <t>post_events_summary,target_rev_post,target_op_post</t>
        </is>
      </c>
    </row>
    <row r="3512" ht="45" customHeight="1">
      <c r="A3512" s="36" t="inlineStr">
        <is>
          <t>N083</t>
        </is>
      </c>
      <c r="B3512" s="37" t="inlineStr">
        <is>
          <t>Needs Games Inc.</t>
        </is>
      </c>
      <c r="C3512" s="36" t="inlineStr">
        <is>
          <t>인수 후</t>
        </is>
      </c>
      <c r="D3512" s="36" t="inlineStr">
        <is>
          <t>2025-12-24</t>
        </is>
      </c>
      <c r="E3512" s="37" t="inlineStr">
        <is>
          <t>매각</t>
        </is>
      </c>
      <c r="F3512" s="37"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7" t="inlineStr">
        <is>
          <t>DART 주요사항보고서</t>
        </is>
      </c>
      <c r="H3512" s="36" t="inlineStr">
        <is>
          <t>2025-12-24</t>
        </is>
      </c>
      <c r="I3512" s="36" t="inlineStr">
        <is>
          <t>20251224000655</t>
        </is>
      </c>
      <c r="J3512" s="39" t="inlineStr">
        <is>
          <t>https://dart.fss.or.kr/dsaf001/main.do?rcpNo=20251224000655</t>
        </is>
      </c>
      <c r="K3512" s="37" t="inlineStr">
        <is>
          <t>post_events_summary,target_rev_post,target_op_post</t>
        </is>
      </c>
    </row>
    <row r="3513" ht="45" customHeight="1">
      <c r="A3513" s="36" t="inlineStr">
        <is>
          <t>N083</t>
        </is>
      </c>
      <c r="B3513" s="37" t="inlineStr">
        <is>
          <t>Needs Games Inc.</t>
        </is>
      </c>
      <c r="C3513" s="36" t="inlineStr">
        <is>
          <t>인수 후</t>
        </is>
      </c>
      <c r="D3513" s="36" t="inlineStr">
        <is>
          <t>2025-12-31</t>
        </is>
      </c>
      <c r="E3513" s="37" t="inlineStr">
        <is>
          <t>매각</t>
        </is>
      </c>
      <c r="F3513" s="37"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7" t="inlineStr">
        <is>
          <t>DART 사업보고서</t>
        </is>
      </c>
      <c r="H3513" s="36" t="inlineStr">
        <is>
          <t>2026-03-16</t>
        </is>
      </c>
      <c r="I3513" s="36" t="inlineStr">
        <is>
          <t>20260316001419</t>
        </is>
      </c>
      <c r="J3513" s="39" t="inlineStr">
        <is>
          <t>https://dart.fss.or.kr/dsaf001/main.do?rcpNo=20260316001419</t>
        </is>
      </c>
      <c r="K3513" s="37" t="inlineStr">
        <is>
          <t>post_events_summary,notes</t>
        </is>
      </c>
    </row>
    <row r="3514" ht="45" customHeight="1">
      <c r="A3514" s="36" t="inlineStr">
        <is>
          <t>N083</t>
        </is>
      </c>
      <c r="B3514" s="37" t="inlineStr">
        <is>
          <t>Needs Games Inc.</t>
        </is>
      </c>
      <c r="C3514" s="36" t="inlineStr">
        <is>
          <t>인수 후</t>
        </is>
      </c>
      <c r="D3514" s="36" t="inlineStr">
        <is>
          <t>2026-03-13</t>
        </is>
      </c>
      <c r="E3514" s="37" t="inlineStr">
        <is>
          <t>기타</t>
        </is>
      </c>
      <c r="F3514" s="37" t="inlineStr">
        <is>
          <t>비트맥스 감자결정(정정): 보통주 감자비율 75%(4주→1주), Yahoo 수정종가 환원 근거</t>
        </is>
      </c>
      <c r="G3514" s="37" t="inlineStr">
        <is>
          <t>DART 주요사항보고서</t>
        </is>
      </c>
      <c r="H3514" s="36" t="inlineStr">
        <is>
          <t>2026-03-13</t>
        </is>
      </c>
      <c r="I3514" s="36" t="inlineStr">
        <is>
          <t>20260313001025</t>
        </is>
      </c>
      <c r="J3514" s="39" t="inlineStr">
        <is>
          <t>https://dart.fss.or.kr/dsaf001/main.do?rcpNo=20260313001025</t>
        </is>
      </c>
      <c r="K3514" s="37" t="inlineStr">
        <is>
          <t>acq_mktcap</t>
        </is>
      </c>
    </row>
    <row r="3515" ht="45" customHeight="1">
      <c r="A3515" s="36" t="inlineStr">
        <is>
          <t>N083</t>
        </is>
      </c>
      <c r="B3515" s="37" t="inlineStr">
        <is>
          <t>Needs Games Inc.</t>
        </is>
      </c>
      <c r="C3515" s="36" t="inlineStr">
        <is>
          <t>발표</t>
        </is>
      </c>
      <c r="D3515" s="36" t="inlineStr">
        <is>
          <t>2024-01-19</t>
        </is>
      </c>
      <c r="E3515" s="37" t="inlineStr">
        <is>
          <t>기타</t>
        </is>
      </c>
      <c r="F3515" s="37" t="inlineStr">
        <is>
          <t>Yahoo Finance 377030.KQ 수정종가: 2024-01-19 31,096.95, 01-22 32,322.61, 01-23 30,186.45</t>
        </is>
      </c>
      <c r="G3515" s="37" t="inlineStr">
        <is>
          <t>기타</t>
        </is>
      </c>
      <c r="H3515" s="36" t="inlineStr">
        <is>
          <t>2024-01-22</t>
        </is>
      </c>
      <c r="I3515" s="36" t="n"/>
      <c r="J3515" s="39" t="inlineStr">
        <is>
          <t>https://query1.finance.yahoo.com/v8/finance/chart/377030.KQ?period1=1705276800&amp;period2=1706313600&amp;interval=1d</t>
        </is>
      </c>
      <c r="K3515" s="37" t="inlineStr">
        <is>
          <t>acq_mktcap,event_ticker_basis</t>
        </is>
      </c>
    </row>
    <row r="3516" ht="45" customHeight="1">
      <c r="A3516" s="36" t="inlineStr">
        <is>
          <t>N083</t>
        </is>
      </c>
      <c r="B3516" s="37" t="inlineStr">
        <is>
          <t>Needs Games Inc.</t>
        </is>
      </c>
      <c r="C3516" s="36" t="inlineStr">
        <is>
          <t>발표</t>
        </is>
      </c>
      <c r="D3516" s="36" t="inlineStr">
        <is>
          <t>2024-01-22</t>
        </is>
      </c>
      <c r="E3516" s="37" t="inlineStr">
        <is>
          <t>기타</t>
        </is>
      </c>
      <c r="F3516" s="37" t="inlineStr">
        <is>
          <t>Yahoo Finance KRW=X 일별 종가 2024-01-22 1,333.21원/USD</t>
        </is>
      </c>
      <c r="G3516" s="37" t="inlineStr">
        <is>
          <t>기타</t>
        </is>
      </c>
      <c r="H3516" s="36" t="inlineStr">
        <is>
          <t>2024-01-22</t>
        </is>
      </c>
      <c r="I3516" s="36" t="n"/>
      <c r="J3516" s="39" t="inlineStr">
        <is>
          <t>https://query1.finance.yahoo.com/v8/finance/chart/KRW=X?period1=1705536000&amp;period2=1706054400&amp;interval=1d</t>
        </is>
      </c>
      <c r="K3516" s="37" t="inlineStr">
        <is>
          <t>value_chk_usdmm</t>
        </is>
      </c>
    </row>
    <row r="3517" ht="45" customHeight="1">
      <c r="A3517" s="36" t="inlineStr">
        <is>
          <t>N083</t>
        </is>
      </c>
      <c r="B3517" s="37" t="inlineStr">
        <is>
          <t>Needs Games Inc.</t>
        </is>
      </c>
      <c r="C3517" s="36" t="inlineStr">
        <is>
          <t>인수 후</t>
        </is>
      </c>
      <c r="D3517" s="36" t="inlineStr">
        <is>
          <t>2024-05-31</t>
        </is>
      </c>
      <c r="E3517" s="37" t="inlineStr">
        <is>
          <t>매각</t>
        </is>
      </c>
      <c r="F3517" s="37" t="inlineStr">
        <is>
          <t>IB토마토: 라인게임즈가 '니즈게임즈 지분 전량 70.78%를 메타버스 플랫폼 기업 맥스트에 매각해 현금 60억원을 확보', 매각대금을 슈퍼어썸 등에 재투자</t>
        </is>
      </c>
      <c r="G3517" s="37" t="inlineStr">
        <is>
          <t>언론 보도</t>
        </is>
      </c>
      <c r="H3517" s="36" t="inlineStr">
        <is>
          <t>2024-05-31</t>
        </is>
      </c>
      <c r="I3517" s="36" t="n"/>
      <c r="J3517" s="39" t="inlineStr">
        <is>
          <t>https://newstomato.com/ReadNews.aspx?no=1231485</t>
        </is>
      </c>
      <c r="K3517" s="37" t="inlineStr">
        <is>
          <t>chk_note,notes</t>
        </is>
      </c>
    </row>
    <row r="3518" ht="45" customHeight="1">
      <c r="A3518" s="36" t="inlineStr">
        <is>
          <t>N084</t>
        </is>
      </c>
      <c r="B3518" s="37" t="inlineStr">
        <is>
          <t>SODA inc.</t>
        </is>
      </c>
      <c r="C3518" s="36" t="inlineStr">
        <is>
          <t>발표</t>
        </is>
      </c>
      <c r="D3518" s="36" t="inlineStr">
        <is>
          <t>2023-09-27</t>
        </is>
      </c>
      <c r="E3518" s="37" t="inlineStr">
        <is>
          <t>발표</t>
        </is>
      </c>
      <c r="F3518" s="37"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7" t="inlineStr">
        <is>
          <t>DART 기타공시</t>
        </is>
      </c>
      <c r="H3518" s="36" t="inlineStr">
        <is>
          <t>2023-10-04</t>
        </is>
      </c>
      <c r="I3518" s="36" t="inlineStr">
        <is>
          <t>20231004000004</t>
        </is>
      </c>
      <c r="J3518" s="39" t="inlineStr">
        <is>
          <t>https://dart.fss.or.kr/dsaf001/main.do?rcpNo=20231004000004</t>
        </is>
      </c>
      <c r="K3518" s="37" t="inlineStr">
        <is>
          <t>subtype_chk,value_chk_local,purpose_quote,announce_date_chk,first_filing_date,deal_to_equity_pct,target_rev_pre,target_op_pre</t>
        </is>
      </c>
    </row>
    <row r="3519" ht="45" customHeight="1">
      <c r="A3519" s="36" t="inlineStr">
        <is>
          <t>N084</t>
        </is>
      </c>
      <c r="B3519" s="37" t="inlineStr">
        <is>
          <t>SODA inc.</t>
        </is>
      </c>
      <c r="C3519" s="36" t="inlineStr">
        <is>
          <t>인수 후</t>
        </is>
      </c>
      <c r="D3519" s="36" t="inlineStr">
        <is>
          <t>2024-03-19</t>
        </is>
      </c>
      <c r="E3519" s="37" t="inlineStr">
        <is>
          <t>기타</t>
        </is>
      </c>
      <c r="F3519" s="37" t="inlineStr">
        <is>
          <t>정정공시: 발행주식총수 32,489→32,868주, 취득 후 지분율 43.6→43.1%, 취득예정일 2024-03-29→2024-03-28, 1차 취득일 2023-12-27(6,769주)로 기재.</t>
        </is>
      </c>
      <c r="G3519" s="37" t="inlineStr">
        <is>
          <t>DART 기타공시</t>
        </is>
      </c>
      <c r="H3519" s="36" t="inlineStr">
        <is>
          <t>2024-03-19</t>
        </is>
      </c>
      <c r="I3519" s="36" t="inlineStr">
        <is>
          <t>20240319000378</t>
        </is>
      </c>
      <c r="J3519" s="39" t="inlineStr">
        <is>
          <t>https://dart.fss.or.kr/dsaf001/main.do?rcpNo=20240319000378</t>
        </is>
      </c>
      <c r="K3519" s="37" t="inlineStr">
        <is>
          <t>status_chk,chk_note,notes</t>
        </is>
      </c>
    </row>
    <row r="3520" ht="45" customHeight="1">
      <c r="A3520" s="36" t="inlineStr">
        <is>
          <t>N084</t>
        </is>
      </c>
      <c r="B3520" s="37" t="inlineStr">
        <is>
          <t>SODA inc.</t>
        </is>
      </c>
      <c r="C3520" s="36" t="inlineStr">
        <is>
          <t>인수 후</t>
        </is>
      </c>
      <c r="D3520" s="36" t="inlineStr">
        <is>
          <t>2023-12-19</t>
        </is>
      </c>
      <c r="E3520" s="37" t="inlineStr">
        <is>
          <t>추가취득</t>
        </is>
      </c>
      <c r="F3520" s="37" t="inlineStr">
        <is>
          <t>크림이 SODA 2,163주를 15,769,137,061원에 추가 취득(2023-12-27·28), 취득 후 16,324주(49.7%). 발행주식 32,868주(2023-12-13 스톡옵션 379주 전환). (N082)</t>
        </is>
      </c>
      <c r="G3520" s="37" t="inlineStr">
        <is>
          <t>DART 기타공시</t>
        </is>
      </c>
      <c r="H3520" s="36" t="inlineStr">
        <is>
          <t>2023-12-22</t>
        </is>
      </c>
      <c r="I3520" s="36" t="inlineStr">
        <is>
          <t>20231222000472</t>
        </is>
      </c>
      <c r="J3520" s="39" t="inlineStr">
        <is>
          <t>https://dart.fss.or.kr/dsaf001/main.do?rcpNo=20231222000472</t>
        </is>
      </c>
      <c r="K3520" s="37" t="inlineStr">
        <is>
          <t>notes,post_events_summary</t>
        </is>
      </c>
    </row>
    <row r="3521" ht="45" customHeight="1">
      <c r="A3521" s="36" t="inlineStr">
        <is>
          <t>N084</t>
        </is>
      </c>
      <c r="B3521" s="37" t="inlineStr">
        <is>
          <t>SODA inc.</t>
        </is>
      </c>
      <c r="C3521" s="36" t="inlineStr">
        <is>
          <t>인수 전</t>
        </is>
      </c>
      <c r="D3521" s="36" t="inlineStr">
        <is>
          <t>2022-12-31</t>
        </is>
      </c>
      <c r="E3521" s="37" t="inlineStr">
        <is>
          <t>지분취득</t>
        </is>
      </c>
      <c r="F3521" s="37" t="inlineStr">
        <is>
          <t>크림 2022 감사보고서 주석 14: 관계기업 SODA 지분율 13,57(13.57)%·장부 36,309,422천원, 종속기업 에스브이에이소다사모투자 합자회사 98.10%. 자산총계 228,119,442,693원, 자본총계 (275,232,213,484)원, 자본금 717,240,000원.</t>
        </is>
      </c>
      <c r="G3521" s="37" t="inlineStr">
        <is>
          <t>DART 감사보고서</t>
        </is>
      </c>
      <c r="H3521" s="36" t="inlineStr">
        <is>
          <t>2023-04-10</t>
        </is>
      </c>
      <c r="I3521" s="36" t="inlineStr">
        <is>
          <t>20230410000641</t>
        </is>
      </c>
      <c r="J3521" s="39" t="inlineStr">
        <is>
          <t>https://dart.fss.or.kr/dsaf001/main.do?rcpNo=20230410000641</t>
        </is>
      </c>
      <c r="K3521" s="37" t="inlineStr">
        <is>
          <t>subtype_chk,chk_note,pre_events_summary</t>
        </is>
      </c>
    </row>
    <row r="3522" ht="45" customHeight="1">
      <c r="A3522" s="36" t="inlineStr">
        <is>
          <t>N084</t>
        </is>
      </c>
      <c r="B3522" s="37" t="inlineStr">
        <is>
          <t>SODA inc.</t>
        </is>
      </c>
      <c r="C3522" s="36" t="inlineStr">
        <is>
          <t>인수 전</t>
        </is>
      </c>
      <c r="D3522" s="36" t="inlineStr">
        <is>
          <t>2021-01-01</t>
        </is>
      </c>
      <c r="E3522" s="37" t="inlineStr">
        <is>
          <t>설립</t>
        </is>
      </c>
      <c r="F3522" s="37"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7" t="inlineStr">
        <is>
          <t>DART 감사보고서</t>
        </is>
      </c>
      <c r="H3522" s="36" t="inlineStr">
        <is>
          <t>2023-04-10</t>
        </is>
      </c>
      <c r="I3522" s="36" t="inlineStr">
        <is>
          <t>20230410000641</t>
        </is>
      </c>
      <c r="J3522" s="39" t="inlineStr">
        <is>
          <t>https://dart.fss.or.kr/dsaf001/main.do?rcpNo=20230410000641</t>
        </is>
      </c>
      <c r="K3522" s="37" t="inlineStr">
        <is>
          <t>acquirer_core,acq_total_assets</t>
        </is>
      </c>
    </row>
    <row r="3523" ht="45" customHeight="1">
      <c r="A3523" s="36" t="inlineStr">
        <is>
          <t>N084</t>
        </is>
      </c>
      <c r="B3523" s="37" t="inlineStr">
        <is>
          <t>SODA inc.</t>
        </is>
      </c>
      <c r="C3523" s="36" t="inlineStr">
        <is>
          <t>인수 후</t>
        </is>
      </c>
      <c r="D3523" s="36" t="inlineStr">
        <is>
          <t>2023-12-31</t>
        </is>
      </c>
      <c r="E3523" s="37" t="inlineStr">
        <is>
          <t>통합</t>
        </is>
      </c>
      <c r="F3523" s="37"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7" t="inlineStr">
        <is>
          <t>DART 감사보고서</t>
        </is>
      </c>
      <c r="H3523" s="36" t="inlineStr">
        <is>
          <t>2024-03-29</t>
        </is>
      </c>
      <c r="I3523" s="36" t="inlineStr">
        <is>
          <t>20240329001064</t>
        </is>
      </c>
      <c r="J3523" s="39" t="inlineStr">
        <is>
          <t>https://dart.fss.or.kr/dsaf001/main.do?rcpNo=20240329001064</t>
        </is>
      </c>
      <c r="K3523" s="37" t="inlineStr">
        <is>
          <t>subtype_chk,target_rev_post,target_op_post,post_events_summary</t>
        </is>
      </c>
    </row>
    <row r="3524" ht="45" customHeight="1">
      <c r="A3524" s="36" t="inlineStr">
        <is>
          <t>N084</t>
        </is>
      </c>
      <c r="B3524" s="37" t="inlineStr">
        <is>
          <t>SODA inc.</t>
        </is>
      </c>
      <c r="C3524" s="36" t="inlineStr">
        <is>
          <t>인수 후</t>
        </is>
      </c>
      <c r="D3524" s="36" t="inlineStr">
        <is>
          <t>2024-12-31</t>
        </is>
      </c>
      <c r="E3524" s="37" t="inlineStr">
        <is>
          <t>실적</t>
        </is>
      </c>
      <c r="F3524" s="37"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7" t="inlineStr">
        <is>
          <t>DART 감사보고서</t>
        </is>
      </c>
      <c r="H3524" s="36" t="inlineStr">
        <is>
          <t>2025-04-09</t>
        </is>
      </c>
      <c r="I3524" s="36" t="inlineStr">
        <is>
          <t>20250409000271</t>
        </is>
      </c>
      <c r="J3524" s="39" t="inlineStr">
        <is>
          <t>https://dart.fss.or.kr/dsaf001/main.do?rcpNo=20250409000271</t>
        </is>
      </c>
      <c r="K3524" s="37" t="inlineStr">
        <is>
          <t>status_chk,impairment,target_rev_post,target_op_post,chk_note</t>
        </is>
      </c>
    </row>
    <row r="3525" ht="45" customHeight="1">
      <c r="A3525" s="36" t="inlineStr">
        <is>
          <t>N084</t>
        </is>
      </c>
      <c r="B3525" s="37" t="inlineStr">
        <is>
          <t>SODA inc.</t>
        </is>
      </c>
      <c r="C3525" s="36" t="inlineStr">
        <is>
          <t>인수 후</t>
        </is>
      </c>
      <c r="D3525" s="36" t="inlineStr">
        <is>
          <t>2025-12-31</t>
        </is>
      </c>
      <c r="E3525" s="37" t="inlineStr">
        <is>
          <t>실적</t>
        </is>
      </c>
      <c r="F3525" s="37" t="inlineStr">
        <is>
          <t>크림 2025 감사보고서: SODA 지분율 49.92%(자사주 소각으로 변동), 장부 152,227,872천원, SVA 펀드 보유 15.11% 고려 종속기업. SODA 매출 190,393,066천원, 순손실 (5,857,109)천원.</t>
        </is>
      </c>
      <c r="G3525" s="37" t="inlineStr">
        <is>
          <t>DART 감사보고서</t>
        </is>
      </c>
      <c r="H3525" s="36" t="inlineStr">
        <is>
          <t>2026-04-10</t>
        </is>
      </c>
      <c r="I3525" s="36" t="inlineStr">
        <is>
          <t>20260410000429</t>
        </is>
      </c>
      <c r="J3525" s="39" t="inlineStr">
        <is>
          <t>https://dart.fss.or.kr/dsaf001/main.do?rcpNo=20260410000429</t>
        </is>
      </c>
      <c r="K3525" s="37" t="inlineStr">
        <is>
          <t>target_rev_post,target_op_post,impairment,post_events_summary</t>
        </is>
      </c>
    </row>
    <row r="3526" ht="45" customHeight="1">
      <c r="A3526" s="36" t="inlineStr">
        <is>
          <t>N084</t>
        </is>
      </c>
      <c r="B3526" s="37" t="inlineStr">
        <is>
          <t>SODA inc.</t>
        </is>
      </c>
      <c r="C3526" s="36" t="inlineStr">
        <is>
          <t>인수 후</t>
        </is>
      </c>
      <c r="D3526" s="36" t="inlineStr">
        <is>
          <t>2023-12</t>
        </is>
      </c>
      <c r="E3526" s="37" t="inlineStr">
        <is>
          <t>통합</t>
        </is>
      </c>
      <c r="F3526" s="37"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7" t="inlineStr">
        <is>
          <t>DART 사업보고서</t>
        </is>
      </c>
      <c r="H3526" s="36" t="inlineStr">
        <is>
          <t>2024-03-18</t>
        </is>
      </c>
      <c r="I3526" s="36" t="inlineStr">
        <is>
          <t>20240318000844</t>
        </is>
      </c>
      <c r="J3526" s="39" t="inlineStr">
        <is>
          <t>https://dart.fss.or.kr/dsaf001/main.do?rcpNo=20240318000844</t>
        </is>
      </c>
      <c r="K3526" s="37" t="inlineStr">
        <is>
          <t>subtype_chk,chk_note,notes,post_events_summary</t>
        </is>
      </c>
    </row>
    <row r="3527" ht="45" customHeight="1">
      <c r="A3527" s="36" t="inlineStr">
        <is>
          <t>N084</t>
        </is>
      </c>
      <c r="B3527" s="37" t="inlineStr">
        <is>
          <t>SODA inc.</t>
        </is>
      </c>
      <c r="C3527" s="36" t="inlineStr">
        <is>
          <t>인수 후</t>
        </is>
      </c>
      <c r="D3527" s="36" t="inlineStr">
        <is>
          <t>2024-12-31</t>
        </is>
      </c>
      <c r="E3527" s="37" t="inlineStr">
        <is>
          <t>기타</t>
        </is>
      </c>
      <c r="F3527" s="37"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7" t="inlineStr">
        <is>
          <t>DART 사업보고서</t>
        </is>
      </c>
      <c r="H3527" s="36" t="inlineStr">
        <is>
          <t>2025-03-18</t>
        </is>
      </c>
      <c r="I3527" s="36" t="inlineStr">
        <is>
          <t>20250318000645</t>
        </is>
      </c>
      <c r="J3527" s="39" t="inlineStr">
        <is>
          <t>https://dart.fss.or.kr/dsaf001/main.do?rcpNo=20250318000645</t>
        </is>
      </c>
      <c r="K3527" s="37" t="inlineStr">
        <is>
          <t>notes,impairment,post_events_summary</t>
        </is>
      </c>
    </row>
    <row r="3528" ht="45" customHeight="1">
      <c r="A3528" s="36" t="inlineStr">
        <is>
          <t>N084</t>
        </is>
      </c>
      <c r="B3528" s="37" t="inlineStr">
        <is>
          <t>SODA inc.</t>
        </is>
      </c>
      <c r="C3528" s="36" t="inlineStr">
        <is>
          <t>인수 후</t>
        </is>
      </c>
      <c r="D3528" s="36" t="inlineStr">
        <is>
          <t>2025-12-31</t>
        </is>
      </c>
      <c r="E3528" s="37" t="inlineStr">
        <is>
          <t>기타</t>
        </is>
      </c>
      <c r="F3528" s="37" t="inlineStr">
        <is>
          <t>NAVER 2025 사업보고서: 영업권 CGU SODA inc. 157,964,243천원(전기 161,209,152). 연결종속회사 표에 SODA Inc. 지분 65.02%(전기 64.95%), 자회사 Monokabu Inc.·SODA Singapore.</t>
        </is>
      </c>
      <c r="G3528" s="37" t="inlineStr">
        <is>
          <t>DART 사업보고서</t>
        </is>
      </c>
      <c r="H3528" s="36" t="inlineStr">
        <is>
          <t>2026-03-13</t>
        </is>
      </c>
      <c r="I3528" s="36" t="inlineStr">
        <is>
          <t>20260313001021</t>
        </is>
      </c>
      <c r="J3528" s="39" t="inlineStr">
        <is>
          <t>https://dart.fss.or.kr/dsaf001/main.do?rcpNo=20260313001021</t>
        </is>
      </c>
      <c r="K3528" s="37" t="inlineStr">
        <is>
          <t>impairment,post_events_summary</t>
        </is>
      </c>
    </row>
    <row r="3529" ht="45" customHeight="1">
      <c r="A3529" s="36" t="inlineStr">
        <is>
          <t>N084</t>
        </is>
      </c>
      <c r="B3529" s="37" t="inlineStr">
        <is>
          <t>SODA inc.</t>
        </is>
      </c>
      <c r="C3529" s="36" t="inlineStr">
        <is>
          <t>인수 후</t>
        </is>
      </c>
      <c r="D3529" s="36" t="inlineStr">
        <is>
          <t>2025-11-14</t>
        </is>
      </c>
      <c r="E3529" s="37" t="inlineStr">
        <is>
          <t>추가취득</t>
        </is>
      </c>
      <c r="F3529" s="37" t="inlineStr">
        <is>
          <t>크림 비유동자산 취득결정: SODA 우선주 4,991주, 37,665,443,900원(JPY 3,989,560,841 × 944.10/100), 상대방 SVA Soda Private Equity Fund, 목적 '해외 사업 역량 강화', 취득예정 2026-05-16.</t>
        </is>
      </c>
      <c r="G3529" s="37" t="inlineStr">
        <is>
          <t>DART 기타공시</t>
        </is>
      </c>
      <c r="H3529" s="36" t="inlineStr">
        <is>
          <t>2025-11-19</t>
        </is>
      </c>
      <c r="I3529" s="36" t="inlineStr">
        <is>
          <t>20251119000012</t>
        </is>
      </c>
      <c r="J3529" s="39" t="inlineStr">
        <is>
          <t>https://dart.fss.or.kr/dsaf001/main.do?rcpNo=20251119000012</t>
        </is>
      </c>
      <c r="K3529" s="37" t="inlineStr">
        <is>
          <t>post_events_summary,notes</t>
        </is>
      </c>
    </row>
    <row r="3530" ht="45" customHeight="1">
      <c r="A3530" s="36" t="inlineStr">
        <is>
          <t>N084</t>
        </is>
      </c>
      <c r="B3530" s="37" t="inlineStr">
        <is>
          <t>SODA inc.</t>
        </is>
      </c>
      <c r="C3530" s="36" t="inlineStr">
        <is>
          <t>인수 후</t>
        </is>
      </c>
      <c r="D3530" s="36" t="inlineStr">
        <is>
          <t>2024-04-01</t>
        </is>
      </c>
      <c r="E3530" s="37" t="inlineStr">
        <is>
          <t>경영진변경</t>
        </is>
      </c>
      <c r="F3530" s="37" t="inlineStr">
        <is>
          <t>크림 임원의 변동: Yuta Uchiyama(현 SODA inc CEO) 2024.04.01 선임, 2024.04.09 등기.</t>
        </is>
      </c>
      <c r="G3530" s="37" t="inlineStr">
        <is>
          <t>DART 기타공시</t>
        </is>
      </c>
      <c r="H3530" s="36" t="inlineStr">
        <is>
          <t>2024-05-22</t>
        </is>
      </c>
      <c r="I3530" s="36" t="inlineStr">
        <is>
          <t>20240522000100</t>
        </is>
      </c>
      <c r="J3530" s="39" t="inlineStr">
        <is>
          <t>https://dart.fss.or.kr/dsaf001/main.do?rcpNo=20240522000100</t>
        </is>
      </c>
      <c r="K3530" s="37" t="inlineStr">
        <is>
          <t>post_events_summary</t>
        </is>
      </c>
    </row>
    <row r="3531" ht="45" customHeight="1">
      <c r="A3531" s="36" t="inlineStr">
        <is>
          <t>N084</t>
        </is>
      </c>
      <c r="B3531" s="37" t="inlineStr">
        <is>
          <t>SODA inc.</t>
        </is>
      </c>
      <c r="C3531" s="36" t="inlineStr">
        <is>
          <t>인수 전</t>
        </is>
      </c>
      <c r="D3531" s="36" t="inlineStr">
        <is>
          <t>2022-12-31</t>
        </is>
      </c>
      <c r="E3531" s="37" t="inlineStr">
        <is>
          <t>실적</t>
        </is>
      </c>
      <c r="F3531" s="37" t="inlineStr">
        <is>
          <t>NAVER 2022 사업보고서 요약재무정보(연결, 백만원): 자산총계 33,899,043, 자본총계 23,450,323.</t>
        </is>
      </c>
      <c r="G3531" s="37" t="inlineStr">
        <is>
          <t>DART 사업보고서</t>
        </is>
      </c>
      <c r="H3531" s="36" t="inlineStr">
        <is>
          <t>2023-03-14</t>
        </is>
      </c>
      <c r="I3531" s="36" t="inlineStr">
        <is>
          <t>20230314001049</t>
        </is>
      </c>
      <c r="J3531" s="39" t="inlineStr">
        <is>
          <t>https://dart.fss.or.kr/dsaf001/main.do?rcpNo=20230314001049</t>
        </is>
      </c>
      <c r="K3531" s="37" t="inlineStr">
        <is>
          <t>apex_total_assets,deal_to_equity_pct</t>
        </is>
      </c>
    </row>
    <row r="3532" ht="45" customHeight="1">
      <c r="A3532" s="36" t="inlineStr">
        <is>
          <t>N084</t>
        </is>
      </c>
      <c r="B3532" s="37" t="inlineStr">
        <is>
          <t>SODA inc.</t>
        </is>
      </c>
      <c r="C3532" s="36" t="inlineStr">
        <is>
          <t>발표</t>
        </is>
      </c>
      <c r="D3532" s="36" t="inlineStr">
        <is>
          <t>2023-06-30</t>
        </is>
      </c>
      <c r="E3532" s="37" t="inlineStr">
        <is>
          <t>기타</t>
        </is>
      </c>
      <c r="F3532" s="37" t="inlineStr">
        <is>
          <t>NAVER 2023 반기보고서 주식의 총수: 발행주식의 총수 164,049,085주(자기주식 13,693,217주).</t>
        </is>
      </c>
      <c r="G3532" s="37" t="inlineStr">
        <is>
          <t>DART 기타공시</t>
        </is>
      </c>
      <c r="H3532" s="36" t="inlineStr">
        <is>
          <t>2023-08-11</t>
        </is>
      </c>
      <c r="I3532" s="36" t="inlineStr">
        <is>
          <t>20230811001363</t>
        </is>
      </c>
      <c r="J3532" s="39" t="inlineStr">
        <is>
          <t>https://dart.fss.or.kr/dsaf001/main.do?rcpNo=20230811001363</t>
        </is>
      </c>
      <c r="K3532" s="37" t="inlineStr">
        <is>
          <t>acq_mktcap</t>
        </is>
      </c>
    </row>
    <row r="3533" ht="45" customHeight="1">
      <c r="A3533" s="36" t="inlineStr">
        <is>
          <t>N084</t>
        </is>
      </c>
      <c r="B3533" s="37" t="inlineStr">
        <is>
          <t>SODA inc.</t>
        </is>
      </c>
      <c r="C3533" s="36" t="inlineStr">
        <is>
          <t>발표</t>
        </is>
      </c>
      <c r="D3533" s="36" t="inlineStr">
        <is>
          <t>2023-09-26</t>
        </is>
      </c>
      <c r="E3533" s="37" t="inlineStr">
        <is>
          <t>기타</t>
        </is>
      </c>
      <c r="F3533" s="37" t="inlineStr">
        <is>
          <t>NAVER(035420.KS) 일별 종가: 2023-09-26 201,000원, 2023-09-27 201,500원, 2023-10-04 191,200원.</t>
        </is>
      </c>
      <c r="G3533" s="37" t="inlineStr">
        <is>
          <t>기타</t>
        </is>
      </c>
      <c r="H3533" s="36" t="inlineStr">
        <is>
          <t>2026-10-26</t>
        </is>
      </c>
      <c r="I3533" s="36" t="n"/>
      <c r="J3533" s="39" t="inlineStr">
        <is>
          <t>https://query1.finance.yahoo.com/v8/finance/chart/035420.KS?period1=1695340800&amp;period2=1696550400&amp;interval=1d</t>
        </is>
      </c>
      <c r="K3533" s="37" t="inlineStr">
        <is>
          <t>acq_mktcap</t>
        </is>
      </c>
    </row>
    <row r="3534" ht="45" customHeight="1">
      <c r="A3534" s="36" t="inlineStr">
        <is>
          <t>N084</t>
        </is>
      </c>
      <c r="B3534" s="37" t="inlineStr">
        <is>
          <t>SODA inc.</t>
        </is>
      </c>
      <c r="C3534" s="36" t="inlineStr">
        <is>
          <t>발표</t>
        </is>
      </c>
      <c r="D3534" s="36" t="inlineStr">
        <is>
          <t>2023-10-04</t>
        </is>
      </c>
      <c r="E3534" s="37" t="inlineStr">
        <is>
          <t>발표</t>
        </is>
      </c>
      <c r="F3534" s="37"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7" t="inlineStr">
        <is>
          <t>언론 보도</t>
        </is>
      </c>
      <c r="H3534" s="36" t="inlineStr">
        <is>
          <t>2023-10-04</t>
        </is>
      </c>
      <c r="I3534" s="36" t="n"/>
      <c r="J3534" s="39" t="inlineStr">
        <is>
          <t>https://www.etoday.co.kr/news/view/2289425</t>
        </is>
      </c>
      <c r="K3534" s="37" t="inlineStr">
        <is>
          <t>first_filing_date,post_events_summary,pre_events_summary</t>
        </is>
      </c>
    </row>
    <row r="3535" ht="45" customHeight="1">
      <c r="A3535" s="36" t="inlineStr">
        <is>
          <t>N084</t>
        </is>
      </c>
      <c r="B3535" s="37" t="inlineStr">
        <is>
          <t>SODA inc.</t>
        </is>
      </c>
      <c r="C3535" s="36" t="inlineStr">
        <is>
          <t>발표</t>
        </is>
      </c>
      <c r="D3535" s="36" t="inlineStr">
        <is>
          <t>2023-10-04</t>
        </is>
      </c>
      <c r="E3535" s="37" t="inlineStr">
        <is>
          <t>발표</t>
        </is>
      </c>
      <c r="F3535" s="37" t="inlineStr">
        <is>
          <t>딜사이트(17:27): '크림은 4일 소다에 976억원을 투자해 지분 43.6%를 확보하는 방식으로 두 기업의 경영을 통합하기로 했다고 발표'. 매도자·가치평가 미기재.</t>
        </is>
      </c>
      <c r="G3535" s="37" t="inlineStr">
        <is>
          <t>언론 보도</t>
        </is>
      </c>
      <c r="H3535" s="36" t="inlineStr">
        <is>
          <t>2023-10-04</t>
        </is>
      </c>
      <c r="I3535" s="36" t="n"/>
      <c r="J3535" s="39" t="inlineStr">
        <is>
          <t>https://dealsite.co.kr/articles/110833</t>
        </is>
      </c>
      <c r="K3535" s="37" t="inlineStr">
        <is>
          <t>first_filing_date,value_chk_local</t>
        </is>
      </c>
    </row>
    <row r="3536" ht="45" customHeight="1">
      <c r="A3536" s="36" t="inlineStr">
        <is>
          <t>N084</t>
        </is>
      </c>
      <c r="B3536" s="37" t="inlineStr">
        <is>
          <t>SODA inc.</t>
        </is>
      </c>
      <c r="C3536" s="36" t="inlineStr">
        <is>
          <t>발표</t>
        </is>
      </c>
      <c r="D3536" s="36" t="inlineStr">
        <is>
          <t>2023-10-04</t>
        </is>
      </c>
      <c r="E3536" s="37" t="inlineStr">
        <is>
          <t>발표</t>
        </is>
      </c>
      <c r="F3536" s="37"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7" t="inlineStr">
        <is>
          <t>언론 보도</t>
        </is>
      </c>
      <c r="H3536" s="36" t="inlineStr">
        <is>
          <t>2023-10-04</t>
        </is>
      </c>
      <c r="I3536" s="36" t="n"/>
      <c r="J3536" s="39" t="inlineStr">
        <is>
          <t>https://www.fashionsnap.com/article/2023-10-04/soda-kream/</t>
        </is>
      </c>
      <c r="K3536" s="37" t="inlineStr">
        <is>
          <t>purpose_quote,notes</t>
        </is>
      </c>
    </row>
    <row r="3537" ht="45" customHeight="1">
      <c r="A3537" s="36" t="inlineStr">
        <is>
          <t>N084</t>
        </is>
      </c>
      <c r="B3537" s="37" t="inlineStr">
        <is>
          <t>SODA inc.</t>
        </is>
      </c>
      <c r="C3537" s="36" t="inlineStr">
        <is>
          <t>인수 전</t>
        </is>
      </c>
      <c r="D3537" s="36" t="inlineStr">
        <is>
          <t>2021-07</t>
        </is>
      </c>
      <c r="E3537" s="37" t="inlineStr">
        <is>
          <t>지분취득</t>
        </is>
      </c>
      <c r="F3537" s="37" t="inlineStr">
        <is>
          <t>NAVER 보도자료(크림 시리즈B 1,000억원 유치, 2021-10-14): 크림이 일본 1위 한정판 거래 플랫폼 스니커덩크 운영사 '소다'에 '지난 7월 300억 원 규모를 투자'.</t>
        </is>
      </c>
      <c r="G3537" s="37" t="inlineStr">
        <is>
          <t>회사 보도자료</t>
        </is>
      </c>
      <c r="H3537" s="36" t="inlineStr">
        <is>
          <t>2021-10-14</t>
        </is>
      </c>
      <c r="I3537" s="36" t="n"/>
      <c r="J3537" s="39" t="inlineStr">
        <is>
          <t>https://navercorp.com/media/pressReleasesDetail?seq=30584</t>
        </is>
      </c>
      <c r="K3537" s="37" t="inlineStr">
        <is>
          <t>pre_events_summary</t>
        </is>
      </c>
    </row>
    <row r="3538" ht="45" customHeight="1">
      <c r="A3538" s="36" t="inlineStr">
        <is>
          <t>N084</t>
        </is>
      </c>
      <c r="B3538" s="37" t="inlineStr">
        <is>
          <t>SODA inc.</t>
        </is>
      </c>
      <c r="C3538" s="36" t="inlineStr">
        <is>
          <t>인수 후</t>
        </is>
      </c>
      <c r="D3538" s="36" t="inlineStr">
        <is>
          <t>2024-05-03</t>
        </is>
      </c>
      <c r="E3538" s="37" t="inlineStr">
        <is>
          <t>어닝콜</t>
        </is>
      </c>
      <c r="F3538" s="37"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7" t="inlineStr">
        <is>
          <t>IR 자료</t>
        </is>
      </c>
      <c r="H3538" s="36" t="inlineStr">
        <is>
          <t>2024-05-03</t>
        </is>
      </c>
      <c r="I3538" s="36" t="n"/>
      <c r="J3538" s="36" t="n"/>
      <c r="K3538" s="37" t="inlineStr">
        <is>
          <t>earnings_call_note,post_events_summary</t>
        </is>
      </c>
    </row>
    <row r="3539" ht="45" customHeight="1">
      <c r="A3539" s="36" t="inlineStr">
        <is>
          <t>N084</t>
        </is>
      </c>
      <c r="B3539" s="37" t="inlineStr">
        <is>
          <t>SODA inc.</t>
        </is>
      </c>
      <c r="C3539" s="36" t="inlineStr">
        <is>
          <t>인수 후</t>
        </is>
      </c>
      <c r="D3539" s="36" t="inlineStr">
        <is>
          <t>2026-04-30</t>
        </is>
      </c>
      <c r="E3539" s="37" t="inlineStr">
        <is>
          <t>어닝콜</t>
        </is>
      </c>
      <c r="F3539" s="37" t="inlineStr">
        <is>
          <t>NAVER 2026년 1분기 실적발표(2026.4.30): '[C2C] ... 일본 SODA 의 빠른 성장으로 전체 성장 견인'; 2026년 2분기(2026.8.7): 'Soda 트레이딩 카드 거래 호황이 성장 견인'. (저장된 PDF 텍스트, 원 URL 미기록)</t>
        </is>
      </c>
      <c r="G3539" s="37" t="inlineStr">
        <is>
          <t>IR 자료</t>
        </is>
      </c>
      <c r="H3539" s="36" t="inlineStr">
        <is>
          <t>2026-04-30</t>
        </is>
      </c>
      <c r="I3539" s="36" t="n"/>
      <c r="J3539" s="36" t="n"/>
      <c r="K3539" s="37" t="inlineStr">
        <is>
          <t>earnings_call_note</t>
        </is>
      </c>
    </row>
    <row r="3540" ht="45" customHeight="1">
      <c r="A3540" s="36" t="inlineStr">
        <is>
          <t>C001</t>
        </is>
      </c>
      <c r="B3540" s="37" t="inlineStr">
        <is>
          <t>CJ Entertainment Inc.</t>
        </is>
      </c>
      <c r="C3540" s="36" t="inlineStr">
        <is>
          <t>발표</t>
        </is>
      </c>
      <c r="D3540" s="36" t="inlineStr">
        <is>
          <t>2006-01-06</t>
        </is>
      </c>
      <c r="E3540" s="37" t="inlineStr">
        <is>
          <t>기타</t>
        </is>
      </c>
      <c r="F3540" s="37"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7" t="inlineStr">
        <is>
          <t>DART 기타공시</t>
        </is>
      </c>
      <c r="H3540" s="36" t="inlineStr">
        <is>
          <t>2006-01-09</t>
        </is>
      </c>
      <c r="I3540" s="36" t="inlineStr">
        <is>
          <t>20060109000341</t>
        </is>
      </c>
      <c r="J3540" s="39" t="inlineStr">
        <is>
          <t>https://dart.fss.or.kr/dsaf001/main.do?rcpNo=20060109000341</t>
        </is>
      </c>
      <c r="K3540" s="37" t="inlineStr">
        <is>
          <t>value_chk_local,chk_note,notes,deal_to_assets_pct,deal_to_equity_pct</t>
        </is>
      </c>
    </row>
    <row r="3541" ht="45" customHeight="1">
      <c r="A3541" s="36" t="inlineStr">
        <is>
          <t>C001</t>
        </is>
      </c>
      <c r="B3541" s="37" t="inlineStr">
        <is>
          <t>CJ Entertainment Inc.</t>
        </is>
      </c>
      <c r="C3541" s="36" t="inlineStr">
        <is>
          <t>인수 후</t>
        </is>
      </c>
      <c r="D3541" s="36" t="inlineStr">
        <is>
          <t>2006-04-17</t>
        </is>
      </c>
      <c r="E3541" s="37" t="inlineStr">
        <is>
          <t>완료</t>
        </is>
      </c>
      <c r="F3541" s="37"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7" t="inlineStr">
        <is>
          <t>DART 기타공시</t>
        </is>
      </c>
      <c r="H3541" s="36" t="inlineStr">
        <is>
          <t>2006-04-19</t>
        </is>
      </c>
      <c r="I3541" s="36" t="inlineStr">
        <is>
          <t>20060419000296</t>
        </is>
      </c>
      <c r="J3541" s="39" t="inlineStr">
        <is>
          <t>https://dart.fss.or.kr/dsaf001/main.do?rcpNo=20060419000296</t>
        </is>
      </c>
      <c r="K3541" s="37" t="inlineStr">
        <is>
          <t>value_chk_local,notes,chk_note</t>
        </is>
      </c>
    </row>
    <row r="3542" ht="45" customHeight="1">
      <c r="A3542" s="36" t="inlineStr">
        <is>
          <t>C001</t>
        </is>
      </c>
      <c r="B3542" s="37" t="inlineStr">
        <is>
          <t>CJ Entertainment Inc.</t>
        </is>
      </c>
      <c r="C3542" s="36" t="inlineStr">
        <is>
          <t>인수 후</t>
        </is>
      </c>
      <c r="D3542" s="36" t="inlineStr">
        <is>
          <t>2006-04-10</t>
        </is>
      </c>
      <c r="E3542" s="37" t="inlineStr">
        <is>
          <t>완료</t>
        </is>
      </c>
      <c r="F3542" s="37"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7" t="inlineStr">
        <is>
          <t>DART 기타공시</t>
        </is>
      </c>
      <c r="H3542" s="36" t="inlineStr">
        <is>
          <t>2006-04-19</t>
        </is>
      </c>
      <c r="I3542" s="36" t="inlineStr">
        <is>
          <t>20060419000229</t>
        </is>
      </c>
      <c r="J3542" s="39" t="inlineStr">
        <is>
          <t>https://dart.fss.or.kr/dsaf001/main.do?rcpNo=20060419000229</t>
        </is>
      </c>
      <c r="K3542" s="37" t="inlineStr">
        <is>
          <t>value_chk_local,acq_total_assets,notes</t>
        </is>
      </c>
    </row>
    <row r="3543" ht="45" customHeight="1">
      <c r="A3543" s="36" t="inlineStr">
        <is>
          <t>C001</t>
        </is>
      </c>
      <c r="B3543" s="37" t="inlineStr">
        <is>
          <t>CJ Entertainment Inc.</t>
        </is>
      </c>
      <c r="C3543" s="36" t="inlineStr">
        <is>
          <t>발표</t>
        </is>
      </c>
      <c r="D3543" s="36" t="inlineStr">
        <is>
          <t>2006-01-09</t>
        </is>
      </c>
      <c r="E3543" s="37" t="inlineStr">
        <is>
          <t>발표</t>
        </is>
      </c>
      <c r="F3543" s="37"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7" t="inlineStr">
        <is>
          <t>DART 기타공시</t>
        </is>
      </c>
      <c r="H3543" s="36" t="inlineStr">
        <is>
          <t>2006-01-09</t>
        </is>
      </c>
      <c r="I3543" s="36" t="inlineStr">
        <is>
          <t>20060109900089</t>
        </is>
      </c>
      <c r="J3543" s="39" t="inlineStr">
        <is>
          <t>https://dart.fss.or.kr/dsaf001/main.do?rcpNo=20060109900089</t>
        </is>
      </c>
      <c r="K3543" s="37" t="inlineStr">
        <is>
          <t>first_filing_date,event_ticker_basis,acq_mktcap</t>
        </is>
      </c>
    </row>
    <row r="3544" ht="45" customHeight="1">
      <c r="A3544" s="36" t="inlineStr">
        <is>
          <t>C001</t>
        </is>
      </c>
      <c r="B3544" s="37" t="inlineStr">
        <is>
          <t>CJ Entertainment Inc.</t>
        </is>
      </c>
      <c r="C3544" s="36" t="inlineStr">
        <is>
          <t>인수 전</t>
        </is>
      </c>
      <c r="D3544" s="36" t="inlineStr">
        <is>
          <t>2005-12-31</t>
        </is>
      </c>
      <c r="E3544" s="37" t="inlineStr">
        <is>
          <t>실적</t>
        </is>
      </c>
      <c r="F3544" s="37"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7" t="inlineStr">
        <is>
          <t>DART 기타공시</t>
        </is>
      </c>
      <c r="H3544" s="36" t="inlineStr">
        <is>
          <t>2006-03-09</t>
        </is>
      </c>
      <c r="I3544" s="36" t="inlineStr">
        <is>
          <t>20060309001167</t>
        </is>
      </c>
      <c r="J3544" s="39" t="inlineStr">
        <is>
          <t>https://dart.fss.or.kr/dsaf001/main.do?rcpNo=20060309001167</t>
        </is>
      </c>
      <c r="K3544" s="37" t="inlineStr">
        <is>
          <t>target_op_pre,target_rev_pre,perf_basis</t>
        </is>
      </c>
    </row>
    <row r="3545" ht="45" customHeight="1">
      <c r="A3545" s="36" t="inlineStr">
        <is>
          <t>C001</t>
        </is>
      </c>
      <c r="B3545" s="37" t="inlineStr">
        <is>
          <t>CJ Entertainment Inc.</t>
        </is>
      </c>
      <c r="C3545" s="36" t="inlineStr">
        <is>
          <t>발표</t>
        </is>
      </c>
      <c r="D3545" s="36" t="inlineStr">
        <is>
          <t>2006-01-09</t>
        </is>
      </c>
      <c r="E3545" s="37" t="inlineStr">
        <is>
          <t>기타</t>
        </is>
      </c>
      <c r="F3545" s="37" t="inlineStr">
        <is>
          <t>Yahoo Finance 001040.KS 수정종가: 2006-01-06 21,586.34(합병신고서상 실제 종가 136,000원), 2006-01-09 21,192.42, 2006-01-10 22,452.94 — 실제 종가는 136,000/21,586.34 비율로 역산(추정).</t>
        </is>
      </c>
      <c r="G3545" s="37" t="inlineStr">
        <is>
          <t>기타</t>
        </is>
      </c>
      <c r="H3545" s="36" t="inlineStr">
        <is>
          <t>2026-10-26</t>
        </is>
      </c>
      <c r="I3545" s="36" t="n"/>
      <c r="J3545" s="39" t="inlineStr">
        <is>
          <t>https://query1.finance.yahoo.com/v8/finance/chart/001040.KS?period1=1136160000&amp;period2=1137024000&amp;interval=1d</t>
        </is>
      </c>
      <c r="K3545" s="37" t="inlineStr">
        <is>
          <t>acq_mktcap,event_ticker_basis</t>
        </is>
      </c>
    </row>
    <row r="3546" ht="45" customHeight="1">
      <c r="A3546" s="36" t="inlineStr">
        <is>
          <t>C002</t>
        </is>
      </c>
      <c r="B3546" s="37" t="inlineStr">
        <is>
          <t>Orion Cinema Network Co., Ltd.</t>
        </is>
      </c>
      <c r="C3546" s="36" t="inlineStr">
        <is>
          <t>인수 전</t>
        </is>
      </c>
      <c r="D3546" s="36" t="inlineStr">
        <is>
          <t>1999</t>
        </is>
      </c>
      <c r="E3546" s="37" t="inlineStr">
        <is>
          <t>기타</t>
        </is>
      </c>
      <c r="F3546" s="37"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7" t="inlineStr">
        <is>
          <t>DART 감사보고서</t>
        </is>
      </c>
      <c r="H3546" s="36" t="inlineStr">
        <is>
          <t>2007-03-21</t>
        </is>
      </c>
      <c r="I3546" s="36" t="inlineStr">
        <is>
          <t>20070321000422</t>
        </is>
      </c>
      <c r="J3546" s="39" t="inlineStr">
        <is>
          <t>https://dart.fss.or.kr/dsaf001/main.do?rcpNo=20070321000422</t>
        </is>
      </c>
      <c r="K3546" s="37" t="inlineStr">
        <is>
          <t>pre_events_summary</t>
        </is>
      </c>
    </row>
    <row r="3547" ht="45" customHeight="1">
      <c r="A3547" s="36" t="inlineStr">
        <is>
          <t>C002</t>
        </is>
      </c>
      <c r="B3547" s="37" t="inlineStr">
        <is>
          <t>Orion Cinema Network Co., Ltd.</t>
        </is>
      </c>
      <c r="C3547" s="36" t="inlineStr">
        <is>
          <t>인수 후</t>
        </is>
      </c>
      <c r="D3547" s="36" t="inlineStr">
        <is>
          <t>2013-12-01</t>
        </is>
      </c>
      <c r="E3547" s="37" t="inlineStr">
        <is>
          <t>합병</t>
        </is>
      </c>
      <c r="F3547" s="37" t="inlineStr">
        <is>
          <t>CJ E&amp;M 2013 사업보고서 첨부 연결감사보고서(dcmNo 4118675) 주석: OCN 합병비율 1:0.6485944, '최상위 지배기업인 CJ(주)의 동일 지배하에 있는 종속기업 간 합병으로 … 장부가액으로 인식하였습니다.'</t>
        </is>
      </c>
      <c r="G3547" s="37" t="inlineStr">
        <is>
          <t>DART 감사보고서</t>
        </is>
      </c>
      <c r="H3547" s="36" t="inlineStr">
        <is>
          <t>2014-03-31</t>
        </is>
      </c>
      <c r="I3547" s="36" t="inlineStr">
        <is>
          <t>20140331003132 (첨부 연결감사보고서 dcmNo 4118675)</t>
        </is>
      </c>
      <c r="J3547" s="39" t="inlineStr">
        <is>
          <t>https://dart.fss.or.kr/dsaf001/main.do?rcpNo=20140331003132</t>
        </is>
      </c>
      <c r="K3547" s="37" t="inlineStr">
        <is>
          <t>post_events_summary,impairment</t>
        </is>
      </c>
    </row>
    <row r="3548" ht="45" customHeight="1">
      <c r="A3548" s="36" t="inlineStr">
        <is>
          <t>C003</t>
        </is>
      </c>
      <c r="B3548" s="37" t="inlineStr">
        <is>
          <t>CJ Music Co., Ltd.</t>
        </is>
      </c>
      <c r="C3548" s="36" t="inlineStr">
        <is>
          <t>발표</t>
        </is>
      </c>
      <c r="D3548" s="36" t="inlineStr">
        <is>
          <t>2007-02-05</t>
        </is>
      </c>
      <c r="E3548" s="37" t="inlineStr">
        <is>
          <t>발표</t>
        </is>
      </c>
      <c r="F3548" s="37" t="inlineStr">
        <is>
          <t>코스닥시장본부 주권매매거래정지: 엠넷미디어 보통주, 정지사유 '투자자 보호(우회상장 여부 및 요건충족 확인)', 정지일시 2007-02-05 16:18:36, 만료 '합병신고서 제출일까지'.</t>
        </is>
      </c>
      <c r="G3548" s="37" t="inlineStr">
        <is>
          <t>DART 기타공시</t>
        </is>
      </c>
      <c r="H3548" s="36" t="inlineStr">
        <is>
          <t>2007-02-05</t>
        </is>
      </c>
      <c r="I3548" s="36" t="inlineStr">
        <is>
          <t>20070205900084</t>
        </is>
      </c>
      <c r="J3548" s="39" t="inlineStr">
        <is>
          <t>https://dart.fss.or.kr/dsaf001/main.do?rcpNo=20070205900084</t>
        </is>
      </c>
      <c r="K3548" s="37" t="inlineStr">
        <is>
          <t>first_filing_date,event_ticker_basis,acq_mktcap</t>
        </is>
      </c>
    </row>
    <row r="3549" ht="45" customHeight="1">
      <c r="A3549" s="36" t="inlineStr">
        <is>
          <t>C003</t>
        </is>
      </c>
      <c r="B3549" s="37" t="inlineStr">
        <is>
          <t>CJ Music Co., Ltd.</t>
        </is>
      </c>
      <c r="C3549" s="36" t="inlineStr">
        <is>
          <t>발표</t>
        </is>
      </c>
      <c r="D3549" s="36" t="inlineStr">
        <is>
          <t>2007-02-06</t>
        </is>
      </c>
      <c r="E3549" s="37" t="inlineStr">
        <is>
          <t>발표</t>
        </is>
      </c>
      <c r="F3549" s="37" t="inlineStr">
        <is>
          <t>코스닥시장본부 주권매매거래정지해제: 엠넷미디어 보통주, 해제사유 '합병신고서 제출(우회상장 해당)', 해제일시 '2007년 02월 06일'.</t>
        </is>
      </c>
      <c r="G3549" s="37" t="inlineStr">
        <is>
          <t>DART 기타공시</t>
        </is>
      </c>
      <c r="H3549" s="36" t="inlineStr">
        <is>
          <t>2007-02-05</t>
        </is>
      </c>
      <c r="I3549" s="36" t="inlineStr">
        <is>
          <t>20070205900119</t>
        </is>
      </c>
      <c r="J3549" s="39" t="inlineStr">
        <is>
          <t>https://dart.fss.or.kr/dsaf001/main.do?rcpNo=20070205900119</t>
        </is>
      </c>
      <c r="K3549" s="37" t="inlineStr">
        <is>
          <t>first_filing_date,event_ticker_basis</t>
        </is>
      </c>
    </row>
    <row r="3550" ht="45" customHeight="1">
      <c r="A3550" s="36" t="inlineStr">
        <is>
          <t>C003</t>
        </is>
      </c>
      <c r="B3550" s="37" t="inlineStr">
        <is>
          <t>CJ Music Co., Ltd.</t>
        </is>
      </c>
      <c r="C3550" s="36" t="inlineStr">
        <is>
          <t>발표</t>
        </is>
      </c>
      <c r="D3550" s="36" t="inlineStr">
        <is>
          <t>2007-04-17</t>
        </is>
      </c>
      <c r="E3550" s="37" t="inlineStr">
        <is>
          <t>어닝콜</t>
        </is>
      </c>
      <c r="F3550" s="37"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7" t="inlineStr">
        <is>
          <t>DART 기타공시</t>
        </is>
      </c>
      <c r="H3550" s="36" t="inlineStr">
        <is>
          <t>2007-04-17</t>
        </is>
      </c>
      <c r="I3550" s="36" t="inlineStr">
        <is>
          <t>20070417900038</t>
        </is>
      </c>
      <c r="J3550" s="39" t="inlineStr">
        <is>
          <t>https://dart.fss.or.kr/dsaf001/main.do?rcpNo=20070417900038</t>
        </is>
      </c>
      <c r="K3550" s="37" t="inlineStr">
        <is>
          <t>earnings_call_note,post_events_summary,notes</t>
        </is>
      </c>
    </row>
    <row r="3551" ht="45" customHeight="1">
      <c r="A3551" s="36" t="inlineStr">
        <is>
          <t>C003</t>
        </is>
      </c>
      <c r="B3551" s="37" t="inlineStr">
        <is>
          <t>CJ Music Co., Ltd.</t>
        </is>
      </c>
      <c r="C3551" s="36" t="inlineStr">
        <is>
          <t>인수 후</t>
        </is>
      </c>
      <c r="D3551" s="36" t="inlineStr">
        <is>
          <t>2008-02-29</t>
        </is>
      </c>
      <c r="E3551" s="37" t="inlineStr">
        <is>
          <t>어닝콜</t>
        </is>
      </c>
      <c r="F3551" s="37"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7" t="inlineStr">
        <is>
          <t>DART 기타공시</t>
        </is>
      </c>
      <c r="H3551" s="36" t="inlineStr">
        <is>
          <t>2008-02-29</t>
        </is>
      </c>
      <c r="I3551" s="36" t="inlineStr">
        <is>
          <t>20080229900265</t>
        </is>
      </c>
      <c r="J3551" s="39" t="inlineStr">
        <is>
          <t>https://dart.fss.or.kr/dsaf001/main.do?rcpNo=20080229900265</t>
        </is>
      </c>
      <c r="K3551" s="37" t="inlineStr">
        <is>
          <t>earnings_call_note,post_events_summary,notes</t>
        </is>
      </c>
    </row>
    <row r="3552" ht="45" customHeight="1">
      <c r="A3552" s="36" t="inlineStr">
        <is>
          <t>C003</t>
        </is>
      </c>
      <c r="B3552" s="37" t="inlineStr">
        <is>
          <t>CJ Music Co., Ltd.</t>
        </is>
      </c>
      <c r="C3552" s="36" t="inlineStr">
        <is>
          <t>인수 후</t>
        </is>
      </c>
      <c r="D3552" s="36" t="inlineStr">
        <is>
          <t>2007-12-31</t>
        </is>
      </c>
      <c r="E3552" s="37" t="inlineStr">
        <is>
          <t>실적</t>
        </is>
      </c>
      <c r="F3552" s="37"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7" t="inlineStr">
        <is>
          <t>DART 기타공시</t>
        </is>
      </c>
      <c r="H3552" s="36" t="inlineStr">
        <is>
          <t>2008-02-29</t>
        </is>
      </c>
      <c r="I3552" s="36" t="inlineStr">
        <is>
          <t>20080229900267</t>
        </is>
      </c>
      <c r="J3552" s="39" t="inlineStr">
        <is>
          <t>https://dart.fss.or.kr/dsaf001/main.do?rcpNo=20080229900267</t>
        </is>
      </c>
      <c r="K3552" s="37" t="inlineStr">
        <is>
          <t>target_rev_post,target_op_post,impairment</t>
        </is>
      </c>
    </row>
    <row r="3553" ht="45" customHeight="1">
      <c r="A3553" s="36" t="inlineStr">
        <is>
          <t>C003</t>
        </is>
      </c>
      <c r="B3553" s="37" t="inlineStr">
        <is>
          <t>CJ Music Co., Ltd.</t>
        </is>
      </c>
      <c r="C3553" s="36" t="inlineStr">
        <is>
          <t>인수 후</t>
        </is>
      </c>
      <c r="D3553" s="36" t="inlineStr">
        <is>
          <t>2008-12-31</t>
        </is>
      </c>
      <c r="E3553" s="37" t="inlineStr">
        <is>
          <t>실적</t>
        </is>
      </c>
      <c r="F3553" s="37"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7" t="inlineStr">
        <is>
          <t>DART 기타공시</t>
        </is>
      </c>
      <c r="H3553" s="36" t="inlineStr">
        <is>
          <t>2009-03-05</t>
        </is>
      </c>
      <c r="I3553" s="36" t="inlineStr">
        <is>
          <t>20090305900635</t>
        </is>
      </c>
      <c r="J3553" s="39" t="inlineStr">
        <is>
          <t>https://dart.fss.or.kr/dsaf001/main.do?rcpNo=20090305900635</t>
        </is>
      </c>
      <c r="K3553" s="37" t="inlineStr">
        <is>
          <t>earnings_call_note,target_op_post</t>
        </is>
      </c>
    </row>
    <row r="3554" ht="45" customHeight="1">
      <c r="A3554" s="36" t="inlineStr">
        <is>
          <t>C003</t>
        </is>
      </c>
      <c r="B3554" s="37" t="inlineStr">
        <is>
          <t>CJ Music Co., Ltd.</t>
        </is>
      </c>
      <c r="C3554" s="36" t="inlineStr">
        <is>
          <t>인수 전</t>
        </is>
      </c>
      <c r="D3554" s="36" t="inlineStr">
        <is>
          <t>2006-12-31</t>
        </is>
      </c>
      <c r="E3554" s="37" t="inlineStr">
        <is>
          <t>실적</t>
        </is>
      </c>
      <c r="F3554" s="37"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7" t="inlineStr">
        <is>
          <t>DART 기타공시</t>
        </is>
      </c>
      <c r="H3554" s="36" t="inlineStr">
        <is>
          <t>2007-01-30</t>
        </is>
      </c>
      <c r="I3554" s="36" t="inlineStr">
        <is>
          <t>20070130900034</t>
        </is>
      </c>
      <c r="J3554" s="39" t="inlineStr">
        <is>
          <t>https://dart.fss.or.kr/dsaf001/main.do?rcpNo=20070130900034</t>
        </is>
      </c>
      <c r="K3554" s="37" t="inlineStr">
        <is>
          <t>notes,acquirer_core</t>
        </is>
      </c>
    </row>
    <row r="3555" ht="45" customHeight="1">
      <c r="A3555" s="36" t="inlineStr">
        <is>
          <t>C003</t>
        </is>
      </c>
      <c r="B3555" s="37" t="inlineStr">
        <is>
          <t>CJ Music Co., Ltd.</t>
        </is>
      </c>
      <c r="C3555" s="36" t="inlineStr">
        <is>
          <t>인수 후</t>
        </is>
      </c>
      <c r="D3555" s="36" t="inlineStr">
        <is>
          <t>2024-12-31</t>
        </is>
      </c>
      <c r="E3555" s="37" t="inlineStr">
        <is>
          <t>손상차손</t>
        </is>
      </c>
      <c r="F3555" s="37" t="inlineStr">
        <is>
          <t>CJ ENM 2024 사업보고서 연결 관계기업 주석: (주)지니뮤직 지분율 15.35%, 장부금액 50,830,070→18,693,025천원; '(주)지니뮤직 30,293백만원 ... 당기에 인식한 관계기업투자주식손상차손 44,702백만원이 포함'.</t>
        </is>
      </c>
      <c r="G3555" s="37" t="inlineStr">
        <is>
          <t>DART 사업보고서</t>
        </is>
      </c>
      <c r="H3555" s="36" t="inlineStr">
        <is>
          <t>2025-03-19</t>
        </is>
      </c>
      <c r="I3555" s="36" t="inlineStr">
        <is>
          <t>20250319000884</t>
        </is>
      </c>
      <c r="J3555" s="39" t="inlineStr">
        <is>
          <t>https://dart.fss.or.kr/dsaf001/main.do?rcpNo=20250319000884</t>
        </is>
      </c>
      <c r="K3555" s="37" t="inlineStr">
        <is>
          <t>impairment,post_events_summary</t>
        </is>
      </c>
    </row>
    <row r="3556" ht="45" customHeight="1">
      <c r="A3556" s="36" t="inlineStr">
        <is>
          <t>C004</t>
        </is>
      </c>
      <c r="B3556" s="37" t="inlineStr">
        <is>
          <t>On Media Corp.</t>
        </is>
      </c>
      <c r="C3556" s="36" t="inlineStr">
        <is>
          <t>인수 후</t>
        </is>
      </c>
      <c r="D3556" s="36" t="inlineStr">
        <is>
          <t>2010-10-15</t>
        </is>
      </c>
      <c r="E3556" s="37" t="inlineStr">
        <is>
          <t>상장</t>
        </is>
      </c>
      <c r="F3556" s="37"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7" t="inlineStr">
        <is>
          <t>DART 사업보고서</t>
        </is>
      </c>
      <c r="H3556" s="36" t="inlineStr">
        <is>
          <t>2011-03-31</t>
        </is>
      </c>
      <c r="I3556" s="36" t="inlineStr">
        <is>
          <t>20110331002961</t>
        </is>
      </c>
      <c r="J3556" s="39" t="inlineStr">
        <is>
          <t>https://dart.fss.or.kr/dsaf001/main.do?rcpNo=20110331002961</t>
        </is>
      </c>
      <c r="K3556" s="37" t="inlineStr">
        <is>
          <t>post_events_summary,notes</t>
        </is>
      </c>
    </row>
    <row r="3557" ht="45" customHeight="1">
      <c r="A3557" s="36" t="inlineStr">
        <is>
          <t>C004</t>
        </is>
      </c>
      <c r="B3557" s="37" t="inlineStr">
        <is>
          <t>On Media Corp.</t>
        </is>
      </c>
      <c r="C3557" s="36" t="inlineStr">
        <is>
          <t>인수 후</t>
        </is>
      </c>
      <c r="D3557" s="36" t="inlineStr">
        <is>
          <t>2010-11-16</t>
        </is>
      </c>
      <c r="E3557" s="37" t="inlineStr">
        <is>
          <t>합병</t>
        </is>
      </c>
      <c r="F3557" s="37"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7" t="inlineStr">
        <is>
          <t>DART 주요사항보고서</t>
        </is>
      </c>
      <c r="H3557" s="36" t="inlineStr">
        <is>
          <t>2010-11-16</t>
        </is>
      </c>
      <c r="I3557" s="36" t="inlineStr">
        <is>
          <t>20101116000294</t>
        </is>
      </c>
      <c r="J3557" s="39" t="inlineStr">
        <is>
          <t>https://dart.fss.or.kr/dsaf001/main.do?rcpNo=20101116000294</t>
        </is>
      </c>
      <c r="K3557" s="37" t="inlineStr">
        <is>
          <t>post_events_summary,notes</t>
        </is>
      </c>
    </row>
    <row r="3558" ht="45" customHeight="1">
      <c r="A3558" s="36" t="inlineStr">
        <is>
          <t>C004</t>
        </is>
      </c>
      <c r="B3558" s="37" t="inlineStr">
        <is>
          <t>On Media Corp.</t>
        </is>
      </c>
      <c r="C3558" s="36" t="inlineStr">
        <is>
          <t>인수 후</t>
        </is>
      </c>
      <c r="D3558" s="36" t="inlineStr">
        <is>
          <t>2010-10-27</t>
        </is>
      </c>
      <c r="E3558" s="37" t="inlineStr">
        <is>
          <t>청산</t>
        </is>
      </c>
      <c r="F3558" s="37" t="inlineStr">
        <is>
          <t>온미디어 주요사항보고서(자회사 ㈜이플레이온 해산사유 발생): 해산사유 '비주력 사업부문의 구조조정을 통해 회사의 경영 효율성 및 수익성을 제고', 청산인 선임을 통한 청산, 결정일 2010-10-27.</t>
        </is>
      </c>
      <c r="G3558" s="37" t="inlineStr">
        <is>
          <t>DART 주요사항보고서</t>
        </is>
      </c>
      <c r="H3558" s="36" t="inlineStr">
        <is>
          <t>2010-10-27</t>
        </is>
      </c>
      <c r="I3558" s="36" t="inlineStr">
        <is>
          <t>20101027000177</t>
        </is>
      </c>
      <c r="J3558" s="39" t="inlineStr">
        <is>
          <t>https://dart.fss.or.kr/dsaf001/main.do?rcpNo=20101027000177</t>
        </is>
      </c>
      <c r="K3558" s="37" t="inlineStr">
        <is>
          <t>post_events_summary</t>
        </is>
      </c>
    </row>
    <row r="3559" ht="45" customHeight="1">
      <c r="A3559" s="36" t="inlineStr">
        <is>
          <t>C004</t>
        </is>
      </c>
      <c r="B3559" s="37" t="inlineStr">
        <is>
          <t>On Media Corp.</t>
        </is>
      </c>
      <c r="C3559" s="36" t="inlineStr">
        <is>
          <t>인수 후</t>
        </is>
      </c>
      <c r="D3559" s="36" t="inlineStr">
        <is>
          <t>2012-05-30</t>
        </is>
      </c>
      <c r="E3559" s="37" t="inlineStr">
        <is>
          <t>매각</t>
        </is>
      </c>
      <c r="F3559" s="37"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7" t="inlineStr">
        <is>
          <t>DART 사업보고서</t>
        </is>
      </c>
      <c r="H3559" s="36" t="inlineStr">
        <is>
          <t>2015-03-31</t>
        </is>
      </c>
      <c r="I3559" s="36" t="inlineStr">
        <is>
          <t>20150331004213</t>
        </is>
      </c>
      <c r="J3559" s="39" t="inlineStr">
        <is>
          <t>https://dart.fss.or.kr/dsaf001/main.do?rcpNo=20150331004213</t>
        </is>
      </c>
      <c r="K3559" s="37" t="inlineStr">
        <is>
          <t>post_events_summary</t>
        </is>
      </c>
    </row>
    <row r="3560" ht="45" customHeight="1">
      <c r="A3560" s="36" t="inlineStr">
        <is>
          <t>C004</t>
        </is>
      </c>
      <c r="B3560" s="37" t="inlineStr">
        <is>
          <t>On Media Corp.</t>
        </is>
      </c>
      <c r="C3560" s="36" t="inlineStr">
        <is>
          <t>인수 후</t>
        </is>
      </c>
      <c r="D3560" s="36" t="inlineStr">
        <is>
          <t>2010-12-31</t>
        </is>
      </c>
      <c r="E3560" s="37" t="inlineStr">
        <is>
          <t>기타</t>
        </is>
      </c>
      <c r="F3560" s="37"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7" t="inlineStr">
        <is>
          <t>DART 감사보고서</t>
        </is>
      </c>
      <c r="H3560" s="36" t="inlineStr">
        <is>
          <t>2011-05-02</t>
        </is>
      </c>
      <c r="I3560" s="36" t="inlineStr">
        <is>
          <t>20110331002961 (첨부 연결감사보고서 dcmNo 3026678)</t>
        </is>
      </c>
      <c r="J3560" s="39" t="inlineStr">
        <is>
          <t>https://dart.fss.or.kr/dsaf001/main.do?rcpNo=20110331002961</t>
        </is>
      </c>
      <c r="K3560" s="37" t="inlineStr">
        <is>
          <t>impairment</t>
        </is>
      </c>
    </row>
    <row r="3561" ht="45" customHeight="1">
      <c r="A3561" s="36" t="inlineStr">
        <is>
          <t>C004</t>
        </is>
      </c>
      <c r="B3561" s="37" t="inlineStr">
        <is>
          <t>On Media Corp.</t>
        </is>
      </c>
      <c r="C3561" s="36" t="inlineStr">
        <is>
          <t>인수 후</t>
        </is>
      </c>
      <c r="D3561" s="36" t="inlineStr">
        <is>
          <t>2025-12-31</t>
        </is>
      </c>
      <c r="E3561" s="37" t="inlineStr">
        <is>
          <t>기타</t>
        </is>
      </c>
      <c r="F3561" s="37" t="inlineStr">
        <is>
          <t>CJ ENM 2025 사업보고서 연결 주석 영업권 CGU 표: 미디어플랫폼사업부문 당기 371,615,748천원·전기 376,778,468천원; 영업권 손상 합계 당기 19,940,683천원·전기 38,388,927천원(CGU별 배분 미기재).</t>
        </is>
      </c>
      <c r="G3561" s="37" t="inlineStr">
        <is>
          <t>DART 사업보고서</t>
        </is>
      </c>
      <c r="H3561" s="36" t="inlineStr">
        <is>
          <t>2026-03-18</t>
        </is>
      </c>
      <c r="I3561" s="36" t="inlineStr">
        <is>
          <t>20260318001469</t>
        </is>
      </c>
      <c r="J3561" s="39" t="inlineStr">
        <is>
          <t>https://dart.fss.or.kr/dsaf001/main.do?rcpNo=20260318001469</t>
        </is>
      </c>
      <c r="K3561" s="37" t="inlineStr">
        <is>
          <t>impairment</t>
        </is>
      </c>
    </row>
    <row r="3562" ht="45" customHeight="1">
      <c r="A3562" s="36" t="inlineStr">
        <is>
          <t>C005</t>
        </is>
      </c>
      <c r="B3562" s="37" t="inlineStr">
        <is>
          <t>CJ Entertainment Inc.</t>
        </is>
      </c>
      <c r="C3562" s="36" t="inlineStr">
        <is>
          <t>인수 후</t>
        </is>
      </c>
      <c r="D3562" s="36" t="inlineStr">
        <is>
          <t>2018-07-01</t>
        </is>
      </c>
      <c r="E3562" s="37" t="inlineStr">
        <is>
          <t>합병</t>
        </is>
      </c>
      <c r="F3562" s="37"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7" t="inlineStr">
        <is>
          <t>DART 기타공시</t>
        </is>
      </c>
      <c r="H3562" s="36" t="inlineStr">
        <is>
          <t>2018-07-02</t>
        </is>
      </c>
      <c r="I3562" s="36" t="inlineStr">
        <is>
          <t>20180702000188</t>
        </is>
      </c>
      <c r="J3562" s="39" t="inlineStr">
        <is>
          <t>https://dart.fss.or.kr/dsaf001/main.do?rcpNo=20180702000188</t>
        </is>
      </c>
      <c r="K3562" s="37" t="inlineStr">
        <is>
          <t>pre_incorp_chk</t>
        </is>
      </c>
    </row>
    <row r="3563" ht="45" customHeight="1">
      <c r="A3563" s="36" t="inlineStr">
        <is>
          <t>C005</t>
        </is>
      </c>
      <c r="B3563" s="37" t="inlineStr">
        <is>
          <t>CJ Entertainment Inc.</t>
        </is>
      </c>
      <c r="C3563" s="36" t="inlineStr">
        <is>
          <t>발표</t>
        </is>
      </c>
      <c r="D3563" s="36" t="inlineStr">
        <is>
          <t>2010-11-16</t>
        </is>
      </c>
      <c r="E3563" s="37" t="inlineStr">
        <is>
          <t>발표</t>
        </is>
      </c>
      <c r="F3563" s="37"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7" t="inlineStr">
        <is>
          <t>DART 주요사항보고서</t>
        </is>
      </c>
      <c r="H3563" s="36" t="inlineStr">
        <is>
          <t>2010-11-16</t>
        </is>
      </c>
      <c r="I3563" s="36" t="inlineStr">
        <is>
          <t>20101116000288</t>
        </is>
      </c>
      <c r="J3563" s="39" t="inlineStr">
        <is>
          <t>https://dart.fss.or.kr/dsaf001/main.do?rcpNo=20101116000288</t>
        </is>
      </c>
      <c r="K3563" s="37" t="inlineStr">
        <is>
          <t>pre_incorp_chk</t>
        </is>
      </c>
    </row>
    <row r="3564" ht="45" customHeight="1">
      <c r="A3564" s="36" t="inlineStr">
        <is>
          <t>C005</t>
        </is>
      </c>
      <c r="B3564" s="37" t="inlineStr">
        <is>
          <t>CJ Entertainment Inc.</t>
        </is>
      </c>
      <c r="C3564" s="36" t="inlineStr">
        <is>
          <t>인수 후</t>
        </is>
      </c>
      <c r="D3564" s="36" t="inlineStr">
        <is>
          <t>2015-12-31</t>
        </is>
      </c>
      <c r="E3564" s="37" t="inlineStr">
        <is>
          <t>손상차손</t>
        </is>
      </c>
      <c r="F3564" s="37"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7" t="inlineStr">
        <is>
          <t>DART 사업보고서</t>
        </is>
      </c>
      <c r="H3564" s="36" t="inlineStr">
        <is>
          <t>2016-03-30</t>
        </is>
      </c>
      <c r="I3564" s="36" t="inlineStr">
        <is>
          <t>20160330003711</t>
        </is>
      </c>
      <c r="J3564" s="39" t="inlineStr">
        <is>
          <t>https://dart.fss.or.kr/dsaf001/main.do?rcpNo=20160330003711</t>
        </is>
      </c>
      <c r="K3564" s="37" t="inlineStr">
        <is>
          <t>impairment</t>
        </is>
      </c>
    </row>
    <row r="3565" ht="45" customHeight="1">
      <c r="A3565" s="36" t="inlineStr">
        <is>
          <t>C005</t>
        </is>
      </c>
      <c r="B3565" s="37" t="inlineStr">
        <is>
          <t>CJ Entertainment Inc.</t>
        </is>
      </c>
      <c r="C3565" s="36" t="inlineStr">
        <is>
          <t>인수 전</t>
        </is>
      </c>
      <c r="D3565" s="36" t="inlineStr">
        <is>
          <t>2000-04-18</t>
        </is>
      </c>
      <c r="E3565" s="37" t="inlineStr">
        <is>
          <t>소유주변경</t>
        </is>
      </c>
      <c r="F3565" s="37" t="inlineStr">
        <is>
          <t>2010 합병 증권신고서(정정) 당사회사 연혁표: 씨제이엔터테인먼트(주) '2000년 4월 18일 | (주)제일제당 | 영화사업부 영업양수', '2006년 4월 10일 | 씨제이이에이치(주) | 물적분할'</t>
        </is>
      </c>
      <c r="G3565" s="37" t="inlineStr">
        <is>
          <t>DART 기타공시</t>
        </is>
      </c>
      <c r="H3565" s="36" t="inlineStr">
        <is>
          <t>2010-12-02</t>
        </is>
      </c>
      <c r="I3565" s="36" t="inlineStr">
        <is>
          <t>20101202000223</t>
        </is>
      </c>
      <c r="J3565" s="39" t="inlineStr">
        <is>
          <t>https://dart.fss.or.kr/dsaf001/main.do?rcpNo=20101202000223</t>
        </is>
      </c>
      <c r="K3565" s="37" t="inlineStr">
        <is>
          <t>pre_events_summary</t>
        </is>
      </c>
    </row>
    <row r="3566" ht="45" customHeight="1">
      <c r="A3566" s="36" t="inlineStr">
        <is>
          <t>C006</t>
        </is>
      </c>
      <c r="B3566" s="37" t="inlineStr">
        <is>
          <t>CJ Internet Corp.</t>
        </is>
      </c>
      <c r="C3566" s="36" t="inlineStr">
        <is>
          <t>인수 후</t>
        </is>
      </c>
      <c r="D3566" s="36" t="inlineStr">
        <is>
          <t>2018-07-01</t>
        </is>
      </c>
      <c r="E3566" s="37" t="inlineStr">
        <is>
          <t>합병</t>
        </is>
      </c>
      <c r="F3566" s="37"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7" t="inlineStr">
        <is>
          <t>DART 기타공시</t>
        </is>
      </c>
      <c r="H3566" s="36" t="inlineStr">
        <is>
          <t>2018-07-02</t>
        </is>
      </c>
      <c r="I3566" s="36" t="inlineStr">
        <is>
          <t>20180702000188</t>
        </is>
      </c>
      <c r="J3566" s="39" t="inlineStr">
        <is>
          <t>https://dart.fss.or.kr/dsaf001/main.do?rcpNo=20180702000188</t>
        </is>
      </c>
      <c r="K3566" s="37" t="inlineStr">
        <is>
          <t>pre_incorp_chk</t>
        </is>
      </c>
    </row>
    <row r="3567" ht="45" customHeight="1">
      <c r="A3567" s="36" t="inlineStr">
        <is>
          <t>C006</t>
        </is>
      </c>
      <c r="B3567" s="37" t="inlineStr">
        <is>
          <t>CJ Internet Corp.</t>
        </is>
      </c>
      <c r="C3567" s="36" t="inlineStr">
        <is>
          <t>인수 후</t>
        </is>
      </c>
      <c r="D3567" s="36" t="inlineStr">
        <is>
          <t>2011-03-01</t>
        </is>
      </c>
      <c r="E3567" s="37" t="inlineStr">
        <is>
          <t>완료</t>
        </is>
      </c>
      <c r="F3567" s="37" t="inlineStr">
        <is>
          <t>증권발행실적보고서: '합병기일 현재 피합병회사인 ... 씨제이인터넷(주) ... 가 보유한 자기주식에 대하여는 ... 합병신주를 배정합니다', 합병비율 씨제이인터넷 0.4767753, 합병신주 총 32,971,307주</t>
        </is>
      </c>
      <c r="G3567" s="37" t="inlineStr">
        <is>
          <t>DART 기타공시</t>
        </is>
      </c>
      <c r="H3567" s="36" t="inlineStr">
        <is>
          <t>2011-03-10</t>
        </is>
      </c>
      <c r="I3567" s="36" t="inlineStr">
        <is>
          <t>20110310000585</t>
        </is>
      </c>
      <c r="J3567" s="39" t="inlineStr">
        <is>
          <t>https://dart.fss.or.kr/dsaf001/main.do?rcpNo=20110310000585</t>
        </is>
      </c>
      <c r="K3567" s="37" t="inlineStr">
        <is>
          <t>value_chk_local</t>
        </is>
      </c>
    </row>
    <row r="3568" ht="45" customHeight="1">
      <c r="A3568" s="36" t="inlineStr">
        <is>
          <t>C006</t>
        </is>
      </c>
      <c r="B3568" s="37" t="inlineStr">
        <is>
          <t>CJ Internet Corp.</t>
        </is>
      </c>
      <c r="C3568" s="36" t="inlineStr">
        <is>
          <t>인수 후</t>
        </is>
      </c>
      <c r="D3568" s="36" t="inlineStr">
        <is>
          <t>2014-08</t>
        </is>
      </c>
      <c r="E3568" s="37" t="inlineStr">
        <is>
          <t>매각</t>
        </is>
      </c>
      <c r="F3568" s="37"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7" t="inlineStr">
        <is>
          <t>DART 사업보고서</t>
        </is>
      </c>
      <c r="H3568" s="36" t="inlineStr">
        <is>
          <t>2016-03-30</t>
        </is>
      </c>
      <c r="I3568" s="36" t="inlineStr">
        <is>
          <t>20160330003711</t>
        </is>
      </c>
      <c r="J3568" s="39" t="inlineStr">
        <is>
          <t>https://dart.fss.or.kr/dsaf001/main.do?rcpNo=20160330003711</t>
        </is>
      </c>
      <c r="K3568" s="37" t="inlineStr">
        <is>
          <t>post_events_summary,notes</t>
        </is>
      </c>
    </row>
    <row r="3569" ht="45" customHeight="1">
      <c r="A3569" s="36" t="inlineStr">
        <is>
          <t>C006</t>
        </is>
      </c>
      <c r="B3569" s="37" t="inlineStr">
        <is>
          <t>CJ Internet Corp.</t>
        </is>
      </c>
      <c r="C3569" s="36" t="inlineStr">
        <is>
          <t>인수 후</t>
        </is>
      </c>
      <c r="D3569" s="36" t="inlineStr">
        <is>
          <t>2014-12-31</t>
        </is>
      </c>
      <c r="E3569" s="37" t="inlineStr">
        <is>
          <t>실적</t>
        </is>
      </c>
      <c r="F3569" s="37"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7" t="inlineStr">
        <is>
          <t>DART 사업보고서</t>
        </is>
      </c>
      <c r="H3569" s="36" t="inlineStr">
        <is>
          <t>2015-03-31</t>
        </is>
      </c>
      <c r="I3569" s="36" t="inlineStr">
        <is>
          <t>20150331004213</t>
        </is>
      </c>
      <c r="J3569" s="39" t="inlineStr">
        <is>
          <t>https://dart.fss.or.kr/dsaf001/main.do?rcpNo=20150331004213</t>
        </is>
      </c>
      <c r="K3569" s="37" t="inlineStr">
        <is>
          <t>post_events_summary,impairment</t>
        </is>
      </c>
    </row>
    <row r="3570" ht="45" customHeight="1">
      <c r="A3570" s="36" t="inlineStr">
        <is>
          <t>C006</t>
        </is>
      </c>
      <c r="B3570" s="37" t="inlineStr">
        <is>
          <t>CJ Internet Corp.</t>
        </is>
      </c>
      <c r="C3570" s="36" t="inlineStr">
        <is>
          <t>인수 후</t>
        </is>
      </c>
      <c r="D3570" s="36" t="inlineStr">
        <is>
          <t>2017-12-31</t>
        </is>
      </c>
      <c r="E3570" s="37" t="inlineStr">
        <is>
          <t>상장</t>
        </is>
      </c>
      <c r="F3570" s="37"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7" t="inlineStr">
        <is>
          <t>DART 사업보고서</t>
        </is>
      </c>
      <c r="H3570" s="36" t="inlineStr">
        <is>
          <t>2018-03-30</t>
        </is>
      </c>
      <c r="I3570" s="36" t="inlineStr">
        <is>
          <t>20180330004046</t>
        </is>
      </c>
      <c r="J3570" s="39" t="inlineStr">
        <is>
          <t>https://dart.fss.or.kr/dsaf001/main.do?rcpNo=20180330004046</t>
        </is>
      </c>
      <c r="K3570" s="37" t="inlineStr">
        <is>
          <t>post_events_summary</t>
        </is>
      </c>
    </row>
    <row r="3571" ht="45" customHeight="1">
      <c r="A3571" s="36" t="inlineStr">
        <is>
          <t>C006</t>
        </is>
      </c>
      <c r="B3571" s="37" t="inlineStr">
        <is>
          <t>CJ Internet Corp.</t>
        </is>
      </c>
      <c r="C3571" s="36" t="inlineStr">
        <is>
          <t>인수 후</t>
        </is>
      </c>
      <c r="D3571" s="36" t="inlineStr">
        <is>
          <t>2014-10-01</t>
        </is>
      </c>
      <c r="E3571" s="37" t="inlineStr">
        <is>
          <t>합병</t>
        </is>
      </c>
      <c r="F3571" s="37"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7" t="inlineStr">
        <is>
          <t>DART 사업보고서</t>
        </is>
      </c>
      <c r="H3571" s="36" t="inlineStr">
        <is>
          <t>2018-04-02</t>
        </is>
      </c>
      <c r="I3571" s="36" t="inlineStr">
        <is>
          <t>20180402005173</t>
        </is>
      </c>
      <c r="J3571" s="39" t="inlineStr">
        <is>
          <t>https://dart.fss.or.kr/dsaf001/main.do?rcpNo=20180402005173</t>
        </is>
      </c>
      <c r="K3571" s="37" t="inlineStr">
        <is>
          <t>post_events_summary</t>
        </is>
      </c>
    </row>
    <row r="3572" ht="45" customHeight="1">
      <c r="A3572" s="36" t="inlineStr">
        <is>
          <t>C007</t>
        </is>
      </c>
      <c r="B3572" s="37" t="inlineStr">
        <is>
          <t>CJ Media Inc.</t>
        </is>
      </c>
      <c r="C3572" s="36" t="inlineStr">
        <is>
          <t>인수 후</t>
        </is>
      </c>
      <c r="D3572" s="36" t="inlineStr">
        <is>
          <t>2025-12-31</t>
        </is>
      </c>
      <c r="E3572" s="37" t="inlineStr">
        <is>
          <t>실적</t>
        </is>
      </c>
      <c r="F3572" s="37"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7" t="inlineStr">
        <is>
          <t>DART 사업보고서</t>
        </is>
      </c>
      <c r="H3572" s="36" t="inlineStr">
        <is>
          <t>2026-03-18</t>
        </is>
      </c>
      <c r="I3572" s="36" t="inlineStr">
        <is>
          <t>20260318001469</t>
        </is>
      </c>
      <c r="J3572" s="39" t="inlineStr">
        <is>
          <t>https://dart.fss.or.kr/dsaf001/main.do?rcpNo=20260318001469</t>
        </is>
      </c>
      <c r="K3572" s="37" t="inlineStr">
        <is>
          <t>target_rev_post,target_op_post,perf_basis,impairment,post_events_summary</t>
        </is>
      </c>
    </row>
    <row r="3573" ht="45" customHeight="1">
      <c r="A3573" s="36" t="inlineStr">
        <is>
          <t>C007</t>
        </is>
      </c>
      <c r="B3573" s="37" t="inlineStr">
        <is>
          <t>CJ Media Inc.</t>
        </is>
      </c>
      <c r="C3573" s="36" t="inlineStr">
        <is>
          <t>인수 후</t>
        </is>
      </c>
      <c r="D3573" s="36" t="inlineStr">
        <is>
          <t>2024-04</t>
        </is>
      </c>
      <c r="E3573" s="37" t="inlineStr">
        <is>
          <t>경영진변경</t>
        </is>
      </c>
      <c r="F3573" s="37"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7" t="inlineStr">
        <is>
          <t>DART 사업보고서</t>
        </is>
      </c>
      <c r="H3573" s="36" t="inlineStr">
        <is>
          <t>2025-03-19</t>
        </is>
      </c>
      <c r="I3573" s="36" t="inlineStr">
        <is>
          <t>20250319000884</t>
        </is>
      </c>
      <c r="J3573" s="39" t="inlineStr">
        <is>
          <t>https://dart.fss.or.kr/dsaf001/main.do?rcpNo=20250319000884</t>
        </is>
      </c>
      <c r="K3573" s="37" t="inlineStr">
        <is>
          <t>post_events_summary</t>
        </is>
      </c>
    </row>
    <row r="3574" ht="45" customHeight="1">
      <c r="A3574" s="36" t="inlineStr">
        <is>
          <t>C007</t>
        </is>
      </c>
      <c r="B3574" s="37" t="inlineStr">
        <is>
          <t>CJ Media Inc.</t>
        </is>
      </c>
      <c r="C3574" s="36" t="inlineStr">
        <is>
          <t>인수 후</t>
        </is>
      </c>
      <c r="D3574" s="36" t="inlineStr">
        <is>
          <t>2015-11</t>
        </is>
      </c>
      <c r="E3574" s="37" t="inlineStr">
        <is>
          <t>경영진변경</t>
        </is>
      </c>
      <c r="F3574" s="37"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7" t="inlineStr">
        <is>
          <t>DART 사업보고서</t>
        </is>
      </c>
      <c r="H3574" s="36" t="inlineStr">
        <is>
          <t>2019-04-01</t>
        </is>
      </c>
      <c r="I3574" s="36" t="inlineStr">
        <is>
          <t>20190401005034</t>
        </is>
      </c>
      <c r="J3574" s="39" t="inlineStr">
        <is>
          <t>https://dart.fss.or.kr/dsaf001/main.do?rcpNo=20190401005034</t>
        </is>
      </c>
      <c r="K3574" s="37" t="inlineStr">
        <is>
          <t>post_events_summary</t>
        </is>
      </c>
    </row>
    <row r="3575" ht="45" customHeight="1">
      <c r="A3575" s="36" t="inlineStr">
        <is>
          <t>C007</t>
        </is>
      </c>
      <c r="B3575" s="37" t="inlineStr">
        <is>
          <t>CJ Media Inc.</t>
        </is>
      </c>
      <c r="C3575" s="36" t="inlineStr">
        <is>
          <t>인수 후</t>
        </is>
      </c>
      <c r="D3575" s="36" t="inlineStr">
        <is>
          <t>2011-02-28</t>
        </is>
      </c>
      <c r="E3575" s="37" t="inlineStr">
        <is>
          <t>경영진변경</t>
        </is>
      </c>
      <c r="F3575" s="37" t="inlineStr">
        <is>
          <t>CJ E&amp;M 출범 기사: 대표이사 하대중(전 CJ㈜ 대표이사 사장), 방송사업부문 대표 김성수(전 온미디어 대표이사). '방송사업 부문'은 CJ미디어·온미디어 채널 외에 엠넷·KM 채널을 흡수해 운영.</t>
        </is>
      </c>
      <c r="G3575" s="37" t="inlineStr">
        <is>
          <t>언론 보도</t>
        </is>
      </c>
      <c r="H3575" s="36" t="inlineStr">
        <is>
          <t>2011-02-28</t>
        </is>
      </c>
      <c r="I3575" s="36" t="n"/>
      <c r="J3575" s="39" t="inlineStr">
        <is>
          <t>https://newstomato.com/ReadNews.aspx?no=142226</t>
        </is>
      </c>
      <c r="K3575" s="37" t="inlineStr">
        <is>
          <t>post_events_summary</t>
        </is>
      </c>
    </row>
    <row r="3576" ht="45" customHeight="1">
      <c r="A3576" s="36" t="inlineStr">
        <is>
          <t>C007</t>
        </is>
      </c>
      <c r="B3576" s="37" t="inlineStr">
        <is>
          <t>CJ Media Inc.</t>
        </is>
      </c>
      <c r="C3576" s="36" t="inlineStr">
        <is>
          <t>인수 후</t>
        </is>
      </c>
      <c r="D3576" s="36" t="inlineStr">
        <is>
          <t>2017-12-31</t>
        </is>
      </c>
      <c r="E3576" s="37" t="inlineStr">
        <is>
          <t>손상차손</t>
        </is>
      </c>
      <c r="F3576" s="37" t="inlineStr">
        <is>
          <t>CJ E&amp;M 2017 사업보고서 연결 무형자산 주석: 영업권 '손상차손 및 환입 | (853,984)'천원(현금창출단위 귀속은 이 표에 없음).</t>
        </is>
      </c>
      <c r="G3576" s="37" t="inlineStr">
        <is>
          <t>DART 사업보고서</t>
        </is>
      </c>
      <c r="H3576" s="36" t="inlineStr">
        <is>
          <t>2018-03-30</t>
        </is>
      </c>
      <c r="I3576" s="36" t="inlineStr">
        <is>
          <t>20180330004046</t>
        </is>
      </c>
      <c r="J3576" s="39" t="inlineStr">
        <is>
          <t>https://dart.fss.or.kr/dsaf001/main.do?rcpNo=20180330004046</t>
        </is>
      </c>
      <c r="K3576" s="37" t="inlineStr">
        <is>
          <t>impairment</t>
        </is>
      </c>
    </row>
    <row r="3577" ht="45" customHeight="1">
      <c r="A3577" s="36" t="inlineStr">
        <is>
          <t>C007</t>
        </is>
      </c>
      <c r="B3577" s="37" t="inlineStr">
        <is>
          <t>CJ Media Inc.</t>
        </is>
      </c>
      <c r="C3577" s="36" t="inlineStr">
        <is>
          <t>인수 후</t>
        </is>
      </c>
      <c r="D3577" s="36" t="inlineStr">
        <is>
          <t>2025-06-10</t>
        </is>
      </c>
      <c r="E3577" s="37" t="inlineStr">
        <is>
          <t>기타</t>
        </is>
      </c>
      <c r="F3577" s="37" t="inlineStr">
        <is>
          <t>공정위가 티빙과 웨이브의 기업결합을 조건부 승인(2026년 말까지 현행 요금제 유지 등). 티빙은 CJ ENM이 최대주주.</t>
        </is>
      </c>
      <c r="G3577" s="37" t="inlineStr">
        <is>
          <t>언론 보도</t>
        </is>
      </c>
      <c r="H3577" s="36" t="inlineStr">
        <is>
          <t>2025-06-10</t>
        </is>
      </c>
      <c r="I3577" s="36" t="n"/>
      <c r="J3577" s="39" t="inlineStr">
        <is>
          <t>https://byline.network/2025/06/10_tving_wwave/</t>
        </is>
      </c>
      <c r="K3577" s="37" t="inlineStr">
        <is>
          <t>post_events_summary</t>
        </is>
      </c>
    </row>
    <row r="3578" ht="45" customHeight="1">
      <c r="A3578" s="36" t="inlineStr">
        <is>
          <t>C007</t>
        </is>
      </c>
      <c r="B3578" s="37" t="inlineStr">
        <is>
          <t>CJ Media Inc.</t>
        </is>
      </c>
      <c r="C3578" s="36" t="inlineStr">
        <is>
          <t>인수 후</t>
        </is>
      </c>
      <c r="D3578" s="36" t="inlineStr">
        <is>
          <t>2026-08-06</t>
        </is>
      </c>
      <c r="E3578" s="37" t="inlineStr">
        <is>
          <t>어닝콜</t>
        </is>
      </c>
      <c r="F3578" s="37" t="inlineStr">
        <is>
          <t>CJ ENM 2분기 실적 컨퍼런스콜: "KT와 티빙이 광고 콘텐츠 협력 논의 중", 이를 토대로 하반기 티빙·웨이브 합병 논의를 본격화하겠다는 입장(머니투데이).</t>
        </is>
      </c>
      <c r="G3578" s="37" t="inlineStr">
        <is>
          <t>언론 보도</t>
        </is>
      </c>
      <c r="H3578" s="36" t="inlineStr">
        <is>
          <t>2026-08-06</t>
        </is>
      </c>
      <c r="I3578" s="36" t="n"/>
      <c r="J3578" s="39" t="inlineStr">
        <is>
          <t>https://www.mt.co.kr/tech/2026/08/06/2026080615011867212</t>
        </is>
      </c>
      <c r="K3578" s="37" t="inlineStr">
        <is>
          <t>post_events_summary</t>
        </is>
      </c>
    </row>
    <row r="3579" ht="45" customHeight="1">
      <c r="A3579" s="36" t="inlineStr">
        <is>
          <t>C008</t>
        </is>
      </c>
      <c r="B3579" s="37" t="inlineStr">
        <is>
          <t>M-net Media Corp</t>
        </is>
      </c>
      <c r="C3579" s="36" t="inlineStr">
        <is>
          <t>인수 후</t>
        </is>
      </c>
      <c r="D3579" s="36" t="inlineStr">
        <is>
          <t>2025-12-31</t>
        </is>
      </c>
      <c r="E3579" s="37" t="inlineStr">
        <is>
          <t>실적</t>
        </is>
      </c>
      <c r="F3579" s="37"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7" t="inlineStr">
        <is>
          <t>DART 사업보고서</t>
        </is>
      </c>
      <c r="H3579" s="36" t="inlineStr">
        <is>
          <t>2026-03-18</t>
        </is>
      </c>
      <c r="I3579" s="36" t="inlineStr">
        <is>
          <t>20260318001469</t>
        </is>
      </c>
      <c r="J3579" s="39" t="inlineStr">
        <is>
          <t>https://dart.fss.or.kr/dsaf001/main.do?rcpNo=20260318001469</t>
        </is>
      </c>
      <c r="K3579" s="37" t="inlineStr">
        <is>
          <t>target_rev_post,target_op_post,perf_basis,post_events_summary,impairment</t>
        </is>
      </c>
    </row>
    <row r="3580" ht="45" customHeight="1">
      <c r="A3580" s="36" t="inlineStr">
        <is>
          <t>C008</t>
        </is>
      </c>
      <c r="B3580" s="37" t="inlineStr">
        <is>
          <t>M-net Media Corp</t>
        </is>
      </c>
      <c r="C3580" s="36" t="inlineStr">
        <is>
          <t>인수 후</t>
        </is>
      </c>
      <c r="D3580" s="36" t="inlineStr">
        <is>
          <t>2024-12-31</t>
        </is>
      </c>
      <c r="E3580" s="37" t="inlineStr">
        <is>
          <t>실적</t>
        </is>
      </c>
      <c r="F3580" s="37"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7" t="inlineStr">
        <is>
          <t>DART 사업보고서</t>
        </is>
      </c>
      <c r="H3580" s="36" t="inlineStr">
        <is>
          <t>2025-03-19</t>
        </is>
      </c>
      <c r="I3580" s="36" t="inlineStr">
        <is>
          <t>20250319000884</t>
        </is>
      </c>
      <c r="J3580" s="39" t="inlineStr">
        <is>
          <t>https://dart.fss.or.kr/dsaf001/main.do?rcpNo=20250319000884</t>
        </is>
      </c>
      <c r="K3580" s="37" t="inlineStr">
        <is>
          <t>perf_basis,target_rev_post,impairment,post_events_summary</t>
        </is>
      </c>
    </row>
    <row r="3581" ht="45" customHeight="1">
      <c r="A3581" s="36" t="inlineStr">
        <is>
          <t>C008</t>
        </is>
      </c>
      <c r="B3581" s="37" t="inlineStr">
        <is>
          <t>M-net Media Corp</t>
        </is>
      </c>
      <c r="C3581" s="36" t="inlineStr">
        <is>
          <t>인수 후</t>
        </is>
      </c>
      <c r="D3581" s="36" t="inlineStr">
        <is>
          <t>2018-10-10</t>
        </is>
      </c>
      <c r="E3581" s="37" t="inlineStr">
        <is>
          <t>합병</t>
        </is>
      </c>
      <c r="F3581" s="37"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7" t="inlineStr">
        <is>
          <t>DART 사업보고서</t>
        </is>
      </c>
      <c r="H3581" s="36" t="inlineStr">
        <is>
          <t>2019-04-01</t>
        </is>
      </c>
      <c r="I3581" s="36" t="inlineStr">
        <is>
          <t>20190401005034</t>
        </is>
      </c>
      <c r="J3581" s="39" t="inlineStr">
        <is>
          <t>https://dart.fss.or.kr/dsaf001/main.do?rcpNo=20190401005034</t>
        </is>
      </c>
      <c r="K3581" s="37" t="inlineStr">
        <is>
          <t>post_events_summary</t>
        </is>
      </c>
    </row>
    <row r="3582" ht="45" customHeight="1">
      <c r="A3582" s="36" t="inlineStr">
        <is>
          <t>C008</t>
        </is>
      </c>
      <c r="B3582" s="37" t="inlineStr">
        <is>
          <t>M-net Media Corp</t>
        </is>
      </c>
      <c r="C3582" s="36" t="inlineStr">
        <is>
          <t>발표</t>
        </is>
      </c>
      <c r="D3582" s="36" t="inlineStr">
        <is>
          <t>2010-12-01</t>
        </is>
      </c>
      <c r="E3582" s="37" t="inlineStr">
        <is>
          <t>기타</t>
        </is>
      </c>
      <c r="F3582" s="37"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7" t="inlineStr">
        <is>
          <t>DART 기타공시</t>
        </is>
      </c>
      <c r="H3582" s="36" t="inlineStr">
        <is>
          <t>2010-12-02</t>
        </is>
      </c>
      <c r="I3582" s="36" t="inlineStr">
        <is>
          <t>20101202000223</t>
        </is>
      </c>
      <c r="J3582" s="39" t="inlineStr">
        <is>
          <t>https://dart.fss.or.kr/dsaf001/main.do?rcpNo=20101202000223</t>
        </is>
      </c>
      <c r="K3582" s="37" t="inlineStr">
        <is>
          <t>chk_note</t>
        </is>
      </c>
    </row>
    <row r="3583" ht="45" customHeight="1">
      <c r="A3583" s="36" t="inlineStr">
        <is>
          <t>C008</t>
        </is>
      </c>
      <c r="B3583" s="37" t="inlineStr">
        <is>
          <t>M-net Media Corp</t>
        </is>
      </c>
      <c r="C3583" s="36" t="inlineStr">
        <is>
          <t>인수 후</t>
        </is>
      </c>
      <c r="D3583" s="36" t="inlineStr">
        <is>
          <t>2013-12-31</t>
        </is>
      </c>
      <c r="E3583" s="37" t="inlineStr">
        <is>
          <t>실적</t>
        </is>
      </c>
      <c r="F3583" s="37" t="inlineStr">
        <is>
          <t>CJ E&amp;M 2013 사업보고서 사업부문 표(백만원): 음악/공연/온라인부문 매출 239,615, 영업이익(손실) (14,916).</t>
        </is>
      </c>
      <c r="G3583" s="37" t="inlineStr">
        <is>
          <t>DART 사업보고서</t>
        </is>
      </c>
      <c r="H3583" s="36" t="inlineStr">
        <is>
          <t>2014-03-31</t>
        </is>
      </c>
      <c r="I3583" s="36" t="inlineStr">
        <is>
          <t>20140331003132</t>
        </is>
      </c>
      <c r="J3583" s="39" t="inlineStr">
        <is>
          <t>https://dart.fss.or.kr/dsaf001/main.do?rcpNo=20140331003132</t>
        </is>
      </c>
      <c r="K3583" s="37" t="inlineStr">
        <is>
          <t>post_events_summary</t>
        </is>
      </c>
    </row>
    <row r="3584" ht="45" customHeight="1">
      <c r="A3584" s="36" t="inlineStr">
        <is>
          <t>C008</t>
        </is>
      </c>
      <c r="B3584" s="37" t="inlineStr">
        <is>
          <t>M-net Media Corp</t>
        </is>
      </c>
      <c r="C3584" s="36" t="inlineStr">
        <is>
          <t>인수 후</t>
        </is>
      </c>
      <c r="D3584" s="36" t="inlineStr">
        <is>
          <t>2011-02-28</t>
        </is>
      </c>
      <c r="E3584" s="37" t="inlineStr">
        <is>
          <t>경영진변경</t>
        </is>
      </c>
      <c r="F3584" s="37"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7" t="inlineStr">
        <is>
          <t>언론 보도</t>
        </is>
      </c>
      <c r="H3584" s="36" t="inlineStr">
        <is>
          <t>2011-02-28</t>
        </is>
      </c>
      <c r="I3584" s="36" t="n"/>
      <c r="J3584" s="39" t="inlineStr">
        <is>
          <t>https://newstomato.com/ReadNews.aspx?no=142226</t>
        </is>
      </c>
      <c r="K3584" s="37" t="inlineStr">
        <is>
          <t>post_events_summary</t>
        </is>
      </c>
    </row>
    <row r="3585" ht="45" customHeight="1">
      <c r="A3585" s="36" t="inlineStr">
        <is>
          <t>C008</t>
        </is>
      </c>
      <c r="B3585" s="37" t="inlineStr">
        <is>
          <t>M-net Media Corp</t>
        </is>
      </c>
      <c r="C3585" s="36" t="inlineStr">
        <is>
          <t>인수 후</t>
        </is>
      </c>
      <c r="D3585" s="36" t="inlineStr">
        <is>
          <t>2017-12-31</t>
        </is>
      </c>
      <c r="E3585" s="37" t="inlineStr">
        <is>
          <t>손상차손</t>
        </is>
      </c>
      <c r="F3585" s="37" t="inlineStr">
        <is>
          <t>CJ E&amp;M 2017 사업보고서 연결 무형자산 주석: 영업권 '손상차손 및 환입 | (853,984)'천원(현금창출단위 귀속은 이 표에 없음).</t>
        </is>
      </c>
      <c r="G3585" s="37" t="inlineStr">
        <is>
          <t>DART 사업보고서</t>
        </is>
      </c>
      <c r="H3585" s="36" t="inlineStr">
        <is>
          <t>2018-03-30</t>
        </is>
      </c>
      <c r="I3585" s="36" t="inlineStr">
        <is>
          <t>20180330004046</t>
        </is>
      </c>
      <c r="J3585" s="39" t="inlineStr">
        <is>
          <t>https://dart.fss.or.kr/dsaf001/main.do?rcpNo=20180330004046</t>
        </is>
      </c>
      <c r="K3585" s="37" t="inlineStr">
        <is>
          <t>impairment</t>
        </is>
      </c>
    </row>
    <row r="3586" ht="45" customHeight="1">
      <c r="A3586" s="36" t="inlineStr">
        <is>
          <t>C009</t>
        </is>
      </c>
      <c r="B3586" s="37" t="inlineStr">
        <is>
          <t>On Media Corp.</t>
        </is>
      </c>
      <c r="C3586" s="36" t="inlineStr">
        <is>
          <t>인수 전</t>
        </is>
      </c>
      <c r="D3586" s="36" t="inlineStr">
        <is>
          <t>2010-10-05</t>
        </is>
      </c>
      <c r="E3586" s="37" t="inlineStr">
        <is>
          <t>기타</t>
        </is>
      </c>
      <c r="F3586" s="37"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7" t="inlineStr">
        <is>
          <t>언론 보도</t>
        </is>
      </c>
      <c r="H3586" s="36" t="inlineStr">
        <is>
          <t>2010-10-05</t>
        </is>
      </c>
      <c r="I3586" s="36" t="n"/>
      <c r="J3586" s="39" t="inlineStr">
        <is>
          <t>https://news.jkn.co.kr/post/564851</t>
        </is>
      </c>
      <c r="K3586" s="37" t="inlineStr">
        <is>
          <t>first_filing_date,pre_events_summary</t>
        </is>
      </c>
    </row>
    <row r="3587" ht="45" customHeight="1">
      <c r="A3587" s="36" t="inlineStr">
        <is>
          <t>C009</t>
        </is>
      </c>
      <c r="B3587" s="37" t="inlineStr">
        <is>
          <t>On Media Corp.</t>
        </is>
      </c>
      <c r="C3587" s="36" t="inlineStr">
        <is>
          <t>인수 전</t>
        </is>
      </c>
      <c r="D3587" s="36" t="inlineStr">
        <is>
          <t>2009-12-24</t>
        </is>
      </c>
      <c r="E3587" s="37" t="inlineStr">
        <is>
          <t>지분취득</t>
        </is>
      </c>
      <c r="F3587" s="37" t="inlineStr">
        <is>
          <t>CJ오쇼핑 타법인주식및출자증권취득결정: 온미디어 55.17%, 취득금액 434,479,300,000원, 이사회결의일 2009-12-24 (C004의 발표 공시).</t>
        </is>
      </c>
      <c r="G3587" s="37" t="inlineStr">
        <is>
          <t>DART 기타공시</t>
        </is>
      </c>
      <c r="H3587" s="36" t="inlineStr">
        <is>
          <t>2009-12-24</t>
        </is>
      </c>
      <c r="I3587" s="36" t="inlineStr">
        <is>
          <t>20091224900008</t>
        </is>
      </c>
      <c r="J3587" s="39" t="inlineStr">
        <is>
          <t>https://dart.fss.or.kr/dsaf001/main.do?rcpNo=20091224900008</t>
        </is>
      </c>
      <c r="K3587" s="37" t="inlineStr">
        <is>
          <t>pre_events_summary</t>
        </is>
      </c>
    </row>
    <row r="3588" ht="45" customHeight="1">
      <c r="A3588" s="36" t="inlineStr">
        <is>
          <t>C009</t>
        </is>
      </c>
      <c r="B3588" s="37" t="inlineStr">
        <is>
          <t>On Media Corp.</t>
        </is>
      </c>
      <c r="C3588" s="36" t="inlineStr">
        <is>
          <t>인수 후</t>
        </is>
      </c>
      <c r="D3588" s="36" t="inlineStr">
        <is>
          <t>2014-12-31</t>
        </is>
      </c>
      <c r="E3588" s="37" t="inlineStr">
        <is>
          <t>손상차손</t>
        </is>
      </c>
      <c r="F3588" s="37"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7" t="inlineStr">
        <is>
          <t>DART 사업보고서</t>
        </is>
      </c>
      <c r="H3588" s="36" t="inlineStr">
        <is>
          <t>2015-03-31</t>
        </is>
      </c>
      <c r="I3588" s="36" t="inlineStr">
        <is>
          <t>20150331004213</t>
        </is>
      </c>
      <c r="J3588" s="39" t="inlineStr">
        <is>
          <t>https://dart.fss.or.kr/dsaf001/main.do?rcpNo=20150331004213</t>
        </is>
      </c>
      <c r="K3588" s="37" t="inlineStr">
        <is>
          <t>impairment</t>
        </is>
      </c>
    </row>
    <row r="3589" ht="45" customHeight="1">
      <c r="A3589" s="36" t="inlineStr">
        <is>
          <t>C009</t>
        </is>
      </c>
      <c r="B3589" s="37" t="inlineStr">
        <is>
          <t>On Media Corp.</t>
        </is>
      </c>
      <c r="C3589" s="36" t="inlineStr">
        <is>
          <t>인수 후</t>
        </is>
      </c>
      <c r="D3589" s="36" t="inlineStr">
        <is>
          <t>2015-12-31</t>
        </is>
      </c>
      <c r="E3589" s="37" t="inlineStr">
        <is>
          <t>손상차손</t>
        </is>
      </c>
      <c r="F3589" s="37" t="inlineStr">
        <is>
          <t>CJ E&amp;M 2015 사업보고서 연결 주석: 영업권 손상검사 현금창출단위에 '씨제이이앤엠(주) 방송사업부문'(할인율 7.20%, 영구성장률 1.00%)이 따로 기재됨.</t>
        </is>
      </c>
      <c r="G3589" s="37" t="inlineStr">
        <is>
          <t>DART 사업보고서</t>
        </is>
      </c>
      <c r="H3589" s="36" t="inlineStr">
        <is>
          <t>2016-03-30</t>
        </is>
      </c>
      <c r="I3589" s="36" t="inlineStr">
        <is>
          <t>20160330003711</t>
        </is>
      </c>
      <c r="J3589" s="39" t="inlineStr">
        <is>
          <t>https://dart.fss.or.kr/dsaf001/main.do?rcpNo=20160330003711</t>
        </is>
      </c>
      <c r="K3589" s="37" t="inlineStr">
        <is>
          <t>impairment</t>
        </is>
      </c>
    </row>
    <row r="3590" ht="45" customHeight="1">
      <c r="A3590" s="36" t="inlineStr">
        <is>
          <t>C009</t>
        </is>
      </c>
      <c r="B3590" s="37" t="inlineStr">
        <is>
          <t>On Media Corp.</t>
        </is>
      </c>
      <c r="C3590" s="36" t="inlineStr">
        <is>
          <t>인수 후</t>
        </is>
      </c>
      <c r="D3590" s="36" t="inlineStr">
        <is>
          <t>2015-12-31</t>
        </is>
      </c>
      <c r="E3590" s="37" t="inlineStr">
        <is>
          <t>손상차손</t>
        </is>
      </c>
      <c r="F3590" s="37" t="inlineStr">
        <is>
          <t>CJ E&amp;M 2016 사업보고서 연결 주석 무형자산 변동(전기=2015): 영업권 장부가액 기초 186,910,092 → 기말 195,523,406천원, 상각 및 손상차손누계액 기말 (3,072,325)천원으로 2014 이후 추가 손상 없음.</t>
        </is>
      </c>
      <c r="G3590" s="37" t="inlineStr">
        <is>
          <t>DART 사업보고서</t>
        </is>
      </c>
      <c r="H3590" s="36" t="inlineStr">
        <is>
          <t>2017-03-31</t>
        </is>
      </c>
      <c r="I3590" s="36" t="inlineStr">
        <is>
          <t>20170331004920</t>
        </is>
      </c>
      <c r="J3590" s="39" t="inlineStr">
        <is>
          <t>https://dart.fss.or.kr/dsaf001/main.do?rcpNo=20170331004920</t>
        </is>
      </c>
      <c r="K3590" s="37" t="inlineStr">
        <is>
          <t>impairment</t>
        </is>
      </c>
    </row>
    <row r="3591" ht="45" customHeight="1">
      <c r="A3591" s="36" t="inlineStr">
        <is>
          <t>C009</t>
        </is>
      </c>
      <c r="B3591" s="37" t="inlineStr">
        <is>
          <t>On Media Corp.</t>
        </is>
      </c>
      <c r="C3591" s="36" t="inlineStr">
        <is>
          <t>인수 후</t>
        </is>
      </c>
      <c r="D3591" s="36" t="inlineStr">
        <is>
          <t>2025-12-31</t>
        </is>
      </c>
      <c r="E3591" s="37" t="inlineStr">
        <is>
          <t>손상차손</t>
        </is>
      </c>
      <c r="F3591" s="37" t="inlineStr">
        <is>
          <t>CJ ENM 2025 사업보고서 연결 주석: 영업권 손상차손 당기(2025) (19,940,683)·전기(2024) (38,388,927)천원(현금창출단위별 배분 미기재); 미디어플랫폼사업부문 영업권 2025말 371,615,748·2024말 376,778,468천원.</t>
        </is>
      </c>
      <c r="G3591" s="37" t="inlineStr">
        <is>
          <t>DART 사업보고서</t>
        </is>
      </c>
      <c r="H3591" s="36" t="inlineStr">
        <is>
          <t>2026-03-18</t>
        </is>
      </c>
      <c r="I3591" s="36" t="inlineStr">
        <is>
          <t>20260318001469</t>
        </is>
      </c>
      <c r="J3591" s="39" t="inlineStr">
        <is>
          <t>https://dart.fss.or.kr/dsaf001/main.do?rcpNo=20260318001469</t>
        </is>
      </c>
      <c r="K3591" s="37" t="inlineStr">
        <is>
          <t>impairment</t>
        </is>
      </c>
    </row>
    <row r="3592" ht="45" customHeight="1">
      <c r="A3592" s="36" t="inlineStr">
        <is>
          <t>C010</t>
        </is>
      </c>
      <c r="B3592" s="37" t="inlineStr">
        <is>
          <t>On Game Network Inc.</t>
        </is>
      </c>
      <c r="C3592" s="36" t="inlineStr">
        <is>
          <t>인수 후</t>
        </is>
      </c>
      <c r="D3592" s="36" t="inlineStr">
        <is>
          <t>2011-03-01</t>
        </is>
      </c>
      <c r="E3592" s="37" t="inlineStr">
        <is>
          <t>합병</t>
        </is>
      </c>
      <c r="F3592" s="37" t="inlineStr">
        <is>
          <t>CJ E&amp;M 증권발행실적보고서(합병): 온미디어·씨제이인터넷 등 합병당사회사의 '합병기일 | 2011년 3월 1일', 합병종료보고총회일 2011년 3월 2일, 합병종료보고 공고일 2011년 3월 3일.</t>
        </is>
      </c>
      <c r="G3592" s="37" t="inlineStr">
        <is>
          <t>DART 기타공시</t>
        </is>
      </c>
      <c r="H3592" s="36" t="inlineStr">
        <is>
          <t>2011-03-10</t>
        </is>
      </c>
      <c r="I3592" s="36" t="inlineStr">
        <is>
          <t>20110310000585</t>
        </is>
      </c>
      <c r="J3592" s="39" t="inlineStr">
        <is>
          <t>https://dart.fss.or.kr/dsaf001/main.do?rcpNo=20110310000585</t>
        </is>
      </c>
      <c r="K3592" s="37" t="inlineStr">
        <is>
          <t>post_events_summary,notes,pre_incorp_chk</t>
        </is>
      </c>
    </row>
    <row r="3593" ht="45" customHeight="1">
      <c r="A3593" s="36" t="inlineStr">
        <is>
          <t>C011</t>
        </is>
      </c>
      <c r="B3593" s="37" t="inlineStr">
        <is>
          <t>Korea Badook Television Inc.</t>
        </is>
      </c>
      <c r="C3593" s="36" t="inlineStr">
        <is>
          <t>인수 전</t>
        </is>
      </c>
      <c r="D3593" s="36" t="inlineStr">
        <is>
          <t>1999-08</t>
        </is>
      </c>
      <c r="E3593" s="37" t="inlineStr">
        <is>
          <t>소유주변경</t>
        </is>
      </c>
      <c r="F3593" s="37"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7" t="inlineStr">
        <is>
          <t>DART 사업보고서</t>
        </is>
      </c>
      <c r="H3593" s="36" t="inlineStr">
        <is>
          <t>2003-03-31</t>
        </is>
      </c>
      <c r="I3593" s="36" t="inlineStr">
        <is>
          <t>20030331001683</t>
        </is>
      </c>
      <c r="J3593" s="39" t="inlineStr">
        <is>
          <t>https://dart.fss.or.kr/dsaf001/main.do?rcpNo=20030331001683</t>
        </is>
      </c>
      <c r="K3593" s="37" t="inlineStr">
        <is>
          <t>pre_events_summary,notes</t>
        </is>
      </c>
    </row>
    <row r="3594" ht="45" customHeight="1">
      <c r="A3594" s="36" t="inlineStr">
        <is>
          <t>C011</t>
        </is>
      </c>
      <c r="B3594" s="37" t="inlineStr">
        <is>
          <t>Korea Badook Television Inc.</t>
        </is>
      </c>
      <c r="C3594" s="36" t="inlineStr">
        <is>
          <t>발표</t>
        </is>
      </c>
      <c r="D3594" s="36" t="inlineStr">
        <is>
          <t>2013-12-31</t>
        </is>
      </c>
      <c r="E3594" s="37" t="inlineStr">
        <is>
          <t>완료</t>
        </is>
      </c>
      <c r="F3594" s="37"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7" t="inlineStr">
        <is>
          <t>DART 감사보고서</t>
        </is>
      </c>
      <c r="H3594" s="36" t="inlineStr">
        <is>
          <t>2014-03-31</t>
        </is>
      </c>
      <c r="I3594" s="36" t="inlineStr">
        <is>
          <t>20140331003132</t>
        </is>
      </c>
      <c r="J3594" s="39" t="inlineStr">
        <is>
          <t>https://dart.fss.or.kr/dsaf001/main.do?rcpNo=20140331003132</t>
        </is>
      </c>
      <c r="K3594" s="37" t="inlineStr">
        <is>
          <t>chk_note,value_chk_local</t>
        </is>
      </c>
    </row>
    <row r="3595" ht="45" customHeight="1">
      <c r="A3595" s="36" t="inlineStr">
        <is>
          <t>C012</t>
        </is>
      </c>
      <c r="B3595" s="37" t="inlineStr">
        <is>
          <t>Orion Cinema Network Co., Ltd.</t>
        </is>
      </c>
      <c r="C3595" s="36" t="inlineStr">
        <is>
          <t>발표</t>
        </is>
      </c>
      <c r="D3595" s="36" t="inlineStr">
        <is>
          <t>2013-08-23</t>
        </is>
      </c>
      <c r="E3595" s="37" t="inlineStr">
        <is>
          <t>발표</t>
        </is>
      </c>
      <c r="F3595" s="37"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7" t="inlineStr">
        <is>
          <t>DART 기타공시</t>
        </is>
      </c>
      <c r="H3595" s="36" t="inlineStr">
        <is>
          <t>2013-08-23</t>
        </is>
      </c>
      <c r="I3595" s="36" t="inlineStr">
        <is>
          <t>20130823000208</t>
        </is>
      </c>
      <c r="J3595" s="39" t="inlineStr">
        <is>
          <t>https://dart.fss.or.kr/dsaf001/main.do?rcpNo=20130823000208</t>
        </is>
      </c>
      <c r="K3595" s="37" t="inlineStr">
        <is>
          <t>first_filing_date</t>
        </is>
      </c>
    </row>
    <row r="3596" ht="45" customHeight="1">
      <c r="A3596" s="36" t="inlineStr">
        <is>
          <t>C012</t>
        </is>
      </c>
      <c r="B3596" s="37" t="inlineStr">
        <is>
          <t>Orion Cinema Network Co., Ltd.</t>
        </is>
      </c>
      <c r="C3596" s="36" t="inlineStr">
        <is>
          <t>발표</t>
        </is>
      </c>
      <c r="D3596" s="36" t="inlineStr">
        <is>
          <t>2013-06-30</t>
        </is>
      </c>
      <c r="E3596" s="37" t="inlineStr">
        <is>
          <t>기타</t>
        </is>
      </c>
      <c r="F3596" s="37" t="inlineStr">
        <is>
          <t>CJ E&amp;M 2013 반기보고서 요약재무정보(단위 백만원): 별도 자산총계 2013-06-30 1,777,340, 연결 자산총계 2,092,975(2012-12-31 연결 2,090,977). 증권발행실적보고서 표의 부채와자본총계 1,777,340,322천원과 일치.</t>
        </is>
      </c>
      <c r="G3596" s="37" t="inlineStr">
        <is>
          <t>DART 사업보고서</t>
        </is>
      </c>
      <c r="H3596" s="36" t="inlineStr">
        <is>
          <t>2013-08-14</t>
        </is>
      </c>
      <c r="I3596" s="36" t="inlineStr">
        <is>
          <t>20130814001394</t>
        </is>
      </c>
      <c r="J3596" s="39" t="inlineStr">
        <is>
          <t>https://dart.fss.or.kr/dsaf001/main.do?rcpNo=20130814001394</t>
        </is>
      </c>
      <c r="K3596" s="37" t="inlineStr">
        <is>
          <t>acq_total_assets,deal_to_assets_pct,size_basis</t>
        </is>
      </c>
    </row>
    <row r="3597" ht="45" customHeight="1">
      <c r="A3597" s="36" t="inlineStr">
        <is>
          <t>C012</t>
        </is>
      </c>
      <c r="B3597" s="37" t="inlineStr">
        <is>
          <t>Orion Cinema Network Co., Ltd.</t>
        </is>
      </c>
      <c r="C3597" s="36" t="inlineStr">
        <is>
          <t>발표</t>
        </is>
      </c>
      <c r="D3597" s="36" t="inlineStr">
        <is>
          <t>2013-09-12</t>
        </is>
      </c>
      <c r="E3597" s="37" t="inlineStr">
        <is>
          <t>기타</t>
        </is>
      </c>
      <c r="F3597" s="37"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7" t="inlineStr">
        <is>
          <t>DART 주요사항보고서</t>
        </is>
      </c>
      <c r="H3597" s="36" t="inlineStr">
        <is>
          <t>2013-09-12</t>
        </is>
      </c>
      <c r="I3597" s="36" t="inlineStr">
        <is>
          <t>20130912000216</t>
        </is>
      </c>
      <c r="J3597" s="39" t="inlineStr">
        <is>
          <t>https://dart.fss.or.kr/dsaf001/main.do?rcpNo=20130912000216</t>
        </is>
      </c>
      <c r="K3597" s="37" t="inlineStr">
        <is>
          <t>target_rev_post,target_op_post,perf_basis,post_events_summary</t>
        </is>
      </c>
    </row>
    <row r="3598" ht="45" customHeight="1">
      <c r="A3598" s="36" t="inlineStr">
        <is>
          <t>C012</t>
        </is>
      </c>
      <c r="B3598" s="37" t="inlineStr">
        <is>
          <t>Orion Cinema Network Co., Ltd.</t>
        </is>
      </c>
      <c r="C3598" s="36" t="inlineStr">
        <is>
          <t>인수 전</t>
        </is>
      </c>
      <c r="D3598" s="36" t="inlineStr">
        <is>
          <t>2012-12-31</t>
        </is>
      </c>
      <c r="E3598" s="37" t="inlineStr">
        <is>
          <t>실적</t>
        </is>
      </c>
      <c r="F3598" s="37"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7" t="inlineStr">
        <is>
          <t>DART 감사보고서</t>
        </is>
      </c>
      <c r="H3598" s="36" t="inlineStr">
        <is>
          <t>2013-03-26</t>
        </is>
      </c>
      <c r="I3598" s="36" t="inlineStr">
        <is>
          <t>20130326000223</t>
        </is>
      </c>
      <c r="J3598" s="39" t="inlineStr">
        <is>
          <t>https://dart.fss.or.kr/dsaf001/main.do?rcpNo=20130326000223</t>
        </is>
      </c>
      <c r="K3598" s="37" t="inlineStr">
        <is>
          <t>target_op_pre</t>
        </is>
      </c>
    </row>
    <row r="3599" ht="45" customHeight="1">
      <c r="A3599" s="36" t="inlineStr">
        <is>
          <t>C012</t>
        </is>
      </c>
      <c r="B3599" s="37" t="inlineStr">
        <is>
          <t>Orion Cinema Network Co., Ltd.</t>
        </is>
      </c>
      <c r="C3599" s="36" t="inlineStr">
        <is>
          <t>인수 전</t>
        </is>
      </c>
      <c r="D3599" s="36" t="inlineStr">
        <is>
          <t>2000-06</t>
        </is>
      </c>
      <c r="E3599" s="37" t="inlineStr">
        <is>
          <t>지분취득</t>
        </is>
      </c>
      <c r="F3599" s="37" t="inlineStr">
        <is>
          <t>온미디어 2006 사업보고서 회사의 연혁: '2000.06 ㈜ 온미디어 설립 / ㈜ 오리온시네마네트워크 지분 50.48% 취득'.</t>
        </is>
      </c>
      <c r="G3599" s="37" t="inlineStr">
        <is>
          <t>DART 사업보고서</t>
        </is>
      </c>
      <c r="H3599" s="36" t="inlineStr">
        <is>
          <t>2007-03-30</t>
        </is>
      </c>
      <c r="I3599" s="36" t="inlineStr">
        <is>
          <t>20070330001485</t>
        </is>
      </c>
      <c r="J3599" s="39" t="inlineStr">
        <is>
          <t>https://dart.fss.or.kr/dsaf001/main.do?rcpNo=20070330001485</t>
        </is>
      </c>
      <c r="K3599" s="37" t="inlineStr">
        <is>
          <t>pre_events_summary</t>
        </is>
      </c>
    </row>
    <row r="3600" ht="45" customHeight="1">
      <c r="A3600" s="36" t="inlineStr">
        <is>
          <t>C012</t>
        </is>
      </c>
      <c r="B3600" s="37" t="inlineStr">
        <is>
          <t>Orion Cinema Network Co., Ltd.</t>
        </is>
      </c>
      <c r="C3600" s="36" t="inlineStr">
        <is>
          <t>인수 후</t>
        </is>
      </c>
      <c r="D3600" s="36" t="inlineStr">
        <is>
          <t>2020-03-01</t>
        </is>
      </c>
      <c r="E3600" s="37" t="inlineStr">
        <is>
          <t>사명변경</t>
        </is>
      </c>
      <c r="F3600" s="37" t="inlineStr">
        <is>
          <t>CJ ENM 뉴스룸(2020-03-02): CJ ENM이 3월 1일 채널 CGV와 Super Action의 채널명을 각각 'OCN Movies'와 'OCN Thrills'로 변경, OCN 패밀리 브랜드 구축.</t>
        </is>
      </c>
      <c r="G3600" s="37" t="inlineStr">
        <is>
          <t>회사 보도자료</t>
        </is>
      </c>
      <c r="H3600" s="36" t="inlineStr">
        <is>
          <t>2020-03-02</t>
        </is>
      </c>
      <c r="I3600" s="36" t="n"/>
      <c r="J3600" s="39" t="inlineStr">
        <is>
          <t>https://www.cjenm.com/en/news/ocn-builds-a-family-brand-presenting-targetcustomized-programming-strategies/</t>
        </is>
      </c>
      <c r="K3600" s="37" t="inlineStr">
        <is>
          <t>post_events_summary</t>
        </is>
      </c>
    </row>
    <row r="3601" ht="45" customHeight="1">
      <c r="A3601" s="36" t="inlineStr">
        <is>
          <t>C012</t>
        </is>
      </c>
      <c r="B3601" s="37" t="inlineStr">
        <is>
          <t>Orion Cinema Network Co., Ltd.</t>
        </is>
      </c>
      <c r="C3601" s="36" t="inlineStr">
        <is>
          <t>인수 후</t>
        </is>
      </c>
      <c r="D3601" s="36" t="inlineStr">
        <is>
          <t>2023-12-31</t>
        </is>
      </c>
      <c r="E3601" s="37" t="inlineStr">
        <is>
          <t>손상차손</t>
        </is>
      </c>
      <c r="F3601" s="37"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7" t="inlineStr">
        <is>
          <t>DART 사업보고서</t>
        </is>
      </c>
      <c r="H3601" s="36" t="inlineStr">
        <is>
          <t>2024-03-18</t>
        </is>
      </c>
      <c r="I3601" s="36" t="inlineStr">
        <is>
          <t>20240318000857</t>
        </is>
      </c>
      <c r="J3601" s="39" t="inlineStr">
        <is>
          <t>https://dart.fss.or.kr/dsaf001/main.do?rcpNo=20240318000857</t>
        </is>
      </c>
      <c r="K3601" s="37" t="inlineStr">
        <is>
          <t>impairment</t>
        </is>
      </c>
    </row>
    <row r="3602" ht="45" customHeight="1">
      <c r="A3602" s="36" t="inlineStr">
        <is>
          <t>C012</t>
        </is>
      </c>
      <c r="B3602" s="37" t="inlineStr">
        <is>
          <t>Orion Cinema Network Co., Ltd.</t>
        </is>
      </c>
      <c r="C3602" s="36" t="inlineStr">
        <is>
          <t>인수 후</t>
        </is>
      </c>
      <c r="D3602" s="36" t="inlineStr">
        <is>
          <t>2025-12-31</t>
        </is>
      </c>
      <c r="E3602" s="37" t="inlineStr">
        <is>
          <t>기타</t>
        </is>
      </c>
      <c r="F3602" s="37" t="inlineStr">
        <is>
          <t>CJ ENM 2025 사업보고서 연결 주석 영업권 CGU 표: 미디어플랫폼사업부문 371,615,748천원, 스튜디오드래곤 56,970,957, FIFTH SEASON 304,870,195, 씨제이이엔엠 스튜디오스 151,281,704, 기타 7,487,195천원.</t>
        </is>
      </c>
      <c r="G3602" s="37" t="inlineStr">
        <is>
          <t>DART 사업보고서</t>
        </is>
      </c>
      <c r="H3602" s="36" t="inlineStr">
        <is>
          <t>2026-03-18</t>
        </is>
      </c>
      <c r="I3602" s="36" t="inlineStr">
        <is>
          <t>20260318001469</t>
        </is>
      </c>
      <c r="J3602" s="39" t="inlineStr">
        <is>
          <t>https://dart.fss.or.kr/dsaf001/main.do?rcpNo=20260318001469</t>
        </is>
      </c>
      <c r="K3602" s="37" t="inlineStr">
        <is>
          <t>impairment</t>
        </is>
      </c>
    </row>
    <row r="3603" ht="45" customHeight="1">
      <c r="A3603" s="36" t="inlineStr">
        <is>
          <t>C014</t>
        </is>
      </c>
      <c r="B3603" s="37" t="inlineStr">
        <is>
          <t>CJ Hellovision Co., Ltd., N Screen Service tving Business</t>
        </is>
      </c>
      <c r="C3603" s="36" t="inlineStr">
        <is>
          <t>발표</t>
        </is>
      </c>
      <c r="D3603" s="36" t="inlineStr">
        <is>
          <t>2015-11-02</t>
        </is>
      </c>
      <c r="E3603" s="37" t="inlineStr">
        <is>
          <t>기타</t>
        </is>
      </c>
      <c r="F3603" s="37" t="inlineStr">
        <is>
          <t>Yahoo Finance KRW=X 일별 close: 2015-11-02 1,139.16원/달러, 2016-01-29 1,205.63원/달러(2016-01-31 거래일자 직전 거래일). 2,612백만원÷1,139.16=USD 2.29백만, 3,228백만원÷1,205.63=USD 2.68백만(계산).</t>
        </is>
      </c>
      <c r="G3603" s="37" t="inlineStr">
        <is>
          <t>기타</t>
        </is>
      </c>
      <c r="H3603" s="36" t="inlineStr">
        <is>
          <t>2016-01-29</t>
        </is>
      </c>
      <c r="I3603" s="36" t="n"/>
      <c r="J3603" s="39" t="inlineStr">
        <is>
          <t>https://query1.finance.yahoo.com/v8/finance/chart/KRW=X?period1=1453939200&amp;period2=1454371200&amp;interval=1d</t>
        </is>
      </c>
      <c r="K3603" s="37" t="inlineStr">
        <is>
          <t>value_chk_usdmm</t>
        </is>
      </c>
    </row>
    <row r="3604" ht="45" customHeight="1">
      <c r="A3604" s="36" t="inlineStr">
        <is>
          <t>C014</t>
        </is>
      </c>
      <c r="B3604" s="37" t="inlineStr">
        <is>
          <t>CJ Hellovision Co., Ltd., N Screen Service tving Business</t>
        </is>
      </c>
      <c r="C3604" s="36" t="inlineStr">
        <is>
          <t>발표</t>
        </is>
      </c>
      <c r="D3604" s="36" t="inlineStr">
        <is>
          <t>2015-11-02</t>
        </is>
      </c>
      <c r="E3604" s="37" t="inlineStr">
        <is>
          <t>발표</t>
        </is>
      </c>
      <c r="F3604" s="37"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7" t="inlineStr">
        <is>
          <t>DART 기타공시</t>
        </is>
      </c>
      <c r="H3604" s="36" t="inlineStr">
        <is>
          <t>2015-11-02</t>
        </is>
      </c>
      <c r="I3604" s="36" t="inlineStr">
        <is>
          <t>20151102900267</t>
        </is>
      </c>
      <c r="J3604" s="39" t="inlineStr">
        <is>
          <t>https://dart.fss.or.kr/dsaf001/main.do?rcpNo=20151102900267</t>
        </is>
      </c>
      <c r="K3604" s="37" t="inlineStr">
        <is>
          <t>subtype_chk,chk_note</t>
        </is>
      </c>
    </row>
    <row r="3605" ht="45" customHeight="1">
      <c r="A3605" s="36" t="inlineStr">
        <is>
          <t>C016</t>
        </is>
      </c>
      <c r="B3605" s="37" t="inlineStr">
        <is>
          <t>GTIST</t>
        </is>
      </c>
      <c r="C3605" s="36" t="inlineStr">
        <is>
          <t>인수 후</t>
        </is>
      </c>
      <c r="D3605" s="36" t="inlineStr">
        <is>
          <t>2020-12-31</t>
        </is>
      </c>
      <c r="E3605" s="37" t="inlineStr">
        <is>
          <t>실적</t>
        </is>
      </c>
      <c r="F3605" s="37" t="inlineStr">
        <is>
          <t>지티스트 2020-12-31 기준 회사 손익현황(백만원): 매출액 438, 영업이익 -491, 당기순이익 -538. 임원현황(2021-05-01 기준): 이동규 대표이사 취임일 2019.04.08.</t>
        </is>
      </c>
      <c r="G3605" s="37" t="inlineStr">
        <is>
          <t>DART 기타공시</t>
        </is>
      </c>
      <c r="H3605" s="36" t="inlineStr">
        <is>
          <t>2021-05-31</t>
        </is>
      </c>
      <c r="I3605" s="36" t="inlineStr">
        <is>
          <t>20210531001821</t>
        </is>
      </c>
      <c r="J3605" s="39" t="inlineStr">
        <is>
          <t>https://dart.fss.or.kr/dsaf001/main.do?rcpNo=20210531001821</t>
        </is>
      </c>
      <c r="K3605" s="37" t="inlineStr">
        <is>
          <t>target_op_post,perf_basis,post_events_summary</t>
        </is>
      </c>
    </row>
    <row r="3606" ht="45" customHeight="1">
      <c r="A3606" s="36" t="inlineStr">
        <is>
          <t>C016</t>
        </is>
      </c>
      <c r="B3606" s="37" t="inlineStr">
        <is>
          <t>GTIST</t>
        </is>
      </c>
      <c r="C3606" s="36" t="inlineStr">
        <is>
          <t>인수 전</t>
        </is>
      </c>
      <c r="D3606" s="36" t="inlineStr">
        <is>
          <t>2018-12-31</t>
        </is>
      </c>
      <c r="E3606" s="37" t="inlineStr">
        <is>
          <t>실적</t>
        </is>
      </c>
      <c r="F3606" s="37" t="inlineStr">
        <is>
          <t>지티스트 2018 회사 손익현황(백만원, K-GAAP 개별): 매출액 11,535, 영업이익 89, 당기순이익 83.</t>
        </is>
      </c>
      <c r="G3606" s="37" t="inlineStr">
        <is>
          <t>DART 기타공시</t>
        </is>
      </c>
      <c r="H3606" s="36" t="inlineStr">
        <is>
          <t>2019-05-31</t>
        </is>
      </c>
      <c r="I3606" s="36" t="inlineStr">
        <is>
          <t>20190531001882</t>
        </is>
      </c>
      <c r="J3606" s="39" t="inlineStr">
        <is>
          <t>https://dart.fss.or.kr/dsaf001/main.do?rcpNo=20190531001882</t>
        </is>
      </c>
      <c r="K3606" s="37" t="inlineStr">
        <is>
          <t>perf_basis</t>
        </is>
      </c>
    </row>
    <row r="3607" ht="45" customHeight="1">
      <c r="A3607" s="36" t="inlineStr">
        <is>
          <t>C016</t>
        </is>
      </c>
      <c r="B3607" s="37" t="inlineStr">
        <is>
          <t>GTIST</t>
        </is>
      </c>
      <c r="C3607" s="36" t="inlineStr">
        <is>
          <t>인수 후</t>
        </is>
      </c>
      <c r="D3607" s="36" t="inlineStr">
        <is>
          <t>2026-05-01</t>
        </is>
      </c>
      <c r="E3607" s="37" t="inlineStr">
        <is>
          <t>경영진변경</t>
        </is>
      </c>
      <c r="F3607" s="37"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7" t="inlineStr">
        <is>
          <t>DART 기타공시</t>
        </is>
      </c>
      <c r="H3607" s="36" t="inlineStr">
        <is>
          <t>2026-06-01</t>
        </is>
      </c>
      <c r="I3607" s="36" t="inlineStr">
        <is>
          <t>20260601001759</t>
        </is>
      </c>
      <c r="J3607" s="39" t="inlineStr">
        <is>
          <t>https://dart.fss.or.kr/dsaf001/main.do?rcpNo=20260601001759</t>
        </is>
      </c>
      <c r="K3607" s="37" t="inlineStr">
        <is>
          <t>post_events_summary,target_rev_post,target_op_post,perf_basis</t>
        </is>
      </c>
    </row>
    <row r="3608" ht="45" customHeight="1">
      <c r="A3608" s="36" t="inlineStr">
        <is>
          <t>C016</t>
        </is>
      </c>
      <c r="B3608" s="37" t="inlineStr">
        <is>
          <t>GTIST</t>
        </is>
      </c>
      <c r="C3608" s="36" t="inlineStr">
        <is>
          <t>인수 전</t>
        </is>
      </c>
      <c r="D3608" s="36" t="inlineStr">
        <is>
          <t>2018-03-06</t>
        </is>
      </c>
      <c r="E3608" s="37" t="inlineStr">
        <is>
          <t>제휴</t>
        </is>
      </c>
      <c r="F3608" s="37" t="inlineStr">
        <is>
          <t>tvN 토일드라마 '라이브' 제작발표회 보도: "(극본 노희경 / 연출 김규태 / 제작 지티스트, 스튜디오드래곤)". 인수 1년 전 인수 주체와 공동제작.</t>
        </is>
      </c>
      <c r="G3608" s="37" t="inlineStr">
        <is>
          <t>언론 보도</t>
        </is>
      </c>
      <c r="H3608" s="36" t="inlineStr">
        <is>
          <t>2018-03-06</t>
        </is>
      </c>
      <c r="I3608" s="36" t="n"/>
      <c r="J3608" s="39" t="inlineStr">
        <is>
          <t>https://www.ajunews.com/view/20180306145344435</t>
        </is>
      </c>
      <c r="K3608" s="37" t="inlineStr">
        <is>
          <t>pre_events_summary</t>
        </is>
      </c>
    </row>
    <row r="3609" ht="45" customHeight="1">
      <c r="A3609" s="36" t="inlineStr">
        <is>
          <t>C016</t>
        </is>
      </c>
      <c r="B3609" s="37" t="inlineStr">
        <is>
          <t>GTIST</t>
        </is>
      </c>
      <c r="C3609" s="36" t="inlineStr">
        <is>
          <t>발표</t>
        </is>
      </c>
      <c r="D3609" s="36" t="inlineStr">
        <is>
          <t>2019-03-25</t>
        </is>
      </c>
      <c r="E3609" s="37" t="inlineStr">
        <is>
          <t>발표</t>
        </is>
      </c>
      <c r="F3609" s="37"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7" t="inlineStr">
        <is>
          <t>언론 보도</t>
        </is>
      </c>
      <c r="H3609" s="36" t="inlineStr">
        <is>
          <t>2019-03-25</t>
        </is>
      </c>
      <c r="I3609" s="36" t="n"/>
      <c r="J3609" s="39" t="inlineStr">
        <is>
          <t>https://www.insight.co.kr/news/218553</t>
        </is>
      </c>
      <c r="K3609" s="37" t="inlineStr">
        <is>
          <t>purpose_quote,first_filing_date</t>
        </is>
      </c>
    </row>
    <row r="3610" ht="45" customHeight="1">
      <c r="A3610" s="36" t="inlineStr">
        <is>
          <t>C016</t>
        </is>
      </c>
      <c r="B3610" s="37" t="inlineStr">
        <is>
          <t>GTIST</t>
        </is>
      </c>
      <c r="C3610" s="36" t="inlineStr">
        <is>
          <t>인수 후</t>
        </is>
      </c>
      <c r="D3610" s="36" t="inlineStr">
        <is>
          <t>2026-06</t>
        </is>
      </c>
      <c r="E3610" s="37" t="inlineStr">
        <is>
          <t>기타</t>
        </is>
      </c>
      <c r="F3610" s="37" t="inlineStr">
        <is>
          <t>스튜디오드래곤 2분기 공급작 소개 중 "'맨 끝줄 소년'(자회사 지티스트 제작)까지 공급하며".</t>
        </is>
      </c>
      <c r="G3610" s="37" t="inlineStr">
        <is>
          <t>언론 보도</t>
        </is>
      </c>
      <c r="H3610" s="36" t="inlineStr">
        <is>
          <t>2026-09-30</t>
        </is>
      </c>
      <c r="I3610" s="36" t="n"/>
      <c r="J3610" s="39" t="inlineStr">
        <is>
          <t>https://news.mtn.co.kr/news-detail/2026092909592794310</t>
        </is>
      </c>
      <c r="K3610" s="37" t="inlineStr">
        <is>
          <t>post_events_summary</t>
        </is>
      </c>
    </row>
    <row r="3611" ht="45" customHeight="1">
      <c r="A3611" s="36" t="inlineStr">
        <is>
          <t>C017</t>
        </is>
      </c>
      <c r="B3611" s="37" t="inlineStr">
        <is>
          <t>Media Commerce Service Business and Assets of CJ ENM CO., Ltd.</t>
        </is>
      </c>
      <c r="C3611" s="36" t="inlineStr">
        <is>
          <t>인수 후</t>
        </is>
      </c>
      <c r="D3611" s="36" t="inlineStr">
        <is>
          <t>2022-12-31</t>
        </is>
      </c>
      <c r="E3611" s="37" t="inlineStr">
        <is>
          <t>손상차손</t>
        </is>
      </c>
      <c r="F3611" s="37" t="inlineStr">
        <is>
          <t>CJ ENM 2022 사업보고서 타법인출자 현황(상세): (주)다다엠앤씨 최초취득 2020.12.01, 4,000백만원; 기초 장부가 6,500백만원, 평가손익 -6,500백만원, 기말 장부가 0.</t>
        </is>
      </c>
      <c r="G3611" s="37" t="inlineStr">
        <is>
          <t>DART 사업보고서</t>
        </is>
      </c>
      <c r="H3611" s="36" t="inlineStr">
        <is>
          <t>2023-03-20</t>
        </is>
      </c>
      <c r="I3611" s="36" t="inlineStr">
        <is>
          <t>20230320000724</t>
        </is>
      </c>
      <c r="J3611" s="39" t="inlineStr">
        <is>
          <t>https://dart.fss.or.kr/dsaf001/main.do?rcpNo=20230320000724</t>
        </is>
      </c>
      <c r="K3611" s="37" t="inlineStr">
        <is>
          <t>impairment</t>
        </is>
      </c>
    </row>
    <row r="3612" ht="45" customHeight="1">
      <c r="A3612" s="36" t="inlineStr">
        <is>
          <t>C017</t>
        </is>
      </c>
      <c r="B3612" s="37" t="inlineStr">
        <is>
          <t>Media Commerce Service Business and Assets of CJ ENM CO., Ltd.</t>
        </is>
      </c>
      <c r="C3612" s="36" t="inlineStr">
        <is>
          <t>발표</t>
        </is>
      </c>
      <c r="D3612" s="36" t="inlineStr">
        <is>
          <t>2021-02</t>
        </is>
      </c>
      <c r="E3612" s="37" t="inlineStr">
        <is>
          <t>완료</t>
        </is>
      </c>
      <c r="F3612" s="37" t="inlineStr">
        <is>
          <t>CJ ENM 2022 별도재무제표 주석 특수관계자 각주: "(주)다다엠앤씨와 미디어커머스 사업과 관련된 자산양수도 거래가 있었으며, 양수도가액은 5,675백만원입니다."</t>
        </is>
      </c>
      <c r="G3612" s="37" t="inlineStr">
        <is>
          <t>DART 사업보고서</t>
        </is>
      </c>
      <c r="H3612" s="36" t="inlineStr">
        <is>
          <t>2023-03-20</t>
        </is>
      </c>
      <c r="I3612" s="36" t="inlineStr">
        <is>
          <t>20230320000724</t>
        </is>
      </c>
      <c r="J3612" s="39" t="inlineStr">
        <is>
          <t>https://dart.fss.or.kr/dsaf001/main.do?rcpNo=20230320000724</t>
        </is>
      </c>
      <c r="K3612" s="37" t="inlineStr">
        <is>
          <t>value_chk_local</t>
        </is>
      </c>
    </row>
    <row r="3613" ht="45" customHeight="1">
      <c r="A3613" s="36" t="inlineStr">
        <is>
          <t>C018</t>
        </is>
      </c>
      <c r="B3613" s="37" t="inlineStr">
        <is>
          <t>Jk Film Co.Ltd.</t>
        </is>
      </c>
      <c r="C3613" s="36" t="inlineStr">
        <is>
          <t>인수 전</t>
        </is>
      </c>
      <c r="D3613" s="36" t="inlineStr">
        <is>
          <t>2016-12-30</t>
        </is>
      </c>
      <c r="E3613" s="37" t="inlineStr">
        <is>
          <t>지분취득</t>
        </is>
      </c>
      <c r="F3613" s="37" t="inlineStr">
        <is>
          <t>공정위 대규모기업집단현황공시 회사개요: (주)제이케이필름 대표자 길영민, 설립일 2002.05.08, 계열편입일 2016.12.30, 업종 J5911 영화제작</t>
        </is>
      </c>
      <c r="G3613" s="37" t="inlineStr">
        <is>
          <t>DART 기타공시</t>
        </is>
      </c>
      <c r="H3613" s="36" t="inlineStr">
        <is>
          <t>2022-05-31</t>
        </is>
      </c>
      <c r="I3613" s="36" t="inlineStr">
        <is>
          <t>20220531000871</t>
        </is>
      </c>
      <c r="J3613" s="39" t="inlineStr">
        <is>
          <t>https://dart.fss.or.kr/dsaf001/main.do?rcpNo=20220531000871</t>
        </is>
      </c>
      <c r="K3613" s="37" t="inlineStr">
        <is>
          <t>notes,pre_events_summary</t>
        </is>
      </c>
    </row>
    <row r="3614" ht="45" customHeight="1">
      <c r="A3614" s="36" t="inlineStr">
        <is>
          <t>C019</t>
        </is>
      </c>
      <c r="B3614" s="37" t="inlineStr">
        <is>
          <t>Tving Co.,Ltd</t>
        </is>
      </c>
      <c r="C3614" s="36" t="inlineStr">
        <is>
          <t>인수 후</t>
        </is>
      </c>
      <c r="D3614" s="36" t="inlineStr">
        <is>
          <t>2025-12-31</t>
        </is>
      </c>
      <c r="E3614" s="37" t="inlineStr">
        <is>
          <t>기타</t>
        </is>
      </c>
      <c r="F3614" s="37"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7" t="inlineStr">
        <is>
          <t>DART 사업보고서</t>
        </is>
      </c>
      <c r="H3614" s="36" t="inlineStr">
        <is>
          <t>2026-03-18</t>
        </is>
      </c>
      <c r="I3614" s="36" t="inlineStr">
        <is>
          <t>20260318001469</t>
        </is>
      </c>
      <c r="J3614" s="39" t="inlineStr">
        <is>
          <t>https://dart.fss.or.kr/dsaf001/main.do?rcpNo=20260318001469</t>
        </is>
      </c>
      <c r="K3614" s="37" t="inlineStr">
        <is>
          <t>impairment</t>
        </is>
      </c>
    </row>
    <row r="3615" ht="45" customHeight="1">
      <c r="A3615" s="36" t="inlineStr">
        <is>
          <t>C019</t>
        </is>
      </c>
      <c r="B3615" s="37" t="inlineStr">
        <is>
          <t>Tving Co.,Ltd</t>
        </is>
      </c>
      <c r="C3615" s="36" t="inlineStr">
        <is>
          <t>인수 후</t>
        </is>
      </c>
      <c r="D3615" s="36" t="inlineStr">
        <is>
          <t>2025-12-31</t>
        </is>
      </c>
      <c r="E3615" s="37" t="inlineStr">
        <is>
          <t>손상차손</t>
        </is>
      </c>
      <c r="F3615" s="37"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7" t="inlineStr">
        <is>
          <t>DART 감사보고서</t>
        </is>
      </c>
      <c r="H3615" s="36" t="inlineStr">
        <is>
          <t>2026-04-07</t>
        </is>
      </c>
      <c r="I3615" s="36" t="inlineStr">
        <is>
          <t>20260407002377</t>
        </is>
      </c>
      <c r="J3615" s="39" t="inlineStr">
        <is>
          <t>https://dart.fss.or.kr/dsaf001/main.do?rcpNo=20260407002377</t>
        </is>
      </c>
      <c r="K3615" s="37" t="inlineStr">
        <is>
          <t>impairment,post_events_summary</t>
        </is>
      </c>
    </row>
    <row r="3616" ht="45" customHeight="1">
      <c r="A3616" s="36" t="inlineStr">
        <is>
          <t>C019</t>
        </is>
      </c>
      <c r="B3616" s="37" t="inlineStr">
        <is>
          <t>Tving Co.,Ltd</t>
        </is>
      </c>
      <c r="C3616" s="36" t="inlineStr">
        <is>
          <t>인수 후</t>
        </is>
      </c>
      <c r="D3616" s="36" t="inlineStr">
        <is>
          <t>2022-02-18</t>
        </is>
      </c>
      <c r="E3616" s="37" t="inlineStr">
        <is>
          <t>투자유치</t>
        </is>
      </c>
      <c r="F3616" s="37"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7" t="inlineStr">
        <is>
          <t>KIND</t>
        </is>
      </c>
      <c r="H3616" s="36" t="inlineStr">
        <is>
          <t>2022-02-18</t>
        </is>
      </c>
      <c r="I3616" s="36" t="inlineStr">
        <is>
          <t>20220218900234</t>
        </is>
      </c>
      <c r="J3616" s="39" t="inlineStr">
        <is>
          <t>https://dart.fss.or.kr/dsaf001/main.do?rcpNo=20220218900234</t>
        </is>
      </c>
      <c r="K3616" s="37" t="inlineStr">
        <is>
          <t>post_events_summary</t>
        </is>
      </c>
    </row>
    <row r="3617" ht="45" customHeight="1">
      <c r="A3617" s="36" t="inlineStr">
        <is>
          <t>C019</t>
        </is>
      </c>
      <c r="B3617" s="37" t="inlineStr">
        <is>
          <t>Tving Co.,Ltd</t>
        </is>
      </c>
      <c r="C3617" s="36" t="inlineStr">
        <is>
          <t>인수 후</t>
        </is>
      </c>
      <c r="D3617" s="36" t="inlineStr">
        <is>
          <t>2022-07-14</t>
        </is>
      </c>
      <c r="E3617" s="37" t="inlineStr">
        <is>
          <t>합병</t>
        </is>
      </c>
      <c r="F3617" s="37" t="inlineStr">
        <is>
          <t>CJ ENM 회사합병결정(자율공시)(종속회사의주요경영사항): '㈜티빙이 ㈜케이티시즌을 흡수합병', 합병비율 '㈜티빙 : ㈜케이티시즌 = 1 : 1.5737519', 합병기일 2022-12-01, 이사회결의일 2022-07-14.</t>
        </is>
      </c>
      <c r="G3617" s="37" t="inlineStr">
        <is>
          <t>KIND</t>
        </is>
      </c>
      <c r="H3617" s="36" t="inlineStr">
        <is>
          <t>2022-07-14</t>
        </is>
      </c>
      <c r="I3617" s="36" t="inlineStr">
        <is>
          <t>20220714900371</t>
        </is>
      </c>
      <c r="J3617" s="39" t="inlineStr">
        <is>
          <t>https://dart.fss.or.kr/dsaf001/main.do?rcpNo=20220714900371</t>
        </is>
      </c>
      <c r="K3617" s="37" t="inlineStr">
        <is>
          <t>post_events_summary</t>
        </is>
      </c>
    </row>
    <row r="3618" ht="45" customHeight="1">
      <c r="A3618" s="36" t="inlineStr">
        <is>
          <t>C019</t>
        </is>
      </c>
      <c r="B3618" s="37" t="inlineStr">
        <is>
          <t>Tving Co.,Ltd</t>
        </is>
      </c>
      <c r="C3618" s="36" t="inlineStr">
        <is>
          <t>인수 후</t>
        </is>
      </c>
      <c r="D3618" s="36" t="inlineStr">
        <is>
          <t>2023-06-29</t>
        </is>
      </c>
      <c r="E3618" s="37" t="inlineStr">
        <is>
          <t>경영진변경</t>
        </is>
      </c>
      <c r="F3618" s="37" t="inlineStr">
        <is>
          <t>CJ 뉴스룸: "CJ ENM은 29일 자회사 티빙 신임 대표이사에 최주희 전 트렌비 비즈니스 총괄 대표 … 를 선임한다고 밝혔다." 전임 양지을 대표는 2021-10-13 공시(20211013900576)의 발행회사 대표이사.</t>
        </is>
      </c>
      <c r="G3618" s="37" t="inlineStr">
        <is>
          <t>회사 보도자료</t>
        </is>
      </c>
      <c r="H3618" s="36" t="inlineStr">
        <is>
          <t>2023-06-29</t>
        </is>
      </c>
      <c r="I3618" s="36" t="n"/>
      <c r="J3618" s="39" t="inlineStr">
        <is>
          <t>https://cjnews.cj.net/cj-enm-티빙-대표이사에-최주희-전-트렌비-cbo-선임/</t>
        </is>
      </c>
      <c r="K3618" s="37" t="inlineStr">
        <is>
          <t>post_events_summary</t>
        </is>
      </c>
    </row>
    <row r="3619" ht="45" customHeight="1">
      <c r="A3619" s="36" t="inlineStr">
        <is>
          <t>C019</t>
        </is>
      </c>
      <c r="B3619" s="37" t="inlineStr">
        <is>
          <t>Tving Co.,Ltd</t>
        </is>
      </c>
      <c r="C3619" s="36" t="inlineStr">
        <is>
          <t>인수 후</t>
        </is>
      </c>
      <c r="D3619" s="36" t="inlineStr">
        <is>
          <t>2026-09-03</t>
        </is>
      </c>
      <c r="E3619" s="37" t="inlineStr">
        <is>
          <t>기타</t>
        </is>
      </c>
      <c r="F3619" s="37"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7" t="inlineStr">
        <is>
          <t>언론 보도</t>
        </is>
      </c>
      <c r="H3619" s="36" t="inlineStr">
        <is>
          <t>2026-09-03</t>
        </is>
      </c>
      <c r="I3619" s="36" t="n"/>
      <c r="J3619" s="39" t="inlineStr">
        <is>
          <t>https://news.mtn.co.kr/news-detail/2026090317194388787</t>
        </is>
      </c>
      <c r="K3619" s="37" t="inlineStr">
        <is>
          <t>post_events_summary</t>
        </is>
      </c>
    </row>
    <row r="3620" ht="45" customHeight="1">
      <c r="A3620" s="36" t="inlineStr">
        <is>
          <t>C019</t>
        </is>
      </c>
      <c r="B3620" s="37" t="inlineStr">
        <is>
          <t>Tving Co.,Ltd</t>
        </is>
      </c>
      <c r="C3620" s="36" t="inlineStr">
        <is>
          <t>인수 후</t>
        </is>
      </c>
      <c r="D3620" s="36" t="inlineStr">
        <is>
          <t>2026-10-16</t>
        </is>
      </c>
      <c r="E3620" s="37" t="inlineStr">
        <is>
          <t>실적</t>
        </is>
      </c>
      <c r="F3620" s="37" t="inlineStr">
        <is>
          <t>MTN(2026-10-16, 엔터코노미): 티빙 "2분기 매출 1407억원, 영업이익 60억원을 기록하며" 독립법인 출범 후 첫 분기 흑자. 개인정보 유출 사고 뒤 CISO 신규 선임.</t>
        </is>
      </c>
      <c r="G3620" s="37" t="inlineStr">
        <is>
          <t>언론 보도</t>
        </is>
      </c>
      <c r="H3620" s="36" t="inlineStr">
        <is>
          <t>2026-10-16</t>
        </is>
      </c>
      <c r="I3620" s="36" t="n"/>
      <c r="J3620" s="39" t="inlineStr">
        <is>
          <t>https://news.mtn.co.kr/article/2026101613510129615</t>
        </is>
      </c>
      <c r="K3620" s="37" t="inlineStr">
        <is>
          <t>post_events_summary</t>
        </is>
      </c>
    </row>
    <row r="3621" ht="45" customHeight="1">
      <c r="A3621" s="36" t="inlineStr">
        <is>
          <t>C020</t>
        </is>
      </c>
      <c r="B3621" s="37" t="inlineStr">
        <is>
          <t>Scripted Business of IMG Worldwide, LLC</t>
        </is>
      </c>
      <c r="C3621" s="36" t="inlineStr">
        <is>
          <t>발표</t>
        </is>
      </c>
      <c r="D3621" s="36" t="inlineStr">
        <is>
          <t>2021-12-21</t>
        </is>
      </c>
      <c r="E3621" s="37" t="inlineStr">
        <is>
          <t>기타</t>
        </is>
      </c>
      <c r="F3621" s="37" t="inlineStr">
        <is>
          <t>단기차입금증가결정 정정: 차입금액 900,000,000,000원(21.5%) → 800,000,000,000원(19.1%); 차입 후 CP 400,000,000,000원·금융기관 485,000,000,000원·합계 885,000,000,000원</t>
        </is>
      </c>
      <c r="G3621" s="37" t="inlineStr">
        <is>
          <t>KIND</t>
        </is>
      </c>
      <c r="H3621" s="36" t="inlineStr">
        <is>
          <t>2021-12-21</t>
        </is>
      </c>
      <c r="I3621" s="36" t="inlineStr">
        <is>
          <t>20211221900378</t>
        </is>
      </c>
      <c r="J3621" s="39" t="inlineStr">
        <is>
          <t>https://dart.fss.or.kr/dsaf001/main.do?rcpNo=20211221900378</t>
        </is>
      </c>
      <c r="K3621" s="37" t="inlineStr">
        <is>
          <t>notes</t>
        </is>
      </c>
    </row>
    <row r="3622" ht="45" customHeight="1">
      <c r="A3622" s="36" t="inlineStr">
        <is>
          <t>C020</t>
        </is>
      </c>
      <c r="B3622" s="37" t="inlineStr">
        <is>
          <t>Scripted Business of IMG Worldwide, LLC</t>
        </is>
      </c>
      <c r="C3622" s="36" t="inlineStr">
        <is>
          <t>인수 후</t>
        </is>
      </c>
      <c r="D3622" s="36" t="inlineStr">
        <is>
          <t>2022-12-31</t>
        </is>
      </c>
      <c r="E3622" s="37" t="inlineStr">
        <is>
          <t>손상차손</t>
        </is>
      </c>
      <c r="F3622" s="37" t="inlineStr">
        <is>
          <t>2022 별도주석 15: CJ ENM USA Inc. 지분 100%, 취득원가 952,620,000천원, 장부금액 894,395,942천원(차이 58,224,058천원 = 2022 손상, 계산); 종속기업 투자 손상차손 합계 79,243,853천원</t>
        </is>
      </c>
      <c r="G3622" s="37" t="inlineStr">
        <is>
          <t>DART 사업보고서</t>
        </is>
      </c>
      <c r="H3622" s="36" t="inlineStr">
        <is>
          <t>2023-03-20</t>
        </is>
      </c>
      <c r="I3622" s="36" t="inlineStr">
        <is>
          <t>20230320000724</t>
        </is>
      </c>
      <c r="J3622" s="39" t="inlineStr">
        <is>
          <t>https://dart.fss.or.kr/dsaf001/main.do?rcpNo=20230320000724</t>
        </is>
      </c>
      <c r="K3622" s="37" t="inlineStr">
        <is>
          <t>impairment</t>
        </is>
      </c>
    </row>
    <row r="3623" ht="45" customHeight="1">
      <c r="A3623" s="36" t="inlineStr">
        <is>
          <t>C020</t>
        </is>
      </c>
      <c r="B3623" s="37" t="inlineStr">
        <is>
          <t>Scripted Business of IMG Worldwide, LLC</t>
        </is>
      </c>
      <c r="C3623" s="36" t="inlineStr">
        <is>
          <t>인수 후</t>
        </is>
      </c>
      <c r="D3623" s="36" t="inlineStr">
        <is>
          <t>2022-12-31</t>
        </is>
      </c>
      <c r="E3623" s="37" t="inlineStr">
        <is>
          <t>손상차손</t>
        </is>
      </c>
      <c r="F3623" s="37" t="inlineStr">
        <is>
          <t>감사인 핵심감사사항 표: 제29기(2022) '방송부문 현금창출단위 및 CJ ENM FIFTH SEASON, LLC 영업권 손상', 제30기(2023) '미디어플랫폼사업부문 현금창출단위 영업권 손상평가'</t>
        </is>
      </c>
      <c r="G3623" s="37" t="inlineStr">
        <is>
          <t>DART 사업보고서</t>
        </is>
      </c>
      <c r="H3623" s="36" t="inlineStr">
        <is>
          <t>2024-03-18</t>
        </is>
      </c>
      <c r="I3623" s="36" t="inlineStr">
        <is>
          <t>20240318000857</t>
        </is>
      </c>
      <c r="J3623" s="39" t="inlineStr">
        <is>
          <t>https://dart.fss.or.kr/dsaf001/main.do?rcpNo=20240318000857</t>
        </is>
      </c>
      <c r="K3623" s="37" t="inlineStr">
        <is>
          <t>impairment</t>
        </is>
      </c>
    </row>
    <row r="3624" ht="45" customHeight="1">
      <c r="A3624" s="36" t="inlineStr">
        <is>
          <t>C020</t>
        </is>
      </c>
      <c r="B3624" s="37" t="inlineStr">
        <is>
          <t>Scripted Business of IMG Worldwide, LLC</t>
        </is>
      </c>
      <c r="C3624" s="36" t="inlineStr">
        <is>
          <t>인수 후</t>
        </is>
      </c>
      <c r="D3624" s="36" t="inlineStr">
        <is>
          <t>2023-12-31</t>
        </is>
      </c>
      <c r="E3624" s="37" t="inlineStr">
        <is>
          <t>손상차손</t>
        </is>
      </c>
      <c r="F3624" s="37"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7" t="inlineStr">
        <is>
          <t>DART 사업보고서</t>
        </is>
      </c>
      <c r="H3624" s="36" t="inlineStr">
        <is>
          <t>2024-03-18</t>
        </is>
      </c>
      <c r="I3624" s="36" t="inlineStr">
        <is>
          <t>20240318000857</t>
        </is>
      </c>
      <c r="J3624" s="39" t="inlineStr">
        <is>
          <t>https://dart.fss.or.kr/dsaf001/main.do?rcpNo=20240318000857</t>
        </is>
      </c>
      <c r="K3624" s="37" t="inlineStr">
        <is>
          <t>impairment</t>
        </is>
      </c>
    </row>
    <row r="3625" ht="45" customHeight="1">
      <c r="A3625" s="36" t="inlineStr">
        <is>
          <t>C020</t>
        </is>
      </c>
      <c r="B3625" s="37" t="inlineStr">
        <is>
          <t>Scripted Business of IMG Worldwide, LLC</t>
        </is>
      </c>
      <c r="C3625" s="36" t="inlineStr">
        <is>
          <t>인수 후</t>
        </is>
      </c>
      <c r="D3625" s="36" t="inlineStr">
        <is>
          <t>2024-12-31</t>
        </is>
      </c>
      <c r="E3625" s="37" t="inlineStr">
        <is>
          <t>기타</t>
        </is>
      </c>
      <c r="F3625" s="37"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7" t="inlineStr">
        <is>
          <t>DART 사업보고서</t>
        </is>
      </c>
      <c r="H3625" s="36" t="inlineStr">
        <is>
          <t>2025-03-19</t>
        </is>
      </c>
      <c r="I3625" s="36" t="inlineStr">
        <is>
          <t>20250319000884</t>
        </is>
      </c>
      <c r="J3625" s="39" t="inlineStr">
        <is>
          <t>https://dart.fss.or.kr/dsaf001/main.do?rcpNo=20250319000884</t>
        </is>
      </c>
      <c r="K3625" s="37" t="inlineStr">
        <is>
          <t>impairment</t>
        </is>
      </c>
    </row>
    <row r="3626" ht="45" customHeight="1">
      <c r="A3626" s="36" t="inlineStr">
        <is>
          <t>C020</t>
        </is>
      </c>
      <c r="B3626" s="37" t="inlineStr">
        <is>
          <t>Scripted Business of IMG Worldwide, LLC</t>
        </is>
      </c>
      <c r="C3626" s="36" t="inlineStr">
        <is>
          <t>인수 후</t>
        </is>
      </c>
      <c r="D3626" s="36" t="inlineStr">
        <is>
          <t>2025-12-31</t>
        </is>
      </c>
      <c r="E3626" s="37" t="inlineStr">
        <is>
          <t>손상차손</t>
        </is>
      </c>
      <c r="F3626" s="37" t="inlineStr">
        <is>
          <t>2025 별도주석 14: 종속기업 손상차손 281,832,875천원, '(*1) ... (주)씨제이라이브시티 2,000억원, CJ ENM USA Inc 832억원 등이 포함'; CJ ENM USA INC. 장부 791,521,030 → 708,311,978천원</t>
        </is>
      </c>
      <c r="G3626" s="37" t="inlineStr">
        <is>
          <t>DART 사업보고서</t>
        </is>
      </c>
      <c r="H3626" s="36" t="inlineStr">
        <is>
          <t>2026-03-18</t>
        </is>
      </c>
      <c r="I3626" s="36" t="inlineStr">
        <is>
          <t>20260318001469</t>
        </is>
      </c>
      <c r="J3626" s="39" t="inlineStr">
        <is>
          <t>https://dart.fss.or.kr/dsaf001/main.do?rcpNo=20260318001469</t>
        </is>
      </c>
      <c r="K3626" s="37" t="inlineStr">
        <is>
          <t>impairment,post_events_summary</t>
        </is>
      </c>
    </row>
    <row r="3627" ht="45" customHeight="1">
      <c r="A3627" s="36" t="inlineStr">
        <is>
          <t>C020</t>
        </is>
      </c>
      <c r="B3627" s="37" t="inlineStr">
        <is>
          <t>Scripted Business of IMG Worldwide, LLC</t>
        </is>
      </c>
      <c r="C3627" s="36" t="inlineStr">
        <is>
          <t>인수 후</t>
        </is>
      </c>
      <c r="D3627" s="36" t="inlineStr">
        <is>
          <t>2026-06-30</t>
        </is>
      </c>
      <c r="E3627" s="37" t="inlineStr">
        <is>
          <t>기타</t>
        </is>
      </c>
      <c r="F3627" s="37" t="inlineStr">
        <is>
          <t>2026 반기 별도주석 11: CJ ENM USA INC. 취득원가 1,045,443,880천원·장부 708,311,978천원(전기말과 같음); 당반기 종속기업 손상 60,000,000천원은 다른 종속기업</t>
        </is>
      </c>
      <c r="G3627" s="37" t="inlineStr">
        <is>
          <t>DART 기타공시</t>
        </is>
      </c>
      <c r="H3627" s="36" t="inlineStr">
        <is>
          <t>2026-08-14</t>
        </is>
      </c>
      <c r="I3627" s="36" t="inlineStr">
        <is>
          <t>20260814002422</t>
        </is>
      </c>
      <c r="J3627" s="39" t="inlineStr">
        <is>
          <t>https://dart.fss.or.kr/dsaf001/main.do?rcpNo=20260814002422</t>
        </is>
      </c>
      <c r="K3627" s="37" t="inlineStr">
        <is>
          <t>impairment</t>
        </is>
      </c>
    </row>
    <row r="3628" ht="45" customHeight="1">
      <c r="A3628" s="36" t="inlineStr">
        <is>
          <t>C020</t>
        </is>
      </c>
      <c r="B3628" s="37" t="inlineStr">
        <is>
          <t>Scripted Business of IMG Worldwide, LLC</t>
        </is>
      </c>
      <c r="C3628" s="36" t="inlineStr">
        <is>
          <t>인수 후</t>
        </is>
      </c>
      <c r="D3628" s="36" t="inlineStr">
        <is>
          <t>2025-12-31</t>
        </is>
      </c>
      <c r="E3628" s="37" t="inlineStr">
        <is>
          <t>실적</t>
        </is>
      </c>
      <c r="F3628" s="37" t="inlineStr">
        <is>
          <t>DS투자증권 표6 'CJ ENM 법인별 실적 추이'(자료: CJ ENM): 피프스시즌 매출 2022 699.6·2023 347.6·2024 1,038.8·2025P 789.7, 영업이익 -44.0·-65.5·-52.0·-5.6, OPM -6.3·-18.8·-5.0·-0.7(십억원, %); 주 'CJ ENM과 별도 법인으로 구분된 이후의 실적'</t>
        </is>
      </c>
      <c r="G3628" s="37" t="inlineStr">
        <is>
          <t>기타</t>
        </is>
      </c>
      <c r="H3628" s="36" t="inlineStr">
        <is>
          <t>2026-02-06</t>
        </is>
      </c>
      <c r="I3628" s="36" t="n"/>
      <c r="J3628" s="39" t="inlineStr">
        <is>
          <t>https://stock.pstatic.net/stock-research/company/66/20260206_company_258023000.pdf</t>
        </is>
      </c>
      <c r="K3628" s="37" t="inlineStr">
        <is>
          <t>target_op_post</t>
        </is>
      </c>
    </row>
    <row r="3629" ht="45" customHeight="1">
      <c r="A3629" s="36" t="inlineStr">
        <is>
          <t>C020</t>
        </is>
      </c>
      <c r="B3629" s="37" t="inlineStr">
        <is>
          <t>Scripted Business of IMG Worldwide, LLC</t>
        </is>
      </c>
      <c r="C3629" s="36" t="inlineStr">
        <is>
          <t>인수 후</t>
        </is>
      </c>
      <c r="D3629" s="36" t="inlineStr">
        <is>
          <t>2022-12-31</t>
        </is>
      </c>
      <c r="E3629" s="37" t="inlineStr">
        <is>
          <t>실적</t>
        </is>
      </c>
      <c r="F3629" s="37" t="inlineStr">
        <is>
          <t>IB토마토: '지난해 1월 인수한 FIFTH SEASON의 경우 약 7000억원의 매출을 기록했으나, 일부 작품 제작 지연 및 인건비 등 고정비 부담 등으로 인해 418억원의 영업적자가 발생했다'</t>
        </is>
      </c>
      <c r="G3629" s="37" t="inlineStr">
        <is>
          <t>언론 보도</t>
        </is>
      </c>
      <c r="H3629" s="36" t="inlineStr">
        <is>
          <t>2023-04-28</t>
        </is>
      </c>
      <c r="I3629" s="36" t="n"/>
      <c r="J3629" s="39" t="inlineStr">
        <is>
          <t>https://newstomato.com/ReadNews.aspx?no=1186293</t>
        </is>
      </c>
      <c r="K3629" s="37" t="inlineStr">
        <is>
          <t>target_op_post</t>
        </is>
      </c>
    </row>
    <row r="3630" ht="45" customHeight="1">
      <c r="A3630" s="36" t="inlineStr">
        <is>
          <t>C020</t>
        </is>
      </c>
      <c r="B3630" s="37" t="inlineStr">
        <is>
          <t>Scripted Business of IMG Worldwide, LLC</t>
        </is>
      </c>
      <c r="C3630" s="36" t="inlineStr">
        <is>
          <t>인수 후</t>
        </is>
      </c>
      <c r="D3630" s="36" t="inlineStr">
        <is>
          <t>2023-06-30</t>
        </is>
      </c>
      <c r="E3630" s="37" t="inlineStr">
        <is>
          <t>실적</t>
        </is>
      </c>
      <c r="F3630" s="37" t="inlineStr">
        <is>
          <t>MTN: '피프스시즌은 올 2분기만 326억원의 영업손실'; CJ ENM 관계자 '피프스시즌은 SI 관점에서 인수했다. 보통 M&amp;A 후 2~3년을 PMI ... 기간으로 본다'; 상반기 납품 3편(목표 24~28편)</t>
        </is>
      </c>
      <c r="G3630" s="37" t="inlineStr">
        <is>
          <t>언론 보도</t>
        </is>
      </c>
      <c r="H3630" s="36" t="inlineStr">
        <is>
          <t>2023-08-24</t>
        </is>
      </c>
      <c r="I3630" s="36" t="n"/>
      <c r="J3630" s="39" t="inlineStr">
        <is>
          <t>https://news.mtn.co.kr/news-detail/2023082416243261543</t>
        </is>
      </c>
      <c r="K3630" s="37" t="inlineStr">
        <is>
          <t>target_op_post,earnings_call_note</t>
        </is>
      </c>
    </row>
    <row r="3631" ht="45" customHeight="1">
      <c r="A3631" s="36" t="inlineStr">
        <is>
          <t>C020</t>
        </is>
      </c>
      <c r="B3631" s="37" t="inlineStr">
        <is>
          <t>Scripted Business of IMG Worldwide, LLC</t>
        </is>
      </c>
      <c r="C3631" s="36" t="inlineStr">
        <is>
          <t>인수 후</t>
        </is>
      </c>
      <c r="D3631" s="36" t="inlineStr">
        <is>
          <t>2026-03-31</t>
        </is>
      </c>
      <c r="E3631" s="37" t="inlineStr">
        <is>
          <t>실적</t>
        </is>
      </c>
      <c r="F3631" s="37" t="inlineStr">
        <is>
          <t>하나증권 1Q26 리뷰: '영화/드라마는 피프스시즌이 3개의 드라마 타이틀이 반영되며 영업적자 29억원(+144억원)으로 크게 개선', 2분기 이후 '분기 200억원 내외의 적자가 예상'</t>
        </is>
      </c>
      <c r="G3631" s="37" t="inlineStr">
        <is>
          <t>기타</t>
        </is>
      </c>
      <c r="H3631" s="36" t="inlineStr">
        <is>
          <t>2026-05-08</t>
        </is>
      </c>
      <c r="I3631" s="36" t="n"/>
      <c r="J3631" s="39" t="inlineStr">
        <is>
          <t>https://stock.pstatic.net/stock-research/company/57/20260508_company_132069000.pdf</t>
        </is>
      </c>
      <c r="K3631" s="37" t="inlineStr">
        <is>
          <t>target_op_post,earnings_call_note</t>
        </is>
      </c>
    </row>
    <row r="3632" ht="45" customHeight="1">
      <c r="A3632" s="36" t="inlineStr">
        <is>
          <t>C020</t>
        </is>
      </c>
      <c r="B3632" s="37" t="inlineStr">
        <is>
          <t>Scripted Business of IMG Worldwide, LLC</t>
        </is>
      </c>
      <c r="C3632" s="36" t="inlineStr">
        <is>
          <t>인수 후</t>
        </is>
      </c>
      <c r="D3632" s="36" t="inlineStr">
        <is>
          <t>2024-02-08</t>
        </is>
      </c>
      <c r="E3632" s="37" t="inlineStr">
        <is>
          <t>손상차손</t>
        </is>
      </c>
      <c r="F3632" s="37"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7" t="inlineStr">
        <is>
          <t>언론 보도</t>
        </is>
      </c>
      <c r="H3632" s="36" t="inlineStr">
        <is>
          <t>2024-02-08</t>
        </is>
      </c>
      <c r="I3632" s="36" t="n"/>
      <c r="J3632" s="39" t="inlineStr">
        <is>
          <t>https://dealsite.co.kr/articles/117814</t>
        </is>
      </c>
      <c r="K3632" s="37" t="inlineStr">
        <is>
          <t>earnings_call_note,impairment</t>
        </is>
      </c>
    </row>
    <row r="3633" ht="45" customHeight="1">
      <c r="A3633" s="36" t="inlineStr">
        <is>
          <t>C020</t>
        </is>
      </c>
      <c r="B3633" s="37" t="inlineStr">
        <is>
          <t>Scripted Business of IMG Worldwide, LLC</t>
        </is>
      </c>
      <c r="C3633" s="36" t="inlineStr">
        <is>
          <t>인수 후</t>
        </is>
      </c>
      <c r="D3633" s="36" t="inlineStr">
        <is>
          <t>2023-04-27</t>
        </is>
      </c>
      <c r="E3633" s="37" t="inlineStr">
        <is>
          <t>기타</t>
        </is>
      </c>
      <c r="F3633" s="37" t="inlineStr">
        <is>
          <t>Variety: 'Fifth Season has laid off eight employees — or 2% of the workforce — including comms chief Sharon Liggins'</t>
        </is>
      </c>
      <c r="G3633" s="37" t="inlineStr">
        <is>
          <t>언론 보도</t>
        </is>
      </c>
      <c r="H3633" s="36" t="inlineStr">
        <is>
          <t>2023-04-27</t>
        </is>
      </c>
      <c r="I3633" s="36" t="n"/>
      <c r="J3633" s="39" t="inlineStr">
        <is>
          <t>https://variety.com/2023/tv/news/fifth-season-layoffs-8-employees-1235596975/</t>
        </is>
      </c>
      <c r="K3633" s="37" t="inlineStr">
        <is>
          <t>post_events_summary</t>
        </is>
      </c>
    </row>
    <row r="3634" ht="45" customHeight="1">
      <c r="A3634" s="36" t="inlineStr">
        <is>
          <t>C020</t>
        </is>
      </c>
      <c r="B3634" s="37" t="inlineStr">
        <is>
          <t>Scripted Business of IMG Worldwide, LLC</t>
        </is>
      </c>
      <c r="C3634" s="36" t="inlineStr">
        <is>
          <t>인수 후</t>
        </is>
      </c>
      <c r="D3634" s="36" t="inlineStr">
        <is>
          <t>2023-04-27</t>
        </is>
      </c>
      <c r="E3634" s="37" t="inlineStr">
        <is>
          <t>기타</t>
        </is>
      </c>
      <c r="F3634" s="37" t="inlineStr">
        <is>
          <t>TheWrap(교차 확인): Fifth Season 'cuts 2% of its staff'</t>
        </is>
      </c>
      <c r="G3634" s="37" t="inlineStr">
        <is>
          <t>언론 보도</t>
        </is>
      </c>
      <c r="H3634" s="36" t="inlineStr">
        <is>
          <t>2023-04-27</t>
        </is>
      </c>
      <c r="I3634" s="36" t="n"/>
      <c r="J3634" s="39" t="inlineStr">
        <is>
          <t>https://www.thewrap.com/fifth-season-tv-film-studio-layoffs</t>
        </is>
      </c>
      <c r="K3634" s="37" t="inlineStr">
        <is>
          <t>post_events_summary</t>
        </is>
      </c>
    </row>
    <row r="3635" ht="45" customHeight="1">
      <c r="A3635" s="36" t="inlineStr">
        <is>
          <t>C020</t>
        </is>
      </c>
      <c r="B3635" s="37" t="inlineStr">
        <is>
          <t>Scripted Business of IMG Worldwide, LLC</t>
        </is>
      </c>
      <c r="C3635" s="36" t="inlineStr">
        <is>
          <t>인수 후</t>
        </is>
      </c>
      <c r="D3635" s="36" t="inlineStr">
        <is>
          <t>2023-08-24</t>
        </is>
      </c>
      <c r="E3635" s="37" t="inlineStr">
        <is>
          <t>기타</t>
        </is>
      </c>
      <c r="F3635" s="37" t="inlineStr">
        <is>
          <t>TheWrap: 'The cost-cutting measures impacted 30 executive and administrative roles, totaling 12% of the company' — 할리우드 이중 파업 영향</t>
        </is>
      </c>
      <c r="G3635" s="37" t="inlineStr">
        <is>
          <t>언론 보도</t>
        </is>
      </c>
      <c r="H3635" s="36" t="inlineStr">
        <is>
          <t>2023-08-24</t>
        </is>
      </c>
      <c r="I3635" s="36" t="n"/>
      <c r="J3635" s="39" t="inlineStr">
        <is>
          <t>https://www.thewrap.com/severance-producer-fifth-season-layoffs-strikes-blamed/</t>
        </is>
      </c>
      <c r="K3635" s="37" t="inlineStr">
        <is>
          <t>post_events_summary</t>
        </is>
      </c>
    </row>
    <row r="3636" ht="45" customHeight="1">
      <c r="A3636" s="36" t="inlineStr">
        <is>
          <t>C020</t>
        </is>
      </c>
      <c r="B3636" s="37" t="inlineStr">
        <is>
          <t>Scripted Business of IMG Worldwide, LLC</t>
        </is>
      </c>
      <c r="C3636" s="36" t="inlineStr">
        <is>
          <t>인수 후</t>
        </is>
      </c>
      <c r="D3636" s="36" t="inlineStr">
        <is>
          <t>2022-09-07</t>
        </is>
      </c>
      <c r="E3636" s="37" t="inlineStr">
        <is>
          <t>사명변경</t>
        </is>
      </c>
      <c r="F3636" s="37" t="inlineStr">
        <is>
          <t>TheWrap: Endeavor Content 'is rebranding, changing its name to Fifth Season, effective Wednesday'(2022-09-07 게재)</t>
        </is>
      </c>
      <c r="G3636" s="37" t="inlineStr">
        <is>
          <t>언론 보도</t>
        </is>
      </c>
      <c r="H3636" s="36" t="inlineStr">
        <is>
          <t>2022-09-07</t>
        </is>
      </c>
      <c r="I3636" s="36" t="n"/>
      <c r="J3636" s="39" t="inlineStr">
        <is>
          <t>https://www.thewrap.com/endeavor-content-fifth-season-rebrand/</t>
        </is>
      </c>
      <c r="K3636" s="37" t="inlineStr">
        <is>
          <t>post_events_summary</t>
        </is>
      </c>
    </row>
    <row r="3637" ht="45" customHeight="1">
      <c r="A3637" s="36" t="inlineStr">
        <is>
          <t>C020</t>
        </is>
      </c>
      <c r="B3637" s="37" t="inlineStr">
        <is>
          <t>Scripted Business of IMG Worldwide, LLC</t>
        </is>
      </c>
      <c r="C3637" s="36" t="inlineStr">
        <is>
          <t>인수 후</t>
        </is>
      </c>
      <c r="D3637" s="36" t="inlineStr">
        <is>
          <t>2025-07-17</t>
        </is>
      </c>
      <c r="E3637" s="37" t="inlineStr">
        <is>
          <t>기타</t>
        </is>
      </c>
      <c r="F3637" s="37" t="inlineStr">
        <is>
          <t>한국경제: FS 제작 &lt;세브란스: 단절&gt; 제77회 에미상 27개 부문 후보, FS 제작·유통 작품 포함 총 36개 부문</t>
        </is>
      </c>
      <c r="G3637" s="37" t="inlineStr">
        <is>
          <t>언론 보도</t>
        </is>
      </c>
      <c r="H3637" s="36" t="inlineStr">
        <is>
          <t>2025-07-17</t>
        </is>
      </c>
      <c r="I3637" s="36" t="n"/>
      <c r="J3637" s="39" t="inlineStr">
        <is>
          <t>https://www.hankyung.com/article/2025071735057</t>
        </is>
      </c>
      <c r="K3637" s="37" t="inlineStr">
        <is>
          <t>post_events_summary</t>
        </is>
      </c>
    </row>
    <row r="3638" ht="45" customHeight="1">
      <c r="A3638" s="36" t="inlineStr">
        <is>
          <t>C020</t>
        </is>
      </c>
      <c r="B3638" s="37" t="inlineStr">
        <is>
          <t>Scripted Business of IMG Worldwide, LLC</t>
        </is>
      </c>
      <c r="C3638" s="36" t="inlineStr">
        <is>
          <t>인수 후</t>
        </is>
      </c>
      <c r="D3638" s="36" t="inlineStr">
        <is>
          <t>2026-07-24</t>
        </is>
      </c>
      <c r="E3638" s="37" t="inlineStr">
        <is>
          <t>기타</t>
        </is>
      </c>
      <c r="F3638" s="37" t="inlineStr">
        <is>
          <t>MTN: FS 제작 &lt;His &amp; Hers&gt;가 2026 상반기 넷플릭스 최다 시청 시리즈; &lt;세브란스: 단절&gt; 지난해 에미상 8관왕</t>
        </is>
      </c>
      <c r="G3638" s="37" t="inlineStr">
        <is>
          <t>언론 보도</t>
        </is>
      </c>
      <c r="H3638" s="36" t="inlineStr">
        <is>
          <t>2026-07-24</t>
        </is>
      </c>
      <c r="I3638" s="36" t="n"/>
      <c r="J3638" s="39" t="inlineStr">
        <is>
          <t>https://news.mtn.co.kr/news-detail/2026072115523361814</t>
        </is>
      </c>
      <c r="K3638" s="37" t="inlineStr">
        <is>
          <t>post_events_summary</t>
        </is>
      </c>
    </row>
    <row r="3639" ht="45" customHeight="1">
      <c r="A3639" s="36" t="inlineStr">
        <is>
          <t>C020</t>
        </is>
      </c>
      <c r="B3639" s="37" t="inlineStr">
        <is>
          <t>Scripted Business of IMG Worldwide, LLC</t>
        </is>
      </c>
      <c r="C3639" s="36" t="inlineStr">
        <is>
          <t>인수 후</t>
        </is>
      </c>
      <c r="D3639" s="36" t="inlineStr">
        <is>
          <t>2026-02-12</t>
        </is>
      </c>
      <c r="E3639" s="37" t="inlineStr">
        <is>
          <t>매각</t>
        </is>
      </c>
      <c r="F3639" s="37" t="inlineStr">
        <is>
          <t>Broadcast: Severance 계약 'which was struck late last year', Apple이 'all IP and rights' 확보, 약 $70m(Deadline 인용)</t>
        </is>
      </c>
      <c r="G3639" s="37" t="inlineStr">
        <is>
          <t>언론 보도</t>
        </is>
      </c>
      <c r="H3639" s="36" t="inlineStr">
        <is>
          <t>2026-02-12</t>
        </is>
      </c>
      <c r="I3639" s="36" t="n"/>
      <c r="J3639" s="39" t="inlineStr">
        <is>
          <t>https://www.broadcastnow.co.uk/broadcast-international/apple-tv-buys-out-severance-from-fifth-season/5213779.article</t>
        </is>
      </c>
      <c r="K3639" s="37" t="inlineStr">
        <is>
          <t>post_events_summary</t>
        </is>
      </c>
    </row>
    <row r="3640" ht="45" customHeight="1">
      <c r="A3640" s="36" t="inlineStr">
        <is>
          <t>C021</t>
        </is>
      </c>
      <c r="B3640" s="37" t="inlineStr">
        <is>
          <t>Artworks Korea Co, Ltd.</t>
        </is>
      </c>
      <c r="C3640" s="36" t="inlineStr">
        <is>
          <t>인수 전</t>
        </is>
      </c>
      <c r="D3640" s="36" t="inlineStr">
        <is>
          <t>2021-12-31</t>
        </is>
      </c>
      <c r="E3640" s="37" t="inlineStr">
        <is>
          <t>기타</t>
        </is>
      </c>
      <c r="F3640" s="37"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7" t="inlineStr">
        <is>
          <t>DART 사업보고서</t>
        </is>
      </c>
      <c r="H3640" s="36" t="inlineStr">
        <is>
          <t>2022-03-21</t>
        </is>
      </c>
      <c r="I3640" s="36" t="inlineStr">
        <is>
          <t>20220321001256</t>
        </is>
      </c>
      <c r="J3640" s="39" t="inlineStr">
        <is>
          <t>https://dart.fss.or.kr/dsaf001/main.do?rcpNo=20220321001256</t>
        </is>
      </c>
      <c r="K3640" s="37" t="inlineStr">
        <is>
          <t>notes</t>
        </is>
      </c>
    </row>
    <row r="3641" ht="45" customHeight="1">
      <c r="A3641" s="36" t="inlineStr">
        <is>
          <t>C022</t>
        </is>
      </c>
      <c r="B3641" s="37" t="inlineStr">
        <is>
          <t>Blaad Studios Co. Ltd</t>
        </is>
      </c>
      <c r="C3641" s="36" t="inlineStr">
        <is>
          <t>인수 전</t>
        </is>
      </c>
      <c r="D3641" s="36" t="inlineStr">
        <is>
          <t>2020-03-31</t>
        </is>
      </c>
      <c r="E3641" s="37" t="inlineStr">
        <is>
          <t>지분취득</t>
        </is>
      </c>
      <c r="F3641" s="37" t="inlineStr">
        <is>
          <t>CJ ENM 2020 1분기보고서 연결주석 26 사업결합: '(1) 당기에 발생한 사업결합' 표에 (주)블라드스튜디오 이전대가 현금 등 53,214,000천원, 비지배지분 (12,809,003), 영업권 23,104,525천원; 연결범위 변동 '인수 70.16'</t>
        </is>
      </c>
      <c r="G3641" s="37" t="inlineStr">
        <is>
          <t>DART 사업보고서</t>
        </is>
      </c>
      <c r="H3641" s="36" t="inlineStr">
        <is>
          <t>2020-05-15</t>
        </is>
      </c>
      <c r="I3641" s="36" t="inlineStr">
        <is>
          <t>20200515001914</t>
        </is>
      </c>
      <c r="J3641" s="39" t="inlineStr">
        <is>
          <t>https://dart.fss.or.kr/dsaf001/main.do?rcpNo=20200515001914</t>
        </is>
      </c>
      <c r="K3641" s="37" t="inlineStr">
        <is>
          <t>pre_events_summary</t>
        </is>
      </c>
    </row>
    <row r="3642" ht="45" customHeight="1">
      <c r="A3642" s="36" t="inlineStr">
        <is>
          <t>C022</t>
        </is>
      </c>
      <c r="B3642" s="37" t="inlineStr">
        <is>
          <t>Blaad Studios Co. Ltd</t>
        </is>
      </c>
      <c r="C3642" s="36" t="inlineStr">
        <is>
          <t>인수 후</t>
        </is>
      </c>
      <c r="D3642" s="36" t="inlineStr">
        <is>
          <t>2022-12</t>
        </is>
      </c>
      <c r="E3642" s="37" t="inlineStr">
        <is>
          <t>기타</t>
        </is>
      </c>
      <c r="F3642" s="37"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7" t="inlineStr">
        <is>
          <t>DART 감사보고서</t>
        </is>
      </c>
      <c r="H3642" s="36" t="inlineStr">
        <is>
          <t>2024-03-29</t>
        </is>
      </c>
      <c r="I3642" s="36" t="inlineStr">
        <is>
          <t>20240329002056</t>
        </is>
      </c>
      <c r="J3642" s="39" t="inlineStr">
        <is>
          <t>https://dart.fss.or.kr/dsaf001/main.do?rcpNo=20240329002056</t>
        </is>
      </c>
      <c r="K3642" s="37" t="inlineStr">
        <is>
          <t>post_events_summary,notes</t>
        </is>
      </c>
    </row>
    <row r="3643" ht="45" customHeight="1">
      <c r="A3643" s="36" t="inlineStr">
        <is>
          <t>C022</t>
        </is>
      </c>
      <c r="B3643" s="37" t="inlineStr">
        <is>
          <t>Blaad Studios Co. Ltd</t>
        </is>
      </c>
      <c r="C3643" s="36" t="inlineStr">
        <is>
          <t>인수 후</t>
        </is>
      </c>
      <c r="D3643" s="36" t="inlineStr">
        <is>
          <t>2026-06-18</t>
        </is>
      </c>
      <c r="E3643" s="37" t="inlineStr">
        <is>
          <t>기타</t>
        </is>
      </c>
      <c r="F3643" s="37" t="inlineStr">
        <is>
          <t>스튜디오스 감자결정: 보통주 81,167주 무상소각, 감자비율 3.45%, 발행주식 2,350,083→2,268,916주, 감자기준일 2026-08-05, 사유 '경영 효율화', 이사회 2026-06-18</t>
        </is>
      </c>
      <c r="G3643" s="37" t="inlineStr">
        <is>
          <t>DART 기타공시</t>
        </is>
      </c>
      <c r="H3643" s="36" t="inlineStr">
        <is>
          <t>2026-06-23</t>
        </is>
      </c>
      <c r="I3643" s="36" t="inlineStr">
        <is>
          <t>20260623000382</t>
        </is>
      </c>
      <c r="J3643" s="39" t="inlineStr">
        <is>
          <t>https://dart.fss.or.kr/dsaf001/main.do?rcpNo=20260623000382</t>
        </is>
      </c>
      <c r="K3643" s="37" t="inlineStr">
        <is>
          <t>post_events_summary</t>
        </is>
      </c>
    </row>
    <row r="3644" ht="45" customHeight="1">
      <c r="A3644" s="36" t="inlineStr">
        <is>
          <t>C022</t>
        </is>
      </c>
      <c r="B3644" s="37" t="inlineStr">
        <is>
          <t>Blaad Studios Co. Ltd</t>
        </is>
      </c>
      <c r="C3644" s="36" t="inlineStr">
        <is>
          <t>인수 후</t>
        </is>
      </c>
      <c r="D3644" s="36" t="inlineStr">
        <is>
          <t>2026-08-05</t>
        </is>
      </c>
      <c r="E3644" s="37" t="inlineStr">
        <is>
          <t>기타</t>
        </is>
      </c>
      <c r="F3644" s="37" t="inlineStr">
        <is>
          <t>스튜디오스 최대주주등의주식보유변동: 무상소각(2026-08-05)으로 기타 주주 311,325→230,158주, ㈜씨제이이엔엠 2,000,000주 85.10%→88.15%, 오광희 1.71%, 동일인측 89.86%</t>
        </is>
      </c>
      <c r="G3644" s="37" t="inlineStr">
        <is>
          <t>DART 기타공시</t>
        </is>
      </c>
      <c r="H3644" s="36" t="inlineStr">
        <is>
          <t>2026-08-10</t>
        </is>
      </c>
      <c r="I3644" s="36" t="inlineStr">
        <is>
          <t>20260810000691</t>
        </is>
      </c>
      <c r="J3644" s="39" t="inlineStr">
        <is>
          <t>https://dart.fss.or.kr/dsaf001/main.do?rcpNo=20260810000691</t>
        </is>
      </c>
      <c r="K3644" s="37" t="inlineStr">
        <is>
          <t>post_events_summary</t>
        </is>
      </c>
    </row>
    <row r="3645" ht="45" customHeight="1">
      <c r="A3645" s="36" t="inlineStr">
        <is>
          <t>C022</t>
        </is>
      </c>
      <c r="B3645" s="37" t="inlineStr">
        <is>
          <t>Blaad Studios Co. Ltd</t>
        </is>
      </c>
      <c r="C3645" s="36" t="inlineStr">
        <is>
          <t>인수 후</t>
        </is>
      </c>
      <c r="D3645" s="36" t="inlineStr">
        <is>
          <t>2026-08-06</t>
        </is>
      </c>
      <c r="E3645" s="37" t="inlineStr">
        <is>
          <t>기타</t>
        </is>
      </c>
      <c r="F3645" s="37" t="inlineStr">
        <is>
          <t>스튜디오스 감자결정: 보통주 7,905주 유상소각, 0.35%, '1주당 매수가격 : 350,000원', 감자기준일 2026-09-23, 이사회 2026-08-06</t>
        </is>
      </c>
      <c r="G3645" s="37" t="inlineStr">
        <is>
          <t>DART 기타공시</t>
        </is>
      </c>
      <c r="H3645" s="36" t="inlineStr">
        <is>
          <t>2026-08-10</t>
        </is>
      </c>
      <c r="I3645" s="36" t="inlineStr">
        <is>
          <t>20260810000692</t>
        </is>
      </c>
      <c r="J3645" s="39" t="inlineStr">
        <is>
          <t>https://dart.fss.or.kr/dsaf001/main.do?rcpNo=20260810000692</t>
        </is>
      </c>
      <c r="K3645" s="37" t="inlineStr">
        <is>
          <t>post_events_summary</t>
        </is>
      </c>
    </row>
    <row r="3646" ht="45" customHeight="1">
      <c r="A3646" s="36" t="inlineStr">
        <is>
          <t>C023</t>
        </is>
      </c>
      <c r="B3646" s="37" t="inlineStr">
        <is>
          <t>Bon Factory Co.,Ltd</t>
        </is>
      </c>
      <c r="C3646" s="36" t="inlineStr">
        <is>
          <t>인수 전</t>
        </is>
      </c>
      <c r="D3646" s="36" t="inlineStr">
        <is>
          <t>2019-11-07</t>
        </is>
      </c>
      <c r="E3646" s="37" t="inlineStr">
        <is>
          <t>지분취득</t>
        </is>
      </c>
      <c r="F3646" s="37" t="inlineStr">
        <is>
          <t>CJ ENM 2019 3분기보고서 연결주석 28 보고기간 후 사건: '연결회사는 2019년 11월 7일에 주식회사 본팩토리 지분 53%를 15,900백만원에 취득하였습니다.'</t>
        </is>
      </c>
      <c r="G3646" s="37" t="inlineStr">
        <is>
          <t>DART 사업보고서</t>
        </is>
      </c>
      <c r="H3646" s="36" t="inlineStr">
        <is>
          <t>2019-11-14</t>
        </is>
      </c>
      <c r="I3646" s="36" t="inlineStr">
        <is>
          <t>20191114002086</t>
        </is>
      </c>
      <c r="J3646" s="39" t="inlineStr">
        <is>
          <t>https://dart.fss.or.kr/dsaf001/main.do?rcpNo=20191114002086</t>
        </is>
      </c>
      <c r="K3646" s="37" t="inlineStr">
        <is>
          <t>pre_events_summary,notes</t>
        </is>
      </c>
    </row>
    <row r="3647" ht="45" customHeight="1">
      <c r="A3647" s="36" t="inlineStr">
        <is>
          <t>C023</t>
        </is>
      </c>
      <c r="B3647" s="37" t="inlineStr">
        <is>
          <t>Bon Factory Co.,Ltd</t>
        </is>
      </c>
      <c r="C3647" s="36" t="inlineStr">
        <is>
          <t>인수 후</t>
        </is>
      </c>
      <c r="D3647" s="36" t="inlineStr">
        <is>
          <t>2022-12</t>
        </is>
      </c>
      <c r="E3647" s="37" t="inlineStr">
        <is>
          <t>기타</t>
        </is>
      </c>
      <c r="F3647" s="37"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7" t="inlineStr">
        <is>
          <t>DART 감사보고서</t>
        </is>
      </c>
      <c r="H3647" s="36" t="inlineStr">
        <is>
          <t>2024-03-29</t>
        </is>
      </c>
      <c r="I3647" s="36" t="inlineStr">
        <is>
          <t>20240329002056</t>
        </is>
      </c>
      <c r="J3647" s="39" t="inlineStr">
        <is>
          <t>https://dart.fss.or.kr/dsaf001/main.do?rcpNo=20240329002056</t>
        </is>
      </c>
      <c r="K3647" s="37" t="inlineStr">
        <is>
          <t>post_events_summary,notes</t>
        </is>
      </c>
    </row>
    <row r="3648" ht="45" customHeight="1">
      <c r="A3648" s="36" t="inlineStr">
        <is>
          <t>C023</t>
        </is>
      </c>
      <c r="B3648" s="37" t="inlineStr">
        <is>
          <t>Bon Factory Co.,Ltd</t>
        </is>
      </c>
      <c r="C3648" s="36" t="inlineStr">
        <is>
          <t>인수 후</t>
        </is>
      </c>
      <c r="D3648" s="36" t="inlineStr">
        <is>
          <t>2026-06-18</t>
        </is>
      </c>
      <c r="E3648" s="37" t="inlineStr">
        <is>
          <t>기타</t>
        </is>
      </c>
      <c r="F3648" s="37" t="inlineStr">
        <is>
          <t>스튜디오스 감자결정: 보통주 81,167주 무상소각, 감자비율 3.45%, 발행주식 2,350,083→2,268,916주, 감자기준일 2026-08-05, 사유 '경영 효율화', 이사회 2026-06-18</t>
        </is>
      </c>
      <c r="G3648" s="37" t="inlineStr">
        <is>
          <t>DART 기타공시</t>
        </is>
      </c>
      <c r="H3648" s="36" t="inlineStr">
        <is>
          <t>2026-06-23</t>
        </is>
      </c>
      <c r="I3648" s="36" t="inlineStr">
        <is>
          <t>20260623000382</t>
        </is>
      </c>
      <c r="J3648" s="39" t="inlineStr">
        <is>
          <t>https://dart.fss.or.kr/dsaf001/main.do?rcpNo=20260623000382</t>
        </is>
      </c>
      <c r="K3648" s="37" t="inlineStr">
        <is>
          <t>post_events_summary</t>
        </is>
      </c>
    </row>
    <row r="3649" ht="45" customHeight="1">
      <c r="A3649" s="36" t="inlineStr">
        <is>
          <t>C023</t>
        </is>
      </c>
      <c r="B3649" s="37" t="inlineStr">
        <is>
          <t>Bon Factory Co.,Ltd</t>
        </is>
      </c>
      <c r="C3649" s="36" t="inlineStr">
        <is>
          <t>인수 후</t>
        </is>
      </c>
      <c r="D3649" s="36" t="inlineStr">
        <is>
          <t>2026-08-05</t>
        </is>
      </c>
      <c r="E3649" s="37" t="inlineStr">
        <is>
          <t>기타</t>
        </is>
      </c>
      <c r="F3649" s="37" t="inlineStr">
        <is>
          <t>스튜디오스 최대주주등의주식보유변동: 무상소각(2026-08-05)으로 기타 주주 311,325→230,158주, ㈜씨제이이엔엠 2,000,000주 85.10%→88.15%, 오광희 1.71%, 동일인측 89.86%</t>
        </is>
      </c>
      <c r="G3649" s="37" t="inlineStr">
        <is>
          <t>DART 기타공시</t>
        </is>
      </c>
      <c r="H3649" s="36" t="inlineStr">
        <is>
          <t>2026-08-10</t>
        </is>
      </c>
      <c r="I3649" s="36" t="inlineStr">
        <is>
          <t>20260810000691</t>
        </is>
      </c>
      <c r="J3649" s="39" t="inlineStr">
        <is>
          <t>https://dart.fss.or.kr/dsaf001/main.do?rcpNo=20260810000691</t>
        </is>
      </c>
      <c r="K3649" s="37" t="inlineStr">
        <is>
          <t>post_events_summary</t>
        </is>
      </c>
    </row>
    <row r="3650" ht="45" customHeight="1">
      <c r="A3650" s="36" t="inlineStr">
        <is>
          <t>C023</t>
        </is>
      </c>
      <c r="B3650" s="37" t="inlineStr">
        <is>
          <t>Bon Factory Co.,Ltd</t>
        </is>
      </c>
      <c r="C3650" s="36" t="inlineStr">
        <is>
          <t>인수 후</t>
        </is>
      </c>
      <c r="D3650" s="36" t="inlineStr">
        <is>
          <t>2026-08-06</t>
        </is>
      </c>
      <c r="E3650" s="37" t="inlineStr">
        <is>
          <t>기타</t>
        </is>
      </c>
      <c r="F3650" s="37" t="inlineStr">
        <is>
          <t>스튜디오스 감자결정: 보통주 7,905주 유상소각, 0.35%, '1주당 매수가격 : 350,000원', 감자기준일 2026-09-23, 이사회 2026-08-06</t>
        </is>
      </c>
      <c r="G3650" s="37" t="inlineStr">
        <is>
          <t>DART 기타공시</t>
        </is>
      </c>
      <c r="H3650" s="36" t="inlineStr">
        <is>
          <t>2026-08-10</t>
        </is>
      </c>
      <c r="I3650" s="36" t="inlineStr">
        <is>
          <t>20260810000692</t>
        </is>
      </c>
      <c r="J3650" s="39" t="inlineStr">
        <is>
          <t>https://dart.fss.or.kr/dsaf001/main.do?rcpNo=20260810000692</t>
        </is>
      </c>
      <c r="K3650" s="37" t="inlineStr">
        <is>
          <t>post_events_summary</t>
        </is>
      </c>
    </row>
    <row r="3651" ht="45" customHeight="1">
      <c r="A3651" s="36" t="inlineStr">
        <is>
          <t>C024</t>
        </is>
      </c>
      <c r="B3651" s="37" t="inlineStr">
        <is>
          <t>Jk Film Co.Ltd.</t>
        </is>
      </c>
      <c r="C3651" s="36" t="inlineStr">
        <is>
          <t>발표</t>
        </is>
      </c>
      <c r="D3651" s="36" t="inlineStr">
        <is>
          <t>2022-10-24</t>
        </is>
      </c>
      <c r="E3651" s="37" t="inlineStr">
        <is>
          <t>발표</t>
        </is>
      </c>
      <c r="F3651" s="37" t="inlineStr">
        <is>
          <t>특수관계인으로부터 주식의 취득 공시(공시일자 2022.10.25): '7. 이사회 의결일 | 2022.10.24', '마. 거래일자 | 2022.10.24'(주식매매계약 체결 예정일자).</t>
        </is>
      </c>
      <c r="G3651" s="37" t="inlineStr">
        <is>
          <t>DART 기타공시</t>
        </is>
      </c>
      <c r="H3651" s="36" t="inlineStr">
        <is>
          <t>2022-10-25</t>
        </is>
      </c>
      <c r="I3651" s="36" t="inlineStr">
        <is>
          <t>20221025000379</t>
        </is>
      </c>
      <c r="J3651" s="39" t="inlineStr">
        <is>
          <t>https://dart.fss.or.kr/dsaf001/main.do?rcpNo=20221025000379</t>
        </is>
      </c>
      <c r="K3651" s="37" t="inlineStr">
        <is>
          <t>announce_date_chk</t>
        </is>
      </c>
    </row>
    <row r="3652" ht="45" customHeight="1">
      <c r="A3652" s="36" t="inlineStr">
        <is>
          <t>C025</t>
        </is>
      </c>
      <c r="B3652" s="37" t="inlineStr">
        <is>
          <t>Toons Family Co., Ltd.</t>
        </is>
      </c>
      <c r="C3652" s="36" t="inlineStr">
        <is>
          <t>인수 전</t>
        </is>
      </c>
      <c r="D3652" s="36" t="inlineStr">
        <is>
          <t>2021-09-30</t>
        </is>
      </c>
      <c r="E3652" s="37" t="inlineStr">
        <is>
          <t>기타</t>
        </is>
      </c>
      <c r="F3652" s="37"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7" t="inlineStr">
        <is>
          <t>DART 사업보고서</t>
        </is>
      </c>
      <c r="H3652" s="36" t="inlineStr">
        <is>
          <t>2021-11-15</t>
        </is>
      </c>
      <c r="I3652" s="36" t="inlineStr">
        <is>
          <t>20211115001194</t>
        </is>
      </c>
      <c r="J3652" s="39" t="inlineStr">
        <is>
          <t>https://dart.fss.or.kr/dsaf001/main.do?rcpNo=20211115001194</t>
        </is>
      </c>
      <c r="K3652" s="37" t="inlineStr">
        <is>
          <t>pre_events_summary</t>
        </is>
      </c>
    </row>
    <row r="3653" ht="45" customHeight="1">
      <c r="A3653" s="36" t="inlineStr">
        <is>
          <t>C025</t>
        </is>
      </c>
      <c r="B3653" s="37" t="inlineStr">
        <is>
          <t>Toons Family Co., Ltd.</t>
        </is>
      </c>
      <c r="C3653" s="36" t="inlineStr">
        <is>
          <t>발표</t>
        </is>
      </c>
      <c r="D3653" s="36" t="inlineStr">
        <is>
          <t>2022-10-24</t>
        </is>
      </c>
      <c r="E3653" s="37" t="inlineStr">
        <is>
          <t>발표</t>
        </is>
      </c>
      <c r="F3653" s="37" t="inlineStr">
        <is>
          <t>특수관계인으로부터 주식의 취득 공시: '7. 이사회 의결일 | 2022.10.24', '마. 거래일자 | 2022.10.24'(주식매매계약 체결 예정일자). 공시일자 2022.10.25.</t>
        </is>
      </c>
      <c r="G3653" s="37" t="inlineStr">
        <is>
          <t>DART 기타공시</t>
        </is>
      </c>
      <c r="H3653" s="36" t="inlineStr">
        <is>
          <t>2022-10-25</t>
        </is>
      </c>
      <c r="I3653" s="36" t="inlineStr">
        <is>
          <t>20221025000376</t>
        </is>
      </c>
      <c r="J3653" s="39" t="inlineStr">
        <is>
          <t>https://dart.fss.or.kr/dsaf001/main.do?rcpNo=20221025000376</t>
        </is>
      </c>
      <c r="K3653" s="37" t="inlineStr">
        <is>
          <t>announce_date_chk</t>
        </is>
      </c>
    </row>
    <row r="3654" ht="45" customHeight="1">
      <c r="A3654" s="36" t="inlineStr">
        <is>
          <t>C025</t>
        </is>
      </c>
      <c r="B3654" s="37" t="inlineStr">
        <is>
          <t>Toons Family Co., Ltd.</t>
        </is>
      </c>
      <c r="C3654" s="36" t="inlineStr">
        <is>
          <t>인수 후</t>
        </is>
      </c>
      <c r="D3654" s="36" t="inlineStr">
        <is>
          <t>2022-12-13</t>
        </is>
      </c>
      <c r="E3654" s="37" t="inlineStr">
        <is>
          <t>합병</t>
        </is>
      </c>
      <c r="F3654" s="37" t="inlineStr">
        <is>
          <t>씨제이이엔엠스튜디오스 회사합병결정: '합병기일 | 2022년 12월 13일', '합병등기예정일자 | 2022년 12월 14일'.</t>
        </is>
      </c>
      <c r="G3654" s="37" t="inlineStr">
        <is>
          <t>DART 기타공시</t>
        </is>
      </c>
      <c r="H3654" s="36" t="inlineStr">
        <is>
          <t>2022-10-25</t>
        </is>
      </c>
      <c r="I3654" s="36" t="inlineStr">
        <is>
          <t>20221025000396</t>
        </is>
      </c>
      <c r="J3654" s="39" t="inlineStr">
        <is>
          <t>https://dart.fss.or.kr/dsaf001/main.do?rcpNo=20221025000396</t>
        </is>
      </c>
      <c r="K3654" s="37" t="inlineStr">
        <is>
          <t>perf_basis</t>
        </is>
      </c>
    </row>
    <row r="3655" ht="45" customHeight="1">
      <c r="A3655" s="36" t="inlineStr">
        <is>
          <t>C025</t>
        </is>
      </c>
      <c r="B3655" s="37" t="inlineStr">
        <is>
          <t>Toons Family Co., Ltd.</t>
        </is>
      </c>
      <c r="C3655" s="36" t="inlineStr">
        <is>
          <t>인수 후</t>
        </is>
      </c>
      <c r="D3655" s="36" t="inlineStr">
        <is>
          <t>2026-05-03</t>
        </is>
      </c>
      <c r="E3655" s="37" t="inlineStr">
        <is>
          <t>기타</t>
        </is>
      </c>
      <c r="F3655" s="37"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7" t="inlineStr">
        <is>
          <t>언론 보도</t>
        </is>
      </c>
      <c r="H3655" s="36" t="inlineStr">
        <is>
          <t>2026-05-03</t>
        </is>
      </c>
      <c r="I3655" s="36" t="n"/>
      <c r="J3655" s="39" t="inlineStr">
        <is>
          <t>https://www.animenewsnetwork.com/cms/.236869</t>
        </is>
      </c>
      <c r="K3655" s="37" t="inlineStr">
        <is>
          <t>pre_events_summary,post_events_summary</t>
        </is>
      </c>
    </row>
    <row r="3656" ht="45" customHeight="1">
      <c r="A3656" s="36" t="inlineStr">
        <is>
          <t>C026</t>
        </is>
      </c>
      <c r="B3656" s="37" t="inlineStr">
        <is>
          <t>Yongfilm Inc.</t>
        </is>
      </c>
      <c r="C3656" s="36" t="inlineStr">
        <is>
          <t>인수 후</t>
        </is>
      </c>
      <c r="D3656" s="36" t="inlineStr">
        <is>
          <t>2022</t>
        </is>
      </c>
      <c r="E3656" s="37" t="inlineStr">
        <is>
          <t>실적</t>
        </is>
      </c>
      <c r="F3656" s="37" t="inlineStr">
        <is>
          <t>씨제이이엔엠 스튜디오스 2022 매출 29,429, 영업이익 1,539, 당기순이익 2,417(백만원, 직전 사업연도 개별 손익)</t>
        </is>
      </c>
      <c r="G3656" s="37" t="inlineStr">
        <is>
          <t>DART 기타공시</t>
        </is>
      </c>
      <c r="H3656" s="36" t="inlineStr">
        <is>
          <t>2023-05-31</t>
        </is>
      </c>
      <c r="I3656" s="36" t="inlineStr">
        <is>
          <t>20230531000301</t>
        </is>
      </c>
      <c r="J3656" s="39" t="inlineStr">
        <is>
          <t>https://dart.fss.or.kr/dsaf001/main.do?rcpNo=20230531000301</t>
        </is>
      </c>
      <c r="K3656" s="37" t="inlineStr">
        <is>
          <t>target_rev_post,target_op_post,perf_basis</t>
        </is>
      </c>
    </row>
    <row r="3657" ht="45" customHeight="1">
      <c r="A3657" s="36" t="inlineStr">
        <is>
          <t>C026</t>
        </is>
      </c>
      <c r="B3657" s="37" t="inlineStr">
        <is>
          <t>Yongfilm Inc.</t>
        </is>
      </c>
      <c r="C3657" s="36" t="inlineStr">
        <is>
          <t>인수 후</t>
        </is>
      </c>
      <c r="D3657" s="36" t="inlineStr">
        <is>
          <t>2023</t>
        </is>
      </c>
      <c r="E3657" s="37" t="inlineStr">
        <is>
          <t>실적</t>
        </is>
      </c>
      <c r="F3657" s="37" t="inlineStr">
        <is>
          <t>스튜디오스 2023 매출 143,370, 영업이익 (5,711), 당기순이익 (9,349)(백만원)</t>
        </is>
      </c>
      <c r="G3657" s="37" t="inlineStr">
        <is>
          <t>DART 기타공시</t>
        </is>
      </c>
      <c r="H3657" s="36" t="inlineStr">
        <is>
          <t>2024-05-31</t>
        </is>
      </c>
      <c r="I3657" s="36" t="inlineStr">
        <is>
          <t>20240531000503</t>
        </is>
      </c>
      <c r="J3657" s="39" t="inlineStr">
        <is>
          <t>https://dart.fss.or.kr/dsaf001/main.do?rcpNo=20240531000503</t>
        </is>
      </c>
      <c r="K3657" s="37" t="inlineStr">
        <is>
          <t>target_op_post,perf_basis</t>
        </is>
      </c>
    </row>
    <row r="3658" ht="45" customHeight="1">
      <c r="A3658" s="36" t="inlineStr">
        <is>
          <t>C026</t>
        </is>
      </c>
      <c r="B3658" s="37" t="inlineStr">
        <is>
          <t>Yongfilm Inc.</t>
        </is>
      </c>
      <c r="C3658" s="36" t="inlineStr">
        <is>
          <t>인수 후</t>
        </is>
      </c>
      <c r="D3658" s="36" t="inlineStr">
        <is>
          <t>2024</t>
        </is>
      </c>
      <c r="E3658" s="37" t="inlineStr">
        <is>
          <t>실적</t>
        </is>
      </c>
      <c r="F3658" s="37" t="inlineStr">
        <is>
          <t>스튜디오스 2024 매출 199,229, 영업이익 9,245, 당기순이익 6,915(백만원, 개별 손익계산서 기준)</t>
        </is>
      </c>
      <c r="G3658" s="37" t="inlineStr">
        <is>
          <t>DART 기타공시</t>
        </is>
      </c>
      <c r="H3658" s="36" t="inlineStr">
        <is>
          <t>2025-06-02</t>
        </is>
      </c>
      <c r="I3658" s="36" t="inlineStr">
        <is>
          <t>20250602000789</t>
        </is>
      </c>
      <c r="J3658" s="39" t="inlineStr">
        <is>
          <t>https://dart.fss.or.kr/dsaf001/main.do?rcpNo=20250602000789</t>
        </is>
      </c>
      <c r="K3658" s="37" t="inlineStr">
        <is>
          <t>target_op_post,perf_basis</t>
        </is>
      </c>
    </row>
    <row r="3659" ht="45" customHeight="1">
      <c r="A3659" s="36" t="inlineStr">
        <is>
          <t>C026</t>
        </is>
      </c>
      <c r="B3659" s="37" t="inlineStr">
        <is>
          <t>Yongfilm Inc.</t>
        </is>
      </c>
      <c r="C3659" s="36" t="inlineStr">
        <is>
          <t>인수 후</t>
        </is>
      </c>
      <c r="D3659" s="36" t="inlineStr">
        <is>
          <t>2025</t>
        </is>
      </c>
      <c r="E3659" s="37" t="inlineStr">
        <is>
          <t>실적</t>
        </is>
      </c>
      <c r="F3659" s="37" t="inlineStr">
        <is>
          <t>스튜디오스 2025 매출 226,702, 영업이익 10,359, 당기순이익 -2,950(백만원, 개별 손익계산서 기준)</t>
        </is>
      </c>
      <c r="G3659" s="37" t="inlineStr">
        <is>
          <t>DART 기타공시</t>
        </is>
      </c>
      <c r="H3659" s="36" t="inlineStr">
        <is>
          <t>2026-06-01</t>
        </is>
      </c>
      <c r="I3659" s="36" t="inlineStr">
        <is>
          <t>20260601001482</t>
        </is>
      </c>
      <c r="J3659" s="39" t="inlineStr">
        <is>
          <t>https://dart.fss.or.kr/dsaf001/main.do?rcpNo=20260601001482</t>
        </is>
      </c>
      <c r="K3659" s="37" t="inlineStr">
        <is>
          <t>target_rev_post,target_op_post,perf_basis</t>
        </is>
      </c>
    </row>
    <row r="3660" ht="45" customHeight="1">
      <c r="A3660" s="36" t="inlineStr">
        <is>
          <t>C026</t>
        </is>
      </c>
      <c r="B3660" s="37" t="inlineStr">
        <is>
          <t>Yongfilm Inc.</t>
        </is>
      </c>
      <c r="C3660" s="36" t="inlineStr">
        <is>
          <t>인수 후</t>
        </is>
      </c>
      <c r="D3660" s="36" t="inlineStr">
        <is>
          <t>2022-12-31</t>
        </is>
      </c>
      <c r="E3660" s="37" t="inlineStr">
        <is>
          <t>기타</t>
        </is>
      </c>
      <c r="F3660" s="37"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7" t="inlineStr">
        <is>
          <t>DART 사업보고서</t>
        </is>
      </c>
      <c r="H3660" s="36" t="inlineStr">
        <is>
          <t>2023-03-20</t>
        </is>
      </c>
      <c r="I3660" s="36" t="inlineStr">
        <is>
          <t>20230320000724</t>
        </is>
      </c>
      <c r="J3660" s="39" t="inlineStr">
        <is>
          <t>https://dart.fss.or.kr/dsaf001/main.do?rcpNo=20230320000724</t>
        </is>
      </c>
      <c r="K3660" s="37" t="inlineStr">
        <is>
          <t>post_events_summary</t>
        </is>
      </c>
    </row>
    <row r="3661" ht="45" customHeight="1">
      <c r="A3661" s="36" t="inlineStr">
        <is>
          <t>C026</t>
        </is>
      </c>
      <c r="B3661" s="37" t="inlineStr">
        <is>
          <t>Yongfilm Inc.</t>
        </is>
      </c>
      <c r="C3661" s="36" t="inlineStr">
        <is>
          <t>인수 후</t>
        </is>
      </c>
      <c r="D3661" s="36" t="inlineStr">
        <is>
          <t>2025-12-31</t>
        </is>
      </c>
      <c r="E3661" s="37" t="inlineStr">
        <is>
          <t>실적</t>
        </is>
      </c>
      <c r="F3661" s="37" t="inlineStr">
        <is>
          <t>2025 사업보고서 연결주석: 씨제이이엔엠 스튜디오스(주) CGU 영업권 151,281,704천원(2025·2024 동일), 지분율 85.1(당기·전기)</t>
        </is>
      </c>
      <c r="G3661" s="37" t="inlineStr">
        <is>
          <t>DART 사업보고서</t>
        </is>
      </c>
      <c r="H3661" s="36" t="inlineStr">
        <is>
          <t>2026-03-18</t>
        </is>
      </c>
      <c r="I3661" s="36" t="inlineStr">
        <is>
          <t>20260318001469</t>
        </is>
      </c>
      <c r="J3661" s="39" t="inlineStr">
        <is>
          <t>https://dart.fss.or.kr/dsaf001/main.do?rcpNo=20260318001469</t>
        </is>
      </c>
      <c r="K3661" s="37" t="inlineStr">
        <is>
          <t>impairment,post_events_summary</t>
        </is>
      </c>
    </row>
    <row r="3662" ht="45" customHeight="1">
      <c r="A3662" s="36" t="inlineStr">
        <is>
          <t>C026</t>
        </is>
      </c>
      <c r="B3662" s="37" t="inlineStr">
        <is>
          <t>Yongfilm Inc.</t>
        </is>
      </c>
      <c r="C3662" s="36" t="inlineStr">
        <is>
          <t>인수 후</t>
        </is>
      </c>
      <c r="D3662" s="36" t="inlineStr">
        <is>
          <t>2025-12-30</t>
        </is>
      </c>
      <c r="E3662" s="37" t="inlineStr">
        <is>
          <t>추가취득</t>
        </is>
      </c>
      <c r="F3662" s="37" t="inlineStr">
        <is>
          <t>스튜디오스 최대주주등의주식보유변동: 오광희(임원) 2025.12.30 38,758주(1.65%) 취득, 합계 2,000,000주(85.10%)→2,038,758주(86.75%)</t>
        </is>
      </c>
      <c r="G3662" s="37" t="inlineStr">
        <is>
          <t>DART 기타공시</t>
        </is>
      </c>
      <c r="H3662" s="36" t="inlineStr">
        <is>
          <t>2026-02-04</t>
        </is>
      </c>
      <c r="I3662" s="36" t="inlineStr">
        <is>
          <t>20260204000236</t>
        </is>
      </c>
      <c r="J3662" s="39" t="inlineStr">
        <is>
          <t>https://dart.fss.or.kr/dsaf001/main.do?rcpNo=20260204000236</t>
        </is>
      </c>
      <c r="K3662" s="37" t="inlineStr">
        <is>
          <t>post_events_summary</t>
        </is>
      </c>
    </row>
    <row r="3663" ht="45" customHeight="1">
      <c r="A3663" s="36" t="inlineStr">
        <is>
          <t>C026</t>
        </is>
      </c>
      <c r="B3663" s="37" t="inlineStr">
        <is>
          <t>Yongfilm Inc.</t>
        </is>
      </c>
      <c r="C3663" s="36" t="inlineStr">
        <is>
          <t>인수 후</t>
        </is>
      </c>
      <c r="D3663" s="36" t="inlineStr">
        <is>
          <t>2026-04-15</t>
        </is>
      </c>
      <c r="E3663" s="37" t="inlineStr">
        <is>
          <t>기타</t>
        </is>
      </c>
      <c r="F3663" s="37" t="inlineStr">
        <is>
          <t>스튜디오스 회사분할결정: 이사회결의일 2026-04-15, 분할기일 2026-06-02, 만화 사업부문 물적분할로 ㈜만화가족 신설</t>
        </is>
      </c>
      <c r="G3663" s="37" t="inlineStr">
        <is>
          <t>DART 기타공시</t>
        </is>
      </c>
      <c r="H3663" s="36" t="inlineStr">
        <is>
          <t>2026-04-20</t>
        </is>
      </c>
      <c r="I3663" s="36" t="inlineStr">
        <is>
          <t>20260420000459</t>
        </is>
      </c>
      <c r="J3663" s="39" t="inlineStr">
        <is>
          <t>https://dart.fss.or.kr/dsaf001/main.do?rcpNo=20260420000459</t>
        </is>
      </c>
      <c r="K3663" s="37" t="inlineStr">
        <is>
          <t>post_events_summary</t>
        </is>
      </c>
    </row>
    <row r="3664" ht="45" customHeight="1">
      <c r="A3664" s="36" t="inlineStr">
        <is>
          <t>C026</t>
        </is>
      </c>
      <c r="B3664" s="37" t="inlineStr">
        <is>
          <t>Yongfilm Inc.</t>
        </is>
      </c>
      <c r="C3664" s="36" t="inlineStr">
        <is>
          <t>인수 전</t>
        </is>
      </c>
      <c r="D3664" s="36" t="inlineStr">
        <is>
          <t>2012-08</t>
        </is>
      </c>
      <c r="E3664" s="37" t="inlineStr">
        <is>
          <t>설립</t>
        </is>
      </c>
      <c r="F3664" s="37"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7" t="inlineStr">
        <is>
          <t>기타</t>
        </is>
      </c>
      <c r="H3664" s="36" t="inlineStr">
        <is>
          <t>2026</t>
        </is>
      </c>
      <c r="I3664" s="36" t="n"/>
      <c r="J3664" s="39" t="inlineStr">
        <is>
          <t>https://en.wikipedia.org/wiki/Syd_Lim</t>
        </is>
      </c>
      <c r="K3664" s="37" t="inlineStr">
        <is>
          <t>pre_events_summary</t>
        </is>
      </c>
    </row>
    <row r="3665" ht="45" customHeight="1">
      <c r="A3665" s="36" t="inlineStr">
        <is>
          <t>C026</t>
        </is>
      </c>
      <c r="B3665" s="37" t="inlineStr">
        <is>
          <t>Yongfilm Inc.</t>
        </is>
      </c>
      <c r="C3665" s="36" t="inlineStr">
        <is>
          <t>인수 후</t>
        </is>
      </c>
      <c r="D3665" s="36" t="inlineStr">
        <is>
          <t>2022-10-26</t>
        </is>
      </c>
      <c r="E3665" s="37" t="inlineStr">
        <is>
          <t>기타</t>
        </is>
      </c>
      <c r="F3665" s="37"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7" t="inlineStr">
        <is>
          <t>언론 보도</t>
        </is>
      </c>
      <c r="H3665" s="36" t="inlineStr">
        <is>
          <t>2022-10-26</t>
        </is>
      </c>
      <c r="I3665" s="36" t="n"/>
      <c r="J3665" s="39" t="inlineStr">
        <is>
          <t>https://news.bizwatch.co.kr/article/mobile/2022/10/26/0022</t>
        </is>
      </c>
      <c r="K3665" s="37" t="inlineStr">
        <is>
          <t>earnings_call_note,pre_events_summary</t>
        </is>
      </c>
    </row>
    <row r="3666" ht="45" customHeight="1">
      <c r="A3666" s="36" t="inlineStr">
        <is>
          <t>C027</t>
        </is>
      </c>
      <c r="B3666" s="37" t="inlineStr">
        <is>
          <t>Business unit of CJ E&amp;M Corporation</t>
        </is>
      </c>
      <c r="C3666" s="36" t="inlineStr">
        <is>
          <t>인수 후</t>
        </is>
      </c>
      <c r="D3666" s="36" t="inlineStr">
        <is>
          <t>2023-02-08</t>
        </is>
      </c>
      <c r="E3666" s="37" t="inlineStr">
        <is>
          <t>추가취득</t>
        </is>
      </c>
      <c r="F3666" s="37" t="inlineStr">
        <is>
          <t>브랜드웍스코리아 2023 감사보고서 자본금 변동내역: '유상증자 (2023.02.08) | 2,188,020 | 1,094,010 | 25,011,257 | 26,105,267', '유상증자 (2023.11.28) | 2,036,711 | ... | 24,299,999'(천원). 주석 27 이전대가 16,105,255천원.</t>
        </is>
      </c>
      <c r="G3666" s="37" t="inlineStr">
        <is>
          <t>DART 감사보고서</t>
        </is>
      </c>
      <c r="H3666" s="36" t="inlineStr">
        <is>
          <t>2024-04-02</t>
        </is>
      </c>
      <c r="I3666" s="36" t="inlineStr">
        <is>
          <t>20240402002799</t>
        </is>
      </c>
      <c r="J3666" s="39" t="inlineStr">
        <is>
          <t>https://dart.fss.or.kr/dsaf001/main.do?rcpNo=20240402002799</t>
        </is>
      </c>
      <c r="K3666" s="37" t="inlineStr">
        <is>
          <t>notes,post_events_summary</t>
        </is>
      </c>
    </row>
    <row r="3667" ht="45" customHeight="1">
      <c r="A3667" s="36" t="inlineStr">
        <is>
          <t>C027</t>
        </is>
      </c>
      <c r="B3667" s="37" t="inlineStr">
        <is>
          <t>Business unit of CJ E&amp;M Corporation</t>
        </is>
      </c>
      <c r="C3667" s="36" t="inlineStr">
        <is>
          <t>인수 후</t>
        </is>
      </c>
      <c r="D3667" s="36" t="inlineStr">
        <is>
          <t>2023-12-31</t>
        </is>
      </c>
      <c r="E3667" s="37" t="inlineStr">
        <is>
          <t>기타</t>
        </is>
      </c>
      <c r="F3667" s="37"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7" t="inlineStr">
        <is>
          <t>DART 사업보고서</t>
        </is>
      </c>
      <c r="H3667" s="36" t="inlineStr">
        <is>
          <t>2024-03-18</t>
        </is>
      </c>
      <c r="I3667" s="36" t="inlineStr">
        <is>
          <t>20240318000857</t>
        </is>
      </c>
      <c r="J3667" s="39" t="inlineStr">
        <is>
          <t>https://dart.fss.or.kr/dsaf001/main.do?rcpNo=20240318000857</t>
        </is>
      </c>
      <c r="K3667" s="37" t="inlineStr">
        <is>
          <t>impairment,pre_events_summary,notes</t>
        </is>
      </c>
    </row>
    <row r="3668" ht="45" customHeight="1">
      <c r="A3668" s="36" t="inlineStr">
        <is>
          <t>C027</t>
        </is>
      </c>
      <c r="B3668" s="37" t="inlineStr">
        <is>
          <t>Business unit of CJ E&amp;M Corporation</t>
        </is>
      </c>
      <c r="C3668" s="36" t="inlineStr">
        <is>
          <t>인수 전</t>
        </is>
      </c>
      <c r="D3668" s="36" t="inlineStr">
        <is>
          <t>2017-05-29</t>
        </is>
      </c>
      <c r="E3668" s="37" t="inlineStr">
        <is>
          <t>소유주변경</t>
        </is>
      </c>
      <c r="F3668" s="37" t="inlineStr">
        <is>
          <t>CJ오쇼핑이 펀샵 운영사 ㈜아트웍스코리아 지분 70% 인수 발표: '상대적으로 취약한 남성 고객층을 확보해 경쟁력을 갖춘 상품·브랜드 사업자로 거듭나기 위해 펀샵을 인수했다'. 금액 미기재.</t>
        </is>
      </c>
      <c r="G3668" s="37" t="inlineStr">
        <is>
          <t>언론 보도</t>
        </is>
      </c>
      <c r="H3668" s="36" t="inlineStr">
        <is>
          <t>2017-05-29</t>
        </is>
      </c>
      <c r="I3668" s="36" t="n"/>
      <c r="J3668" s="39" t="inlineStr">
        <is>
          <t>https://magazine.hankyung.com/business/article/201705295219b</t>
        </is>
      </c>
      <c r="K3668" s="37" t="inlineStr">
        <is>
          <t>pre_events_summary</t>
        </is>
      </c>
    </row>
    <row r="3669" ht="45" customHeight="1">
      <c r="A3669" s="36" t="inlineStr">
        <is>
          <t>C027</t>
        </is>
      </c>
      <c r="B3669" s="37" t="inlineStr">
        <is>
          <t>Business unit of CJ E&amp;M Corporation</t>
        </is>
      </c>
      <c r="C3669" s="36" t="inlineStr">
        <is>
          <t>인수 후</t>
        </is>
      </c>
      <c r="D3669" s="36" t="inlineStr">
        <is>
          <t>2024-04-08</t>
        </is>
      </c>
      <c r="E3669" s="37" t="inlineStr">
        <is>
          <t>경영진변경</t>
        </is>
      </c>
      <c r="F3669" s="37" t="inlineStr">
        <is>
          <t>브랜드웍스코리아 임원의 변동 공시: 대표이사 박춘하 유지, 박성배(CJ ENM 커머스 경영지원실장) 2024-03-27 선임·2024-04-01 등기(기타비상무이사).</t>
        </is>
      </c>
      <c r="G3669" s="37" t="inlineStr">
        <is>
          <t>DART 기타공시</t>
        </is>
      </c>
      <c r="H3669" s="36" t="inlineStr">
        <is>
          <t>2024-04-08</t>
        </is>
      </c>
      <c r="I3669" s="36" t="inlineStr">
        <is>
          <t>20240408003204</t>
        </is>
      </c>
      <c r="J3669" s="39" t="inlineStr">
        <is>
          <t>https://dart.fss.or.kr/dsaf001/main.do?rcpNo=20240408003204</t>
        </is>
      </c>
      <c r="K3669" s="37" t="inlineStr">
        <is>
          <t>post_events_summary</t>
        </is>
      </c>
    </row>
    <row r="3670" ht="45" customHeight="1">
      <c r="A3670" s="36" t="inlineStr">
        <is>
          <t>C027</t>
        </is>
      </c>
      <c r="B3670" s="37" t="inlineStr">
        <is>
          <t>Business unit of CJ E&amp;M Corporation</t>
        </is>
      </c>
      <c r="C3670" s="36" t="inlineStr">
        <is>
          <t>인수 후</t>
        </is>
      </c>
      <c r="D3670" s="36" t="inlineStr">
        <is>
          <t>2024-12-31</t>
        </is>
      </c>
      <c r="E3670" s="37" t="inlineStr">
        <is>
          <t>경영진변경</t>
        </is>
      </c>
      <c r="F3670" s="37" t="inlineStr">
        <is>
          <t>브랜드웍스코리아 2024 감사보고서: 재무제표 확인 서명 '대표이사 박성배'(2023 감사보고서는 박춘하). 매출액 137,875,056,630원, 영업손실 (7,379,152,869)원.</t>
        </is>
      </c>
      <c r="G3670" s="37" t="inlineStr">
        <is>
          <t>DART 감사보고서</t>
        </is>
      </c>
      <c r="H3670" s="36" t="inlineStr">
        <is>
          <t>2025-04-03</t>
        </is>
      </c>
      <c r="I3670" s="36" t="inlineStr">
        <is>
          <t>20250403001701</t>
        </is>
      </c>
      <c r="J3670" s="39" t="inlineStr">
        <is>
          <t>https://dart.fss.or.kr/dsaf001/main.do?rcpNo=20250403001701</t>
        </is>
      </c>
      <c r="K3670" s="37" t="inlineStr">
        <is>
          <t>post_events_summary,target_rev_post,target_op_post</t>
        </is>
      </c>
    </row>
    <row r="3671" ht="45" customHeight="1">
      <c r="A3671" s="36" t="inlineStr">
        <is>
          <t>C027</t>
        </is>
      </c>
      <c r="B3671" s="37" t="inlineStr">
        <is>
          <t>Business unit of CJ E&amp;M Corporation</t>
        </is>
      </c>
      <c r="C3671" s="36" t="inlineStr">
        <is>
          <t>인수 후</t>
        </is>
      </c>
      <c r="D3671" s="36" t="inlineStr">
        <is>
          <t>2023-11-08</t>
        </is>
      </c>
      <c r="E3671" s="37" t="inlineStr">
        <is>
          <t>어닝콜</t>
        </is>
      </c>
      <c r="F3671" s="37"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7" t="inlineStr">
        <is>
          <t>IR 자료</t>
        </is>
      </c>
      <c r="H3671" s="36" t="inlineStr">
        <is>
          <t>2023-11-08</t>
        </is>
      </c>
      <c r="I3671" s="36" t="n"/>
      <c r="J3671" s="39" t="inlineStr">
        <is>
          <t>https://files-scs.pstatic.net/2023/11/08/c6F40wrUbg/CJ_ENM_2023_3Q_Kor.pdf</t>
        </is>
      </c>
      <c r="K3671" s="37" t="inlineStr">
        <is>
          <t>earnings_call_note</t>
        </is>
      </c>
    </row>
    <row r="3672" ht="45" customHeight="1">
      <c r="A3672" s="36" t="inlineStr">
        <is>
          <t>C028</t>
        </is>
      </c>
      <c r="B3672" s="37" t="inlineStr">
        <is>
          <t>Business of The Rockport Company Korea Co., Ltd.</t>
        </is>
      </c>
      <c r="C3672" s="36" t="inlineStr">
        <is>
          <t>발표</t>
        </is>
      </c>
      <c r="D3672" s="36" t="inlineStr">
        <is>
          <t>2023-10-26</t>
        </is>
      </c>
      <c r="E3672" s="37" t="inlineStr">
        <is>
          <t>발표</t>
        </is>
      </c>
      <c r="F3672" s="37" t="inlineStr">
        <is>
          <t>브랜드웍스코리아 영업양수결정(공정거래법 공시, 공시일자 2023.11.01): '10. 이사회결의일(결정일) | 2023.10.26', 양수가액 5,726,207,080원, 양수예정일자 2023.12.01.</t>
        </is>
      </c>
      <c r="G3672" s="37" t="inlineStr">
        <is>
          <t>DART 기타공시</t>
        </is>
      </c>
      <c r="H3672" s="36" t="inlineStr">
        <is>
          <t>2023-11-01</t>
        </is>
      </c>
      <c r="I3672" s="36" t="inlineStr">
        <is>
          <t>20231101000256</t>
        </is>
      </c>
      <c r="J3672" s="39" t="inlineStr">
        <is>
          <t>https://dart.fss.or.kr/dsaf001/main.do?rcpNo=20231101000256</t>
        </is>
      </c>
      <c r="K3672" s="37" t="inlineStr">
        <is>
          <t>announce_date_chk</t>
        </is>
      </c>
    </row>
    <row r="3673" ht="45" customHeight="1">
      <c r="A3673" s="36" t="inlineStr">
        <is>
          <t>C029</t>
        </is>
      </c>
      <c r="B3673" s="37" t="inlineStr">
        <is>
          <t>DADA MNC CO.,Ltd</t>
        </is>
      </c>
      <c r="C3673" s="36" t="inlineStr">
        <is>
          <t>인수 전</t>
        </is>
      </c>
      <c r="D3673" s="36" t="inlineStr">
        <is>
          <t>2021-04-26</t>
        </is>
      </c>
      <c r="E3673" s="37" t="inlineStr">
        <is>
          <t>투자유치</t>
        </is>
      </c>
      <c r="F3673" s="37" t="inlineStr">
        <is>
          <t>유상증자결정 기재정정: 정정사유 '납입일 변경', 납입일 2021.04.23 → 2021.05.18. 우선주 910,000주, 23,077원, 배정 대상 미래에셋자산운용주식회사.</t>
        </is>
      </c>
      <c r="G3673" s="37" t="inlineStr">
        <is>
          <t>DART 기타공시</t>
        </is>
      </c>
      <c r="H3673" s="36" t="inlineStr">
        <is>
          <t>2021-04-26</t>
        </is>
      </c>
      <c r="I3673" s="36" t="inlineStr">
        <is>
          <t>20210426000553</t>
        </is>
      </c>
      <c r="J3673" s="39" t="inlineStr">
        <is>
          <t>https://dart.fss.or.kr/dsaf001/main.do?rcpNo=20210426000553</t>
        </is>
      </c>
      <c r="K3673" s="37" t="inlineStr">
        <is>
          <t>pre_events_summary,notes</t>
        </is>
      </c>
    </row>
    <row r="3674" ht="45" customHeight="1">
      <c r="A3674" s="36" t="inlineStr">
        <is>
          <t>C029</t>
        </is>
      </c>
      <c r="B3674" s="37" t="inlineStr">
        <is>
          <t>DADA MNC CO.,Ltd</t>
        </is>
      </c>
      <c r="C3674" s="36" t="inlineStr">
        <is>
          <t>인수 전</t>
        </is>
      </c>
      <c r="D3674" s="36" t="inlineStr">
        <is>
          <t>2021-05-20</t>
        </is>
      </c>
      <c r="E3674" s="37" t="inlineStr">
        <is>
          <t>투자유치</t>
        </is>
      </c>
      <c r="F3674" s="37" t="inlineStr">
        <is>
          <t>최대주주등의주식보유변동: 변동일 21.05.20, CJ ENM 보통주 1,300,000주 100.00% → 58.82%, 우선주 910,000주(41.18%) 신규.</t>
        </is>
      </c>
      <c r="G3674" s="37" t="inlineStr">
        <is>
          <t>DART 기타공시</t>
        </is>
      </c>
      <c r="H3674" s="36" t="inlineStr">
        <is>
          <t>2021-05-28</t>
        </is>
      </c>
      <c r="I3674" s="36" t="inlineStr">
        <is>
          <t>20210528001144</t>
        </is>
      </c>
      <c r="J3674" s="39" t="inlineStr">
        <is>
          <t>https://dart.fss.or.kr/dsaf001/main.do?rcpNo=20210528001144</t>
        </is>
      </c>
      <c r="K3674" s="37" t="inlineStr">
        <is>
          <t>pre_events_summary,notes</t>
        </is>
      </c>
    </row>
    <row r="3675" ht="45" customHeight="1">
      <c r="A3675" s="36" t="inlineStr">
        <is>
          <t>C029</t>
        </is>
      </c>
      <c r="B3675" s="37" t="inlineStr">
        <is>
          <t>DADA MNC CO.,Ltd</t>
        </is>
      </c>
      <c r="C3675" s="36" t="inlineStr">
        <is>
          <t>인수 후</t>
        </is>
      </c>
      <c r="D3675" s="36" t="inlineStr">
        <is>
          <t>2023-12-04</t>
        </is>
      </c>
      <c r="E3675" s="37" t="inlineStr">
        <is>
          <t>경영진변경</t>
        </is>
      </c>
      <c r="F3675" s="37" t="inlineStr">
        <is>
          <t>임원의 변동: 미래에셋 측 기타비상무이사 안성우·배중규 2023.11.30 사임, 사내이사 성동훈·이우진 2023.12.04 사임, 서진욱·박성배(CJ ENM 커머스) 2023.12.04 선임.</t>
        </is>
      </c>
      <c r="G3675" s="37" t="inlineStr">
        <is>
          <t>DART 기타공시</t>
        </is>
      </c>
      <c r="H3675" s="36" t="inlineStr">
        <is>
          <t>2023-12-29</t>
        </is>
      </c>
      <c r="I3675" s="36" t="inlineStr">
        <is>
          <t>20231229000274</t>
        </is>
      </c>
      <c r="J3675" s="39" t="inlineStr">
        <is>
          <t>https://dart.fss.or.kr/dsaf001/main.do?rcpNo=20231229000274</t>
        </is>
      </c>
      <c r="K3675" s="37" t="inlineStr">
        <is>
          <t>post_events_summary</t>
        </is>
      </c>
    </row>
    <row r="3676" ht="45" customHeight="1">
      <c r="A3676" s="36" t="inlineStr">
        <is>
          <t>C029</t>
        </is>
      </c>
      <c r="B3676" s="37" t="inlineStr">
        <is>
          <t>DADA MNC CO.,Ltd</t>
        </is>
      </c>
      <c r="C3676" s="36" t="inlineStr">
        <is>
          <t>인수 후</t>
        </is>
      </c>
      <c r="D3676" s="36" t="inlineStr">
        <is>
          <t>2024-02-15</t>
        </is>
      </c>
      <c r="E3676" s="37" t="inlineStr">
        <is>
          <t>경영진변경</t>
        </is>
      </c>
      <c r="F3676" s="37" t="inlineStr">
        <is>
          <t>임원의 변동: 대표이사 서승원 2024.02.15 사임('전 - 주식회사 다다엠앤씨 대표이사'), 박성배 대표이사 2024.02.15 선임('현 - (주)씨제이이엔엠 커머스)경영지원실 경영리더').</t>
        </is>
      </c>
      <c r="G3676" s="37" t="inlineStr">
        <is>
          <t>DART 기타공시</t>
        </is>
      </c>
      <c r="H3676" s="36" t="inlineStr">
        <is>
          <t>2024-02-28</t>
        </is>
      </c>
      <c r="I3676" s="36" t="inlineStr">
        <is>
          <t>20240228001893</t>
        </is>
      </c>
      <c r="J3676" s="39" t="inlineStr">
        <is>
          <t>https://dart.fss.or.kr/dsaf001/main.do?rcpNo=20240228001893</t>
        </is>
      </c>
      <c r="K3676" s="37" t="inlineStr">
        <is>
          <t>post_events_summary</t>
        </is>
      </c>
    </row>
    <row r="3677" ht="45" customHeight="1">
      <c r="A3677" s="36" t="inlineStr">
        <is>
          <t>C029</t>
        </is>
      </c>
      <c r="B3677" s="37" t="inlineStr">
        <is>
          <t>DADA MNC CO.,Ltd</t>
        </is>
      </c>
      <c r="C3677" s="36" t="inlineStr">
        <is>
          <t>인수 후</t>
        </is>
      </c>
      <c r="D3677" s="36" t="inlineStr">
        <is>
          <t>2023-12-31</t>
        </is>
      </c>
      <c r="E3677" s="37" t="inlineStr">
        <is>
          <t>실적</t>
        </is>
      </c>
      <c r="F3677" s="37"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7" t="inlineStr">
        <is>
          <t>DART 감사보고서</t>
        </is>
      </c>
      <c r="H3677" s="36" t="inlineStr">
        <is>
          <t>2024-04-04</t>
        </is>
      </c>
      <c r="I3677" s="36" t="inlineStr">
        <is>
          <t>20240404001686</t>
        </is>
      </c>
      <c r="J3677" s="39" t="inlineStr">
        <is>
          <t>https://dart.fss.or.kr/dsaf001/main.do?rcpNo=20240404001686</t>
        </is>
      </c>
      <c r="K3677" s="37" t="inlineStr">
        <is>
          <t>post_events_summary,target_op_post</t>
        </is>
      </c>
    </row>
    <row r="3678" ht="45" customHeight="1">
      <c r="A3678" s="36" t="inlineStr">
        <is>
          <t>C029</t>
        </is>
      </c>
      <c r="B3678" s="37" t="inlineStr">
        <is>
          <t>DADA MNC CO.,Ltd</t>
        </is>
      </c>
      <c r="C3678" s="36" t="inlineStr">
        <is>
          <t>인수 후</t>
        </is>
      </c>
      <c r="D3678" s="36" t="inlineStr">
        <is>
          <t>2025-12-31</t>
        </is>
      </c>
      <c r="E3678" s="37" t="inlineStr">
        <is>
          <t>기타</t>
        </is>
      </c>
      <c r="F3678" s="37" t="inlineStr">
        <is>
          <t>CJ ENM 2025 사업보고서: 연결 종속기업 목록에 (주)다다엠앤씨 지분율 100%. 별도 종속기업 투자 표에서 다다엠앤씨 취득원가 6,500,000천원, 장부금액 '-'(당기·전기).</t>
        </is>
      </c>
      <c r="G3678" s="37" t="inlineStr">
        <is>
          <t>DART 사업보고서</t>
        </is>
      </c>
      <c r="H3678" s="36" t="inlineStr">
        <is>
          <t>2026-03-18</t>
        </is>
      </c>
      <c r="I3678" s="36" t="inlineStr">
        <is>
          <t>20260318001469</t>
        </is>
      </c>
      <c r="J3678" s="39" t="inlineStr">
        <is>
          <t>https://dart.fss.or.kr/dsaf001/main.do?rcpNo=20260318001469</t>
        </is>
      </c>
      <c r="K3678" s="37" t="inlineStr">
        <is>
          <t>impairment,post_events_summary</t>
        </is>
      </c>
    </row>
    <row r="3679" ht="45" customHeight="1">
      <c r="A3679" s="36" t="inlineStr">
        <is>
          <t>C030</t>
        </is>
      </c>
      <c r="B3679" s="37" t="inlineStr">
        <is>
          <t>Fifth Season LLC</t>
        </is>
      </c>
      <c r="C3679" s="36" t="inlineStr">
        <is>
          <t>발표</t>
        </is>
      </c>
      <c r="D3679" s="36" t="inlineStr">
        <is>
          <t>2023-12-10</t>
        </is>
      </c>
      <c r="E3679" s="37" t="inlineStr">
        <is>
          <t>발표</t>
        </is>
      </c>
      <c r="F3679" s="37"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7" t="inlineStr">
        <is>
          <t>회사 보도자료</t>
        </is>
      </c>
      <c r="H3679" s="36" t="inlineStr">
        <is>
          <t>2023-12-11</t>
        </is>
      </c>
      <c r="I3679" s="36" t="n"/>
      <c r="J3679" s="39" t="inlineStr">
        <is>
          <t>https://cjnews.cj.net/cj-enm-%e7%be%8e-%ec%8a%a4%ed%8a%9c%eb%94%94%ec%98%a4-%ed%94%bc%ed%94%84%ec%8a%a4%ec%8b%9c%ec%a6%8c-%e6%97%a5-%ed%86%a0%ed%98%b8%e7%a4%be-2900%ec%96%b5%ec%9b%90-%ed%88%ac%ec%9e%90-%ec%9c%a0/</t>
        </is>
      </c>
      <c r="K3679" s="37" t="inlineStr">
        <is>
          <t>chk_note,purpose_quote,announce_date_chk,first_filing_date,size_basis,earnings_call_note</t>
        </is>
      </c>
    </row>
    <row r="3680" ht="45" customHeight="1">
      <c r="A3680" s="36" t="inlineStr">
        <is>
          <t>C030</t>
        </is>
      </c>
      <c r="B3680" s="37" t="inlineStr">
        <is>
          <t>Fifth Season LLC</t>
        </is>
      </c>
      <c r="C3680" s="36" t="inlineStr">
        <is>
          <t>발표</t>
        </is>
      </c>
      <c r="D3680" s="36" t="inlineStr">
        <is>
          <t>2023-12-10</t>
        </is>
      </c>
      <c r="E3680" s="37" t="inlineStr">
        <is>
          <t>발표</t>
        </is>
      </c>
      <c r="F3680" s="37" t="inlineStr">
        <is>
          <t>디지털데일리(교차 확인): '피프스시즌은 10일(미국 현지시간) 토호 인터내셔널을 대상으로 2억2500만달러 규모의 제3자 배정 유상증자를 단행했다'</t>
        </is>
      </c>
      <c r="G3680" s="37" t="inlineStr">
        <is>
          <t>언론 보도</t>
        </is>
      </c>
      <c r="H3680" s="36" t="inlineStr">
        <is>
          <t>2023-12-11</t>
        </is>
      </c>
      <c r="I3680" s="36" t="n"/>
      <c r="J3680" s="39" t="inlineStr">
        <is>
          <t>https://www.ddaily.co.kr/page/view/2023121115355258926</t>
        </is>
      </c>
      <c r="K3680" s="37" t="inlineStr">
        <is>
          <t>chk_note</t>
        </is>
      </c>
    </row>
    <row r="3681" ht="45" customHeight="1">
      <c r="A3681" s="36" t="inlineStr">
        <is>
          <t>C030</t>
        </is>
      </c>
      <c r="B3681" s="37" t="inlineStr">
        <is>
          <t>Fifth Season LLC</t>
        </is>
      </c>
      <c r="C3681" s="36" t="inlineStr">
        <is>
          <t>발표</t>
        </is>
      </c>
      <c r="D3681" s="36" t="inlineStr">
        <is>
          <t>2023-12-11</t>
        </is>
      </c>
      <c r="E3681" s="37" t="inlineStr">
        <is>
          <t>발표</t>
        </is>
      </c>
      <c r="F3681" s="37" t="inlineStr">
        <is>
          <t>TheWrap: 'The investment gives Toho a 25% equity stake'; 'Fifth Season was advised on this transaction by The Raine Group, which acted as exclusive financial advisor, and O’Melveny as legal advisor'</t>
        </is>
      </c>
      <c r="G3681" s="37" t="inlineStr">
        <is>
          <t>언론 보도</t>
        </is>
      </c>
      <c r="H3681" s="36" t="inlineStr">
        <is>
          <t>2023-12-11</t>
        </is>
      </c>
      <c r="I3681" s="36" t="n"/>
      <c r="J3681" s="39" t="inlineStr">
        <is>
          <t>https://www.thewrap.com/fifth-season-toho-investment-225-million</t>
        </is>
      </c>
      <c r="K3681" s="37" t="inlineStr">
        <is>
          <t>notes</t>
        </is>
      </c>
    </row>
    <row r="3682" ht="45" customHeight="1">
      <c r="A3682" s="36" t="inlineStr">
        <is>
          <t>C030</t>
        </is>
      </c>
      <c r="B3682" s="37" t="inlineStr">
        <is>
          <t>Fifth Season LLC</t>
        </is>
      </c>
      <c r="C3682" s="36" t="inlineStr">
        <is>
          <t>발표</t>
        </is>
      </c>
      <c r="D3682" s="36" t="inlineStr">
        <is>
          <t>2023-12-10</t>
        </is>
      </c>
      <c r="E3682" s="37" t="inlineStr">
        <is>
          <t>발표</t>
        </is>
      </c>
      <c r="F3682" s="37" t="inlineStr">
        <is>
          <t>Deadline 기사 Yahoo 전재본 'Japan’s Toho Acquires 25% Stake In Fifth Season; Korea’s CJ ENM Remains Majority Shareholder', 게시 2023-12-11T06:43:35Z; '$225M to acquire a 25% stake ... through Toho's U.S. subsidiary, Toho International'</t>
        </is>
      </c>
      <c r="G3682" s="37" t="inlineStr">
        <is>
          <t>언론 보도</t>
        </is>
      </c>
      <c r="H3682" s="36" t="inlineStr">
        <is>
          <t>2023-12-11</t>
        </is>
      </c>
      <c r="I3682" s="36" t="n"/>
      <c r="J3682" s="39" t="inlineStr">
        <is>
          <t>https://ca.news.yahoo.com/japan-toho-acquires-25-stake-064335279.html</t>
        </is>
      </c>
      <c r="K3682" s="37" t="inlineStr">
        <is>
          <t>first_filing_date,announce_date_chk</t>
        </is>
      </c>
    </row>
    <row r="3683" ht="45" customHeight="1">
      <c r="A3683" s="36" t="inlineStr">
        <is>
          <t>C030</t>
        </is>
      </c>
      <c r="B3683" s="37" t="inlineStr">
        <is>
          <t>Fifth Season LLC</t>
        </is>
      </c>
      <c r="C3683" s="36" t="inlineStr">
        <is>
          <t>발표</t>
        </is>
      </c>
      <c r="D3683" s="36" t="inlineStr">
        <is>
          <t>2023-12-11</t>
        </is>
      </c>
      <c r="E3683" s="37" t="inlineStr">
        <is>
          <t>발표</t>
        </is>
      </c>
      <c r="F3683" s="37" t="inlineStr">
        <is>
          <t>KED 원문: 'Toho’s US subsidiary Toho International has taken over a 25% stake in Fifth Season via a rights offering'; 'the proceeds from the sale of its new shares to Toho'</t>
        </is>
      </c>
      <c r="G3683" s="37" t="inlineStr">
        <is>
          <t>언론 보도</t>
        </is>
      </c>
      <c r="H3683" s="36" t="inlineStr">
        <is>
          <t>2023-12-12</t>
        </is>
      </c>
      <c r="I3683" s="36" t="n"/>
      <c r="J3683" s="39" t="inlineStr">
        <is>
          <t>https://www.kedglobal.com/newsView/ked202312120004</t>
        </is>
      </c>
      <c r="K3683" s="37" t="inlineStr">
        <is>
          <t>chk_note</t>
        </is>
      </c>
    </row>
    <row r="3684" ht="45" customHeight="1">
      <c r="A3684" s="36" t="inlineStr">
        <is>
          <t>C030</t>
        </is>
      </c>
      <c r="B3684" s="37" t="inlineStr">
        <is>
          <t>Fifth Season LLC</t>
        </is>
      </c>
      <c r="C3684" s="36" t="inlineStr">
        <is>
          <t>인수 후</t>
        </is>
      </c>
      <c r="D3684" s="36" t="inlineStr">
        <is>
          <t>2023-12-31</t>
        </is>
      </c>
      <c r="E3684" s="37" t="inlineStr">
        <is>
          <t>손상차손</t>
        </is>
      </c>
      <c r="F3684" s="37"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7" t="inlineStr">
        <is>
          <t>DART 사업보고서</t>
        </is>
      </c>
      <c r="H3684" s="36" t="inlineStr">
        <is>
          <t>2024-03-18</t>
        </is>
      </c>
      <c r="I3684" s="36" t="inlineStr">
        <is>
          <t>20240318000857</t>
        </is>
      </c>
      <c r="J3684" s="39" t="inlineStr">
        <is>
          <t>https://dart.fss.or.kr/dsaf001/main.do?rcpNo=20240318000857</t>
        </is>
      </c>
      <c r="K3684" s="37" t="inlineStr">
        <is>
          <t>impairment,post_events_summary</t>
        </is>
      </c>
    </row>
    <row r="3685" ht="45" customHeight="1">
      <c r="A3685" s="36" t="inlineStr">
        <is>
          <t>C030</t>
        </is>
      </c>
      <c r="B3685" s="37" t="inlineStr">
        <is>
          <t>Fifth Season LLC</t>
        </is>
      </c>
      <c r="C3685" s="36" t="inlineStr">
        <is>
          <t>인수 후</t>
        </is>
      </c>
      <c r="D3685" s="36" t="inlineStr">
        <is>
          <t>2025-12-31</t>
        </is>
      </c>
      <c r="E3685" s="37" t="inlineStr">
        <is>
          <t>손상차손</t>
        </is>
      </c>
      <c r="F3685" s="37" t="inlineStr">
        <is>
          <t>CJ ENM 2025 별도주석 14 '(*1) ... CJ ENM USA Inc 832억원 등이 포함'; CJ ENM USA INC. 장부 791,521,030 → 708,311,978천원</t>
        </is>
      </c>
      <c r="G3685" s="37" t="inlineStr">
        <is>
          <t>DART 사업보고서</t>
        </is>
      </c>
      <c r="H3685" s="36" t="inlineStr">
        <is>
          <t>2026-03-18</t>
        </is>
      </c>
      <c r="I3685" s="36" t="inlineStr">
        <is>
          <t>20260318001469</t>
        </is>
      </c>
      <c r="J3685" s="39" t="inlineStr">
        <is>
          <t>https://dart.fss.or.kr/dsaf001/main.do?rcpNo=20260318001469</t>
        </is>
      </c>
      <c r="K3685" s="37" t="inlineStr">
        <is>
          <t>post_events_summary</t>
        </is>
      </c>
    </row>
    <row r="3686" ht="45" customHeight="1">
      <c r="A3686" s="36" t="inlineStr">
        <is>
          <t>C030</t>
        </is>
      </c>
      <c r="B3686" s="37" t="inlineStr">
        <is>
          <t>Fifth Season LLC</t>
        </is>
      </c>
      <c r="C3686" s="36" t="inlineStr">
        <is>
          <t>인수 후</t>
        </is>
      </c>
      <c r="D3686" s="36" t="inlineStr">
        <is>
          <t>2026-02-28</t>
        </is>
      </c>
      <c r="E3686" s="37" t="inlineStr">
        <is>
          <t>실적</t>
        </is>
      </c>
      <c r="F3686" s="37" t="inlineStr">
        <is>
          <t>東宝 2026년 2월기 決算短信: (参考) 持分法投資損益 2026年２月期 △2,113百万円·2025年２月期 △4,210百万円; '2026年３月１日付で普通株式１株につき５株の割合で株式分割'</t>
        </is>
      </c>
      <c r="G3686" s="37" t="inlineStr">
        <is>
          <t>TDnet</t>
        </is>
      </c>
      <c r="H3686" s="36" t="inlineStr">
        <is>
          <t>2026-04-14</t>
        </is>
      </c>
      <c r="I3686" s="36" t="n"/>
      <c r="J3686" s="39" t="inlineStr">
        <is>
          <t>https://www2.jpx.co.jp/disc/96020/081220260410501786_tse-acedjpsm-96020-20260414396020-ixbrl.htm</t>
        </is>
      </c>
      <c r="K3686" s="37" t="inlineStr">
        <is>
          <t>impairment,post_events_summary,acq_mktcap</t>
        </is>
      </c>
    </row>
    <row r="3687" ht="45" customHeight="1">
      <c r="A3687" s="36" t="inlineStr">
        <is>
          <t>C030</t>
        </is>
      </c>
      <c r="B3687" s="37" t="inlineStr">
        <is>
          <t>Fifth Season LLC</t>
        </is>
      </c>
      <c r="C3687" s="36" t="inlineStr">
        <is>
          <t>인수 후</t>
        </is>
      </c>
      <c r="D3687" s="36" t="inlineStr">
        <is>
          <t>2025-04-15</t>
        </is>
      </c>
      <c r="E3687" s="37" t="inlineStr">
        <is>
          <t>기타</t>
        </is>
      </c>
      <c r="F3687" s="37" t="inlineStr">
        <is>
          <t>東宝 중기경영계획 관련 자료(영문): 'Key Subsidiaries and Affiliates Acquired During TOHO Mid-Term Plan 2025' 중 'Acquired a partial equity stake' 목록에 CJ ENM FIFTH SEASON LLC.</t>
        </is>
      </c>
      <c r="G3687" s="37" t="inlineStr">
        <is>
          <t>TDnet</t>
        </is>
      </c>
      <c r="H3687" s="36" t="inlineStr">
        <is>
          <t>2025-04-15</t>
        </is>
      </c>
      <c r="I3687" s="36" t="n"/>
      <c r="J3687" s="39" t="inlineStr">
        <is>
          <t>https://www.fse.or.jp/files/lis_tkj/25041596020.pdf</t>
        </is>
      </c>
      <c r="K3687" s="37" t="inlineStr">
        <is>
          <t>notes</t>
        </is>
      </c>
    </row>
    <row r="3688" ht="45" customHeight="1">
      <c r="A3688" s="36" t="inlineStr">
        <is>
          <t>C030</t>
        </is>
      </c>
      <c r="B3688" s="37" t="inlineStr">
        <is>
          <t>Fifth Season LLC</t>
        </is>
      </c>
      <c r="C3688" s="36" t="inlineStr">
        <is>
          <t>인수 후</t>
        </is>
      </c>
      <c r="D3688" s="36" t="inlineStr">
        <is>
          <t>2025-12-31</t>
        </is>
      </c>
      <c r="E3688" s="37" t="inlineStr">
        <is>
          <t>실적</t>
        </is>
      </c>
      <c r="F3688" s="37" t="inlineStr">
        <is>
          <t>DS투자증권 표6 'CJ ENM 법인별 실적 추이'(자료: CJ ENM): 피프스시즌 영업이익 2022 -44.0·2023 -65.5·2024 -52.0·2025P -5.6십억원, 매출 699.6·347.6·1,038.8·789.7십억원</t>
        </is>
      </c>
      <c r="G3688" s="37" t="inlineStr">
        <is>
          <t>기타</t>
        </is>
      </c>
      <c r="H3688" s="36" t="inlineStr">
        <is>
          <t>2026-02-06</t>
        </is>
      </c>
      <c r="I3688" s="36" t="n"/>
      <c r="J3688" s="39" t="inlineStr">
        <is>
          <t>https://stock.pstatic.net/stock-research/company/66/20260206_company_258023000.pdf</t>
        </is>
      </c>
      <c r="K3688" s="37" t="inlineStr">
        <is>
          <t>target_op_pre,target_op_post</t>
        </is>
      </c>
    </row>
    <row r="3689" ht="45" customHeight="1">
      <c r="A3689" s="36" t="inlineStr">
        <is>
          <t>C030</t>
        </is>
      </c>
      <c r="B3689" s="37" t="inlineStr">
        <is>
          <t>Fifth Season LLC</t>
        </is>
      </c>
      <c r="C3689" s="36" t="inlineStr">
        <is>
          <t>인수 전</t>
        </is>
      </c>
      <c r="D3689" s="36" t="inlineStr">
        <is>
          <t>2022-12-31</t>
        </is>
      </c>
      <c r="E3689" s="37" t="inlineStr">
        <is>
          <t>실적</t>
        </is>
      </c>
      <c r="F3689" s="37" t="inlineStr">
        <is>
          <t>IB토마토: FIFTH SEASON '약 7000억원의 매출을 기록했으나 ... 418억원의 영업적자가 발생'</t>
        </is>
      </c>
      <c r="G3689" s="37" t="inlineStr">
        <is>
          <t>언론 보도</t>
        </is>
      </c>
      <c r="H3689" s="36" t="inlineStr">
        <is>
          <t>2023-04-28</t>
        </is>
      </c>
      <c r="I3689" s="36" t="n"/>
      <c r="J3689" s="39" t="inlineStr">
        <is>
          <t>https://newstomato.com/ReadNews.aspx?no=1186293</t>
        </is>
      </c>
      <c r="K3689" s="37" t="inlineStr">
        <is>
          <t>target_op_pre</t>
        </is>
      </c>
    </row>
    <row r="3690" ht="45" customHeight="1">
      <c r="A3690" s="36" t="inlineStr">
        <is>
          <t>C030</t>
        </is>
      </c>
      <c r="B3690" s="37" t="inlineStr">
        <is>
          <t>Fifth Season LLC</t>
        </is>
      </c>
      <c r="C3690" s="36" t="inlineStr">
        <is>
          <t>인수 전</t>
        </is>
      </c>
      <c r="D3690" s="36" t="inlineStr">
        <is>
          <t>2023-06-30</t>
        </is>
      </c>
      <c r="E3690" s="37" t="inlineStr">
        <is>
          <t>실적</t>
        </is>
      </c>
      <c r="F3690" s="37" t="inlineStr">
        <is>
          <t>MTN: '피프스시즌은 올 2분기만 326억원의 영업손실'</t>
        </is>
      </c>
      <c r="G3690" s="37" t="inlineStr">
        <is>
          <t>언론 보도</t>
        </is>
      </c>
      <c r="H3690" s="36" t="inlineStr">
        <is>
          <t>2023-08-24</t>
        </is>
      </c>
      <c r="I3690" s="36" t="n"/>
      <c r="J3690" s="39" t="inlineStr">
        <is>
          <t>https://news.mtn.co.kr/news-detail/2023082416243261543</t>
        </is>
      </c>
      <c r="K3690" s="37" t="inlineStr">
        <is>
          <t>target_op_pre</t>
        </is>
      </c>
    </row>
    <row r="3691" ht="45" customHeight="1">
      <c r="A3691" s="36" t="inlineStr">
        <is>
          <t>C030</t>
        </is>
      </c>
      <c r="B3691" s="37" t="inlineStr">
        <is>
          <t>Fifth Season LLC</t>
        </is>
      </c>
      <c r="C3691" s="36" t="inlineStr">
        <is>
          <t>인수 후</t>
        </is>
      </c>
      <c r="D3691" s="36" t="inlineStr">
        <is>
          <t>2026-03-31</t>
        </is>
      </c>
      <c r="E3691" s="37" t="inlineStr">
        <is>
          <t>실적</t>
        </is>
      </c>
      <c r="F3691" s="37" t="inlineStr">
        <is>
          <t>하나증권 1Q26 리뷰: '피프스시즌이 3개의 드라마 타이틀이 반영되며 영업적자 29억원(+144억원)으로 크게 개선'</t>
        </is>
      </c>
      <c r="G3691" s="37" t="inlineStr">
        <is>
          <t>기타</t>
        </is>
      </c>
      <c r="H3691" s="36" t="inlineStr">
        <is>
          <t>2026-05-08</t>
        </is>
      </c>
      <c r="I3691" s="36" t="n"/>
      <c r="J3691" s="39" t="inlineStr">
        <is>
          <t>https://stock.pstatic.net/stock-research/company/57/20260508_company_132069000.pdf</t>
        </is>
      </c>
      <c r="K3691" s="37" t="inlineStr">
        <is>
          <t>target_op_post,post_events_summary</t>
        </is>
      </c>
    </row>
    <row r="3692" ht="45" customHeight="1">
      <c r="A3692" s="36" t="inlineStr">
        <is>
          <t>C030</t>
        </is>
      </c>
      <c r="B3692" s="37" t="inlineStr">
        <is>
          <t>Fifth Season LLC</t>
        </is>
      </c>
      <c r="C3692" s="36" t="inlineStr">
        <is>
          <t>인수 후</t>
        </is>
      </c>
      <c r="D3692" s="36" t="inlineStr">
        <is>
          <t>2024-02-08</t>
        </is>
      </c>
      <c r="E3692" s="37" t="inlineStr">
        <is>
          <t>손상차손</t>
        </is>
      </c>
      <c r="F3692" s="37"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7" t="inlineStr">
        <is>
          <t>언론 보도</t>
        </is>
      </c>
      <c r="H3692" s="36" t="inlineStr">
        <is>
          <t>2024-02-08</t>
        </is>
      </c>
      <c r="I3692" s="36" t="n"/>
      <c r="J3692" s="39" t="inlineStr">
        <is>
          <t>https://dealsite.co.kr/articles/117814</t>
        </is>
      </c>
      <c r="K3692" s="37" t="inlineStr">
        <is>
          <t>earnings_call_note,impairment</t>
        </is>
      </c>
    </row>
    <row r="3693" ht="45" customHeight="1">
      <c r="A3693" s="36" t="inlineStr">
        <is>
          <t>C030</t>
        </is>
      </c>
      <c r="B3693" s="37" t="inlineStr">
        <is>
          <t>Fifth Season LLC</t>
        </is>
      </c>
      <c r="C3693" s="36" t="inlineStr">
        <is>
          <t>인수 후</t>
        </is>
      </c>
      <c r="D3693" s="36" t="inlineStr">
        <is>
          <t>2026-02-12</t>
        </is>
      </c>
      <c r="E3693" s="37" t="inlineStr">
        <is>
          <t>매각</t>
        </is>
      </c>
      <c r="F3693" s="37" t="inlineStr">
        <is>
          <t>Broadcast: Severance 계약 'which was struck late last year', Apple이 'all IP and rights' 확보, 약 $70m</t>
        </is>
      </c>
      <c r="G3693" s="37" t="inlineStr">
        <is>
          <t>언론 보도</t>
        </is>
      </c>
      <c r="H3693" s="36" t="inlineStr">
        <is>
          <t>2026-02-12</t>
        </is>
      </c>
      <c r="I3693" s="36" t="n"/>
      <c r="J3693" s="39" t="inlineStr">
        <is>
          <t>https://www.broadcastnow.co.uk/broadcast-international/apple-tv-buys-out-severance-from-fifth-season/5213779.article</t>
        </is>
      </c>
      <c r="K3693" s="37" t="inlineStr">
        <is>
          <t>post_events_summary</t>
        </is>
      </c>
    </row>
    <row r="3694" ht="45" customHeight="1">
      <c r="A3694" s="36" t="inlineStr">
        <is>
          <t>K001</t>
        </is>
      </c>
      <c r="B3694" s="37" t="inlineStr">
        <is>
          <t>Kakao M Corp.</t>
        </is>
      </c>
      <c r="C3694" s="36" t="inlineStr">
        <is>
          <t>인수 후</t>
        </is>
      </c>
      <c r="D3694" s="36" t="inlineStr">
        <is>
          <t>2005-08-11</t>
        </is>
      </c>
      <c r="E3694" s="37" t="inlineStr">
        <is>
          <t>완료</t>
        </is>
      </c>
      <c r="F3694" s="37"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7" t="inlineStr">
        <is>
          <t>DART 사업보고서</t>
        </is>
      </c>
      <c r="H3694" s="36" t="inlineStr">
        <is>
          <t>2006-03-31</t>
        </is>
      </c>
      <c r="I3694" s="36" t="inlineStr">
        <is>
          <t>20060331001813</t>
        </is>
      </c>
      <c r="J3694" s="39" t="inlineStr">
        <is>
          <t>https://dart.fss.or.kr/dsaf001/main.do?rcpNo=20060331001813</t>
        </is>
      </c>
      <c r="K3694" s="37" t="inlineStr">
        <is>
          <t>value_chk_local,value_chk_usdmm,chk_note,impairment</t>
        </is>
      </c>
    </row>
    <row r="3695" ht="45" customHeight="1">
      <c r="A3695" s="36" t="inlineStr">
        <is>
          <t>K001</t>
        </is>
      </c>
      <c r="B3695" s="37" t="inlineStr">
        <is>
          <t>Kakao M Corp.</t>
        </is>
      </c>
      <c r="C3695" s="36" t="inlineStr">
        <is>
          <t>인수 후</t>
        </is>
      </c>
      <c r="D3695" s="36" t="inlineStr">
        <is>
          <t>2005-08-11</t>
        </is>
      </c>
      <c r="E3695" s="37" t="inlineStr">
        <is>
          <t>완료</t>
        </is>
      </c>
      <c r="F3695" s="37"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7" t="inlineStr">
        <is>
          <t>SEC</t>
        </is>
      </c>
      <c r="H3695" s="36" t="inlineStr">
        <is>
          <t>2006-06-30</t>
        </is>
      </c>
      <c r="I3695" s="36" t="inlineStr">
        <is>
          <t>0001145549-06-000940</t>
        </is>
      </c>
      <c r="J3695" s="39" t="inlineStr">
        <is>
          <t>https://www.sec.gov/Archives/edgar/data/1015650/000114554906000940/h00576e20vf.htm</t>
        </is>
      </c>
      <c r="K3695" s="37" t="inlineStr">
        <is>
          <t>value_chk_local,value_chk_usdmm,earnings_call_note,impairment</t>
        </is>
      </c>
    </row>
    <row r="3696" ht="45" customHeight="1">
      <c r="A3696" s="36" t="inlineStr">
        <is>
          <t>K001</t>
        </is>
      </c>
      <c r="B3696" s="37" t="inlineStr">
        <is>
          <t>Kakao M Corp.</t>
        </is>
      </c>
      <c r="C3696" s="36" t="inlineStr">
        <is>
          <t>인수 후</t>
        </is>
      </c>
      <c r="D3696" s="36" t="inlineStr">
        <is>
          <t>2006-12-31</t>
        </is>
      </c>
      <c r="E3696" s="37" t="inlineStr">
        <is>
          <t>기타</t>
        </is>
      </c>
      <c r="F3696" s="37"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7" t="inlineStr">
        <is>
          <t>SEC</t>
        </is>
      </c>
      <c r="H3696" s="36" t="inlineStr">
        <is>
          <t>2007-06-29</t>
        </is>
      </c>
      <c r="I3696" s="36" t="inlineStr">
        <is>
          <t>0001145549-07-001179</t>
        </is>
      </c>
      <c r="J3696" s="39" t="inlineStr">
        <is>
          <t>https://www.sec.gov/Archives/edgar/data/1015650/000114554907001179/h01276e20vf.htm</t>
        </is>
      </c>
      <c r="K3696" s="37" t="inlineStr">
        <is>
          <t>earnings_call_note</t>
        </is>
      </c>
    </row>
    <row r="3697" ht="45" customHeight="1">
      <c r="A3697" s="36" t="inlineStr">
        <is>
          <t>K001</t>
        </is>
      </c>
      <c r="B3697" s="37" t="inlineStr">
        <is>
          <t>Kakao M Corp.</t>
        </is>
      </c>
      <c r="C3697" s="36" t="inlineStr">
        <is>
          <t>인수 전</t>
        </is>
      </c>
      <c r="D3697" s="36" t="inlineStr">
        <is>
          <t>2004-12-31</t>
        </is>
      </c>
      <c r="E3697" s="37" t="inlineStr">
        <is>
          <t>실적</t>
        </is>
      </c>
      <c r="F3697" s="37" t="inlineStr">
        <is>
          <t>SKT 2004 연결감사보고서 연결대차대조표(천원): 자산총계 제21기(2004-12-31) 14,283,357,730 / 제20기 13,818,216,606, 자본총계 7,205,743,297.</t>
        </is>
      </c>
      <c r="G3697" s="37" t="inlineStr">
        <is>
          <t>DART 감사보고서</t>
        </is>
      </c>
      <c r="H3697" s="36" t="inlineStr">
        <is>
          <t>2005-04-30</t>
        </is>
      </c>
      <c r="I3697" s="36" t="inlineStr">
        <is>
          <t>20050429001477</t>
        </is>
      </c>
      <c r="J3697" s="39" t="inlineStr">
        <is>
          <t>https://dart.fss.or.kr/dsaf001/main.do?rcpNo=20050429001477</t>
        </is>
      </c>
      <c r="K3697" s="37" t="inlineStr">
        <is>
          <t>apex_total_assets</t>
        </is>
      </c>
    </row>
    <row r="3698" ht="45" customHeight="1">
      <c r="A3698" s="36" t="inlineStr">
        <is>
          <t>K001</t>
        </is>
      </c>
      <c r="B3698" s="37" t="inlineStr">
        <is>
          <t>Kakao M Corp.</t>
        </is>
      </c>
      <c r="C3698" s="36" t="inlineStr">
        <is>
          <t>인수 후</t>
        </is>
      </c>
      <c r="D3698" s="36" t="inlineStr">
        <is>
          <t>2005-08-11</t>
        </is>
      </c>
      <c r="E3698" s="37" t="inlineStr">
        <is>
          <t>완료</t>
        </is>
      </c>
      <c r="F3698" s="37" t="inlineStr">
        <is>
          <t>민영빈 외 대량보유상황보고서(약식): 2005-08-11 민영빈 1,343,339주·㈜와이비엠시사 1,038,670주·정명숙 850,000주·㈜티엔이 874,000주·㈜키드랜드 589,000주·㈜엠비유 190,000주를 처분단가 2,600원에 'SK텔레콤(주)에 장외매도'.</t>
        </is>
      </c>
      <c r="G3698" s="37" t="inlineStr">
        <is>
          <t>DART 기타공시</t>
        </is>
      </c>
      <c r="H3698" s="36" t="inlineStr">
        <is>
          <t>2005-08-12</t>
        </is>
      </c>
      <c r="I3698" s="36" t="inlineStr">
        <is>
          <t>20050812000375</t>
        </is>
      </c>
      <c r="J3698" s="39" t="inlineStr">
        <is>
          <t>https://dart.fss.or.kr/dsaf001/main.do?rcpNo=20050812000375</t>
        </is>
      </c>
      <c r="K3698" s="37" t="inlineStr">
        <is>
          <t>notes,value_chk_local</t>
        </is>
      </c>
    </row>
    <row r="3699" ht="45" customHeight="1">
      <c r="A3699" s="36" t="inlineStr">
        <is>
          <t>K001</t>
        </is>
      </c>
      <c r="B3699" s="37" t="inlineStr">
        <is>
          <t>Kakao M Corp.</t>
        </is>
      </c>
      <c r="C3699" s="36" t="inlineStr">
        <is>
          <t>인수 후</t>
        </is>
      </c>
      <c r="D3699" s="36" t="inlineStr">
        <is>
          <t>2005-08-11</t>
        </is>
      </c>
      <c r="E3699" s="37" t="inlineStr">
        <is>
          <t>완료</t>
        </is>
      </c>
      <c r="F3699" s="37" t="inlineStr">
        <is>
          <t>SKT 임원ㆍ주요주주소유주식보고서: 2005-08-11 장외매수 4,885,009주 단가 2,600원, 2005-08-12 제3자배정유상증자 4,697,312주 단가 3,520원, 보유 9,582,321주(60.00%).</t>
        </is>
      </c>
      <c r="G3699" s="37" t="inlineStr">
        <is>
          <t>DART 기타공시</t>
        </is>
      </c>
      <c r="H3699" s="36" t="inlineStr">
        <is>
          <t>2005-08-13</t>
        </is>
      </c>
      <c r="I3699" s="36" t="inlineStr">
        <is>
          <t>20050812001021</t>
        </is>
      </c>
      <c r="J3699" s="39" t="inlineStr">
        <is>
          <t>https://dart.fss.or.kr/dsaf001/main.do?rcpNo=20050812001021</t>
        </is>
      </c>
      <c r="K3699" s="37" t="inlineStr">
        <is>
          <t>notes,value_chk_local</t>
        </is>
      </c>
    </row>
    <row r="3700" ht="45" customHeight="1">
      <c r="A3700" s="36" t="inlineStr">
        <is>
          <t>K001</t>
        </is>
      </c>
      <c r="B3700" s="37" t="inlineStr">
        <is>
          <t>Kakao M Corp.</t>
        </is>
      </c>
      <c r="C3700" s="36" t="inlineStr">
        <is>
          <t>인수 후</t>
        </is>
      </c>
      <c r="D3700" s="36" t="inlineStr">
        <is>
          <t>2005-07-29</t>
        </is>
      </c>
      <c r="E3700" s="37" t="inlineStr">
        <is>
          <t>경영진변경</t>
        </is>
      </c>
      <c r="F3700" s="37" t="inlineStr">
        <is>
          <t>대표이사 변경: 민영빈·함용일(각자대표) → 함용일, 변경사유 '최대주주변경에 따른 경영권 이양', 변경일 2005-07-29.</t>
        </is>
      </c>
      <c r="G3700" s="37" t="inlineStr">
        <is>
          <t>DART 기타공시</t>
        </is>
      </c>
      <c r="H3700" s="36" t="inlineStr">
        <is>
          <t>2005-07-29</t>
        </is>
      </c>
      <c r="I3700" s="36" t="inlineStr">
        <is>
          <t>20050729000028</t>
        </is>
      </c>
      <c r="J3700" s="39" t="inlineStr">
        <is>
          <t>https://dart.fss.or.kr/dsaf001/main.do?rcpNo=20050729000028</t>
        </is>
      </c>
      <c r="K3700" s="37" t="inlineStr">
        <is>
          <t>post_events_summary</t>
        </is>
      </c>
    </row>
    <row r="3701" ht="45" customHeight="1">
      <c r="A3701" s="36" t="inlineStr">
        <is>
          <t>K001</t>
        </is>
      </c>
      <c r="B3701" s="37" t="inlineStr">
        <is>
          <t>Kakao M Corp.</t>
        </is>
      </c>
      <c r="C3701" s="36" t="inlineStr">
        <is>
          <t>인수 후</t>
        </is>
      </c>
      <c r="D3701" s="36" t="inlineStr">
        <is>
          <t>2007-06</t>
        </is>
      </c>
      <c r="E3701" s="37" t="inlineStr">
        <is>
          <t>경영진변경</t>
        </is>
      </c>
      <c r="F3701" s="37" t="inlineStr">
        <is>
          <t>카카오엠 2017 사업보고서 연혁: '2005년 07월 각자대표이사 민영빈 사임', '2007년 06월 대표이사 함용일 사임, 대표이사 신원수 취임', '2005년 10월 에스케이 계열 편입'.</t>
        </is>
      </c>
      <c r="G3701" s="37" t="inlineStr">
        <is>
          <t>DART 사업보고서</t>
        </is>
      </c>
      <c r="H3701" s="36" t="inlineStr">
        <is>
          <t>2018-03-30</t>
        </is>
      </c>
      <c r="I3701" s="36" t="inlineStr">
        <is>
          <t>20180330003970</t>
        </is>
      </c>
      <c r="J3701" s="39" t="inlineStr">
        <is>
          <t>https://dart.fss.or.kr/dsaf001/main.do?rcpNo=20180330003970</t>
        </is>
      </c>
      <c r="K3701" s="37" t="inlineStr">
        <is>
          <t>post_events_summary</t>
        </is>
      </c>
    </row>
    <row r="3702" ht="45" customHeight="1">
      <c r="A3702" s="36" t="inlineStr">
        <is>
          <t>K001</t>
        </is>
      </c>
      <c r="B3702" s="37" t="inlineStr">
        <is>
          <t>Kakao M Corp.</t>
        </is>
      </c>
      <c r="C3702" s="36" t="inlineStr">
        <is>
          <t>발표</t>
        </is>
      </c>
      <c r="D3702" s="36" t="inlineStr">
        <is>
          <t>2005-08-09</t>
        </is>
      </c>
      <c r="E3702" s="37" t="inlineStr">
        <is>
          <t>기타</t>
        </is>
      </c>
      <c r="F3702" s="37" t="inlineStr">
        <is>
          <t>유상증자결정 정정(이사회 2005-08-09): 납입일 2005-08-26 → 2005-08-11, 신주교부 2005-08-22, 상장 2005-08-23, '신주는 증권예탁원에 1년간 전량 보호예수'.</t>
        </is>
      </c>
      <c r="G3702" s="37" t="inlineStr">
        <is>
          <t>DART 기타공시</t>
        </is>
      </c>
      <c r="H3702" s="36" t="inlineStr">
        <is>
          <t>2005-08-09</t>
        </is>
      </c>
      <c r="I3702" s="36" t="inlineStr">
        <is>
          <t>20050809000226</t>
        </is>
      </c>
      <c r="J3702" s="39" t="inlineStr">
        <is>
          <t>https://dart.fss.or.kr/dsaf001/main.do?rcpNo=20050809000226</t>
        </is>
      </c>
      <c r="K3702" s="37" t="inlineStr">
        <is>
          <t>notes</t>
        </is>
      </c>
    </row>
    <row r="3703" ht="45" customHeight="1">
      <c r="A3703" s="36" t="inlineStr">
        <is>
          <t>K001</t>
        </is>
      </c>
      <c r="B3703" s="37" t="inlineStr">
        <is>
          <t>Kakao M Corp.</t>
        </is>
      </c>
      <c r="C3703" s="36" t="inlineStr">
        <is>
          <t>인수 후</t>
        </is>
      </c>
      <c r="D3703" s="36" t="inlineStr">
        <is>
          <t>2008-12-31</t>
        </is>
      </c>
      <c r="E3703" s="37" t="inlineStr">
        <is>
          <t>기타</t>
        </is>
      </c>
      <c r="F3703" s="37"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7" t="inlineStr">
        <is>
          <t>DART 사업보고서</t>
        </is>
      </c>
      <c r="H3703" s="36" t="inlineStr">
        <is>
          <t>2009-03-31</t>
        </is>
      </c>
      <c r="I3703" s="36" t="inlineStr">
        <is>
          <t>20090331002576</t>
        </is>
      </c>
      <c r="J3703" s="39" t="inlineStr">
        <is>
          <t>https://dart.fss.or.kr/dsaf001/main.do?rcpNo=20090331002576</t>
        </is>
      </c>
      <c r="K3703" s="37" t="inlineStr">
        <is>
          <t>impairment</t>
        </is>
      </c>
    </row>
    <row r="3704" ht="45" customHeight="1">
      <c r="A3704" s="36" t="inlineStr">
        <is>
          <t>K001</t>
        </is>
      </c>
      <c r="B3704" s="37" t="inlineStr">
        <is>
          <t>Kakao M Corp.</t>
        </is>
      </c>
      <c r="C3704" s="36" t="inlineStr">
        <is>
          <t>발표</t>
        </is>
      </c>
      <c r="D3704" s="36" t="inlineStr">
        <is>
          <t>2005-05-27</t>
        </is>
      </c>
      <c r="E3704" s="37" t="inlineStr">
        <is>
          <t>발표</t>
        </is>
      </c>
      <c r="F3704" s="37" t="inlineStr">
        <is>
          <t>경향신문 'SKT, 국내최대 서울음반 인수'(2005-05-27 18:12): 구주 43.33%(4백88만5천9주) 인수와 제3자배정으로 '총 60%의 지분을 확보', '투자금액은 모두 2백92억원', 함용일 대표 유임; 사전 인수설 언급 없음.</t>
        </is>
      </c>
      <c r="G3704" s="37" t="inlineStr">
        <is>
          <t>언론 보도</t>
        </is>
      </c>
      <c r="H3704" s="36" t="inlineStr">
        <is>
          <t>2005-05-27</t>
        </is>
      </c>
      <c r="I3704" s="36" t="n"/>
      <c r="J3704" s="39" t="inlineStr">
        <is>
          <t>https://www.khan.co.kr/article/200505271812191</t>
        </is>
      </c>
      <c r="K3704" s="37" t="inlineStr">
        <is>
          <t>purpose_quote,first_filing_date</t>
        </is>
      </c>
    </row>
    <row r="3705" ht="45" customHeight="1">
      <c r="A3705" s="36" t="inlineStr">
        <is>
          <t>K002</t>
        </is>
      </c>
      <c r="B3705" s="37" t="inlineStr">
        <is>
          <t>Kakao M Corp.</t>
        </is>
      </c>
      <c r="C3705" s="36" t="inlineStr">
        <is>
          <t>발표</t>
        </is>
      </c>
      <c r="D3705" s="36" t="inlineStr">
        <is>
          <t>2008-10-31</t>
        </is>
      </c>
      <c r="E3705" s="37" t="inlineStr">
        <is>
          <t>발표</t>
        </is>
      </c>
      <c r="F3705" s="37"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7" t="inlineStr">
        <is>
          <t>DART 기타공시</t>
        </is>
      </c>
      <c r="H3705" s="36" t="inlineStr">
        <is>
          <t>2008-11-03</t>
        </is>
      </c>
      <c r="I3705" s="36" t="inlineStr">
        <is>
          <t>20081103000004</t>
        </is>
      </c>
      <c r="J3705" s="39" t="inlineStr">
        <is>
          <t>https://dart.fss.or.kr/dsaf001/main.do?rcpNo=20081103000004</t>
        </is>
      </c>
      <c r="K3705" s="37" t="inlineStr">
        <is>
          <t>purpose_quote,notes</t>
        </is>
      </c>
    </row>
    <row r="3706" ht="45" customHeight="1">
      <c r="A3706" s="36" t="inlineStr">
        <is>
          <t>K002</t>
        </is>
      </c>
      <c r="B3706" s="37" t="inlineStr">
        <is>
          <t>Kakao M Corp.</t>
        </is>
      </c>
      <c r="C3706" s="36" t="inlineStr">
        <is>
          <t>인수 후</t>
        </is>
      </c>
      <c r="D3706" s="36" t="inlineStr">
        <is>
          <t>2013-09-30</t>
        </is>
      </c>
      <c r="E3706" s="37" t="inlineStr">
        <is>
          <t>기타</t>
        </is>
      </c>
      <c r="F3706" s="37" t="inlineStr">
        <is>
          <t>RealNetworks 10-Q(2013 3분기): 공개주식(J-Stream, LoEn) 'aggregate cost basis of these securities totaled $8.6 million as of September 30, 2013 and $8.6 million at December 31, 2012'; 2012년 1~9월 로엔 지분 일부 매각 세전이익 $4.3m.</t>
        </is>
      </c>
      <c r="G3706" s="37" t="inlineStr">
        <is>
          <t>SEC</t>
        </is>
      </c>
      <c r="H3706" s="36" t="inlineStr">
        <is>
          <t>2013-11-07</t>
        </is>
      </c>
      <c r="I3706" s="36" t="inlineStr">
        <is>
          <t>0001046327-13-000039</t>
        </is>
      </c>
      <c r="J3706" s="39" t="inlineStr">
        <is>
          <t>https://www.sec.gov/Archives/edgar/data/1046327/000104632713000039/a10q2013q3.htm</t>
        </is>
      </c>
      <c r="K3706" s="37" t="inlineStr">
        <is>
          <t>impairment</t>
        </is>
      </c>
    </row>
    <row r="3707" ht="45" customHeight="1">
      <c r="A3707" s="36" t="inlineStr">
        <is>
          <t>K002</t>
        </is>
      </c>
      <c r="B3707" s="37" t="inlineStr">
        <is>
          <t>Kakao M Corp.</t>
        </is>
      </c>
      <c r="C3707" s="36" t="inlineStr">
        <is>
          <t>인수 후</t>
        </is>
      </c>
      <c r="D3707" s="36" t="inlineStr">
        <is>
          <t>2013-12-31</t>
        </is>
      </c>
      <c r="E3707" s="37" t="inlineStr">
        <is>
          <t>실적</t>
        </is>
      </c>
      <c r="F3707" s="37" t="inlineStr">
        <is>
          <t>RealNetworks 10-K 2013 특수관계 거래: 'During the years ended December 31, 2013, 2012, and 2011, we recorded revenue from LoEn of $26.4 million, $18.1 million and $20.3 million'; 2008년 'at market prices, approximately 11%' 취득.</t>
        </is>
      </c>
      <c r="G3707" s="37" t="inlineStr">
        <is>
          <t>SEC</t>
        </is>
      </c>
      <c r="H3707" s="36" t="inlineStr">
        <is>
          <t>2014-03-06</t>
        </is>
      </c>
      <c r="I3707" s="36" t="inlineStr">
        <is>
          <t>0001046327-14-000014</t>
        </is>
      </c>
      <c r="J3707" s="39" t="inlineStr">
        <is>
          <t>https://www.sec.gov/Archives/edgar/data/1046327/000104632714000014/a10k2013.htm</t>
        </is>
      </c>
      <c r="K3707" s="37" t="inlineStr">
        <is>
          <t>earnings_call_note</t>
        </is>
      </c>
    </row>
    <row r="3708" ht="45" customHeight="1">
      <c r="A3708" s="36" t="inlineStr">
        <is>
          <t>K002</t>
        </is>
      </c>
      <c r="B3708" s="37" t="inlineStr">
        <is>
          <t>Kakao M Corp.</t>
        </is>
      </c>
      <c r="C3708" s="36" t="inlineStr">
        <is>
          <t>인수 후</t>
        </is>
      </c>
      <c r="D3708" s="36" t="inlineStr">
        <is>
          <t>2014-02-05</t>
        </is>
      </c>
      <c r="E3708" s="37" t="inlineStr">
        <is>
          <t>어닝콜</t>
        </is>
      </c>
      <c r="F3708" s="37" t="inlineStr">
        <is>
          <t>RealNetworks 2013년 4분기 실적발표(8-K Exhibit 99.1): 4분기 GAAP 순이익 $4.1m — 'The increase primarily reflects a net gain of $21.4 million from the sale of its investment in LoEn in the fourth quarter of 2013'.</t>
        </is>
      </c>
      <c r="G3708" s="37" t="inlineStr">
        <is>
          <t>IR 자료</t>
        </is>
      </c>
      <c r="H3708" s="36" t="inlineStr">
        <is>
          <t>2014-02-05</t>
        </is>
      </c>
      <c r="I3708" s="36" t="inlineStr">
        <is>
          <t>0001046327-14-000005</t>
        </is>
      </c>
      <c r="J3708" s="39" t="inlineStr">
        <is>
          <t>https://www.sec.gov/Archives/edgar/data/1046327/000104632714000005/exhibit991erq4-13.htm</t>
        </is>
      </c>
      <c r="K3708" s="37" t="inlineStr">
        <is>
          <t>earnings_call_note</t>
        </is>
      </c>
    </row>
    <row r="3709" ht="45" customHeight="1">
      <c r="A3709" s="36" t="inlineStr">
        <is>
          <t>K004</t>
        </is>
      </c>
      <c r="B3709" s="37" t="inlineStr">
        <is>
          <t>Kakao M Corp.</t>
        </is>
      </c>
      <c r="C3709" s="36" t="inlineStr">
        <is>
          <t>인수 전</t>
        </is>
      </c>
      <c r="D3709" s="36" t="inlineStr">
        <is>
          <t>2011-06</t>
        </is>
      </c>
      <c r="E3709" s="37" t="inlineStr">
        <is>
          <t>기타</t>
        </is>
      </c>
      <c r="F3709" s="37"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7" t="inlineStr">
        <is>
          <t>SEC</t>
        </is>
      </c>
      <c r="H3709" s="36" t="inlineStr">
        <is>
          <t>2014-04-30</t>
        </is>
      </c>
      <c r="I3709" s="36" t="inlineStr">
        <is>
          <t>0001193125-14-169627</t>
        </is>
      </c>
      <c r="J3709" s="39" t="inlineStr">
        <is>
          <t>https://www.sec.gov/Archives/edgar/data/1015650/000119312514169627/d710664d20f.htm</t>
        </is>
      </c>
      <c r="K3709" s="37" t="inlineStr">
        <is>
          <t>pre_events_summary</t>
        </is>
      </c>
    </row>
    <row r="3710" ht="45" customHeight="1">
      <c r="A3710" s="36" t="inlineStr">
        <is>
          <t>K004</t>
        </is>
      </c>
      <c r="B3710" s="37" t="inlineStr">
        <is>
          <t>Kakao M Corp.</t>
        </is>
      </c>
      <c r="C3710" s="36" t="inlineStr">
        <is>
          <t>인수 후</t>
        </is>
      </c>
      <c r="D3710" s="36" t="inlineStr">
        <is>
          <t>2013-12-31</t>
        </is>
      </c>
      <c r="E3710" s="37" t="inlineStr">
        <is>
          <t>실적</t>
        </is>
      </c>
      <c r="F3710" s="37"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7" t="inlineStr">
        <is>
          <t>SEC</t>
        </is>
      </c>
      <c r="H3710" s="36" t="inlineStr">
        <is>
          <t>2014-04-30</t>
        </is>
      </c>
      <c r="I3710" s="36" t="inlineStr">
        <is>
          <t>0001193125-14-169627</t>
        </is>
      </c>
      <c r="J3710" s="39" t="inlineStr">
        <is>
          <t>https://www.sec.gov/Archives/edgar/data/1015650/000119312514169627/d710664d20f.htm</t>
        </is>
      </c>
      <c r="K3710" s="37" t="inlineStr">
        <is>
          <t>earnings_call_note</t>
        </is>
      </c>
    </row>
    <row r="3711" ht="45" customHeight="1">
      <c r="A3711" s="36" t="inlineStr">
        <is>
          <t>K004</t>
        </is>
      </c>
      <c r="B3711" s="37" t="inlineStr">
        <is>
          <t>Kakao M Corp.</t>
        </is>
      </c>
      <c r="C3711" s="36" t="inlineStr">
        <is>
          <t>인수 전</t>
        </is>
      </c>
      <c r="D3711" s="36" t="inlineStr">
        <is>
          <t>2011-12-21</t>
        </is>
      </c>
      <c r="E3711" s="37" t="inlineStr">
        <is>
          <t>지분취득</t>
        </is>
      </c>
      <c r="F3711" s="37" t="inlineStr">
        <is>
          <t>로엔 2012 사업보고서 재무제표 주석(자기주식): 사업양수 반대주주 매수청구로 취득한 자기주식 2,151,413주 중 '3차처분 | 1,033,313 | 14,707,523 | 2011년 12월 21일 처분'(천원).</t>
        </is>
      </c>
      <c r="G3711" s="37" t="inlineStr">
        <is>
          <t>DART 사업보고서</t>
        </is>
      </c>
      <c r="H3711" s="36" t="inlineStr">
        <is>
          <t>2013-03-29</t>
        </is>
      </c>
      <c r="I3711" s="36" t="inlineStr">
        <is>
          <t>20130329002149</t>
        </is>
      </c>
      <c r="J3711" s="39" t="inlineStr">
        <is>
          <t>https://dart.fss.or.kr/dsaf001/main.do?rcpNo=20130329002149</t>
        </is>
      </c>
      <c r="K3711" s="37" t="inlineStr">
        <is>
          <t>pre_events_summary</t>
        </is>
      </c>
    </row>
    <row r="3712" ht="45" customHeight="1">
      <c r="A3712" s="36" t="inlineStr">
        <is>
          <t>K004</t>
        </is>
      </c>
      <c r="B3712" s="37" t="inlineStr">
        <is>
          <t>Kakao M Corp.</t>
        </is>
      </c>
      <c r="C3712" s="36" t="inlineStr">
        <is>
          <t>인수 후</t>
        </is>
      </c>
      <c r="D3712" s="36" t="inlineStr">
        <is>
          <t>2013-09-10</t>
        </is>
      </c>
      <c r="E3712" s="37" t="inlineStr">
        <is>
          <t>완료</t>
        </is>
      </c>
      <c r="F3712" s="37"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7" t="inlineStr">
        <is>
          <t>DART 기타공시</t>
        </is>
      </c>
      <c r="H3712" s="36" t="inlineStr">
        <is>
          <t>2013-09-16</t>
        </is>
      </c>
      <c r="I3712" s="36" t="inlineStr">
        <is>
          <t>20130916000094</t>
        </is>
      </c>
      <c r="J3712" s="39" t="inlineStr">
        <is>
          <t>https://dart.fss.or.kr/dsaf001/main.do?rcpNo=20130916000094</t>
        </is>
      </c>
      <c r="K3712" s="37" t="inlineStr">
        <is>
          <t>acquirer_core</t>
        </is>
      </c>
    </row>
    <row r="3713" ht="45" customHeight="1">
      <c r="A3713" s="36" t="inlineStr">
        <is>
          <t>K005</t>
        </is>
      </c>
      <c r="B3713" s="37" t="inlineStr">
        <is>
          <t>Kakao M Corp.</t>
        </is>
      </c>
      <c r="C3713" s="36" t="inlineStr">
        <is>
          <t>발표</t>
        </is>
      </c>
      <c r="D3713" s="36" t="inlineStr">
        <is>
          <t>2013-11-07</t>
        </is>
      </c>
      <c r="E3713" s="37" t="inlineStr">
        <is>
          <t>추가취득</t>
        </is>
      </c>
      <c r="F3713" s="37"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7" t="inlineStr">
        <is>
          <t>DART 기타공시</t>
        </is>
      </c>
      <c r="H3713" s="36" t="inlineStr">
        <is>
          <t>2013-11-08</t>
        </is>
      </c>
      <c r="I3713" s="36" t="inlineStr">
        <is>
          <t>20131108000054</t>
        </is>
      </c>
      <c r="J3713" s="39" t="inlineStr">
        <is>
          <t>https://dart.fss.or.kr/dsaf001/main.do?rcpNo=20131108000054</t>
        </is>
      </c>
      <c r="K3713" s="37" t="inlineStr">
        <is>
          <t>acquirer_core</t>
        </is>
      </c>
    </row>
    <row r="3714" ht="45" customHeight="1">
      <c r="A3714" s="36" t="inlineStr">
        <is>
          <t>K005</t>
        </is>
      </c>
      <c r="B3714" s="37" t="inlineStr">
        <is>
          <t>Kakao M Corp.</t>
        </is>
      </c>
      <c r="C3714" s="36" t="inlineStr">
        <is>
          <t>인수 후</t>
        </is>
      </c>
      <c r="D3714" s="36" t="inlineStr">
        <is>
          <t>2014-02-05</t>
        </is>
      </c>
      <c r="E3714" s="37" t="inlineStr">
        <is>
          <t>어닝콜</t>
        </is>
      </c>
      <c r="F3714" s="37" t="inlineStr">
        <is>
          <t>RealNetworks 2013년 4분기 실적발표(8-K Exhibit 99.1): 'The increase primarily reflects a net gain of $21.4 million from the sale of its investment in LoEn in the fourth quarter of 2013'.</t>
        </is>
      </c>
      <c r="G3714" s="37" t="inlineStr">
        <is>
          <t>IR 자료</t>
        </is>
      </c>
      <c r="H3714" s="36" t="inlineStr">
        <is>
          <t>2014-02-05</t>
        </is>
      </c>
      <c r="I3714" s="36" t="inlineStr">
        <is>
          <t>0001046327-14-000005</t>
        </is>
      </c>
      <c r="J3714" s="39" t="inlineStr">
        <is>
          <t>https://www.sec.gov/Archives/edgar/data/1046327/000104632714000005/exhibit991erq4-13.htm</t>
        </is>
      </c>
      <c r="K3714" s="37" t="inlineStr">
        <is>
          <t>earnings_call_note</t>
        </is>
      </c>
    </row>
    <row r="3715" ht="45" customHeight="1">
      <c r="A3715" s="36" t="inlineStr">
        <is>
          <t>K006</t>
        </is>
      </c>
      <c r="B3715" s="37" t="inlineStr">
        <is>
          <t>Starship Entertainment Corp.</t>
        </is>
      </c>
      <c r="C3715" s="36" t="inlineStr">
        <is>
          <t>인수 후</t>
        </is>
      </c>
      <c r="D3715" s="36" t="inlineStr">
        <is>
          <t>2018-09-03</t>
        </is>
      </c>
      <c r="E3715" s="37" t="inlineStr">
        <is>
          <t>소유주변경</t>
        </is>
      </c>
      <c r="F3715" s="37" t="inlineStr">
        <is>
          <t>스타쉽 최대주주등의주식보유변동: ㈜카카오엠 7,000주(64.83%)→㈜카카오. "본 건은 (주)카카오가 당사의 최대주주인 (주)카카오엠을 흡수합병함에 따른 변동내역임".</t>
        </is>
      </c>
      <c r="G3715" s="37" t="inlineStr">
        <is>
          <t>DART 기타공시</t>
        </is>
      </c>
      <c r="H3715" s="36" t="inlineStr">
        <is>
          <t>2018-09-07</t>
        </is>
      </c>
      <c r="I3715" s="36" t="inlineStr">
        <is>
          <t>20180907000219</t>
        </is>
      </c>
      <c r="J3715" s="39" t="inlineStr">
        <is>
          <t>https://dart.fss.or.kr/dsaf001/main.do?rcpNo=20180907000219</t>
        </is>
      </c>
      <c r="K3715" s="37" t="inlineStr">
        <is>
          <t>post_events_summary</t>
        </is>
      </c>
    </row>
    <row r="3716" ht="45" customHeight="1">
      <c r="A3716" s="36" t="inlineStr">
        <is>
          <t>K006</t>
        </is>
      </c>
      <c r="B3716" s="37" t="inlineStr">
        <is>
          <t>Starship Entertainment Corp.</t>
        </is>
      </c>
      <c r="C3716" s="36" t="inlineStr">
        <is>
          <t>인수 후</t>
        </is>
      </c>
      <c r="D3716" s="36" t="inlineStr">
        <is>
          <t>2018-11-01</t>
        </is>
      </c>
      <c r="E3716" s="37" t="inlineStr">
        <is>
          <t>소유주변경</t>
        </is>
      </c>
      <c r="F3716" s="37" t="inlineStr">
        <is>
          <t>스타쉽 최대주주등의주식보유변동: ㈜카카오 7,000주(64.83%)→㈜카카오엠. "당사의 최대주주인 (주)카카오가 당사 주식을 (주)카카오엠에 현물출자함에 따른 변동".</t>
        </is>
      </c>
      <c r="G3716" s="37" t="inlineStr">
        <is>
          <t>DART 기타공시</t>
        </is>
      </c>
      <c r="H3716" s="36" t="inlineStr">
        <is>
          <t>2018-11-06</t>
        </is>
      </c>
      <c r="I3716" s="36" t="inlineStr">
        <is>
          <t>20181106000250</t>
        </is>
      </c>
      <c r="J3716" s="39" t="inlineStr">
        <is>
          <t>https://dart.fss.or.kr/dsaf001/main.do?rcpNo=20181106000250</t>
        </is>
      </c>
      <c r="K3716" s="37" t="inlineStr">
        <is>
          <t>post_events_summary</t>
        </is>
      </c>
    </row>
    <row r="3717" ht="45" customHeight="1">
      <c r="A3717" s="36" t="inlineStr">
        <is>
          <t>K006</t>
        </is>
      </c>
      <c r="B3717" s="37" t="inlineStr">
        <is>
          <t>Starship Entertainment Corp.</t>
        </is>
      </c>
      <c r="C3717" s="36" t="inlineStr">
        <is>
          <t>인수 후</t>
        </is>
      </c>
      <c r="D3717" s="36" t="inlineStr">
        <is>
          <t>2019-12-18</t>
        </is>
      </c>
      <c r="E3717" s="37" t="inlineStr">
        <is>
          <t>추가취득</t>
        </is>
      </c>
      <c r="F3717" s="37" t="inlineStr">
        <is>
          <t>카카오엠 155주 취득 64.83%→66.26%(취득금액 1,004,815,710원).</t>
        </is>
      </c>
      <c r="G3717" s="37" t="inlineStr">
        <is>
          <t>DART 기타공시</t>
        </is>
      </c>
      <c r="H3717" s="36" t="inlineStr">
        <is>
          <t>2019-12-24</t>
        </is>
      </c>
      <c r="I3717" s="36" t="inlineStr">
        <is>
          <t>20191224000361</t>
        </is>
      </c>
      <c r="J3717" s="39" t="inlineStr">
        <is>
          <t>https://dart.fss.or.kr/dsaf001/main.do?rcpNo=20191224000361</t>
        </is>
      </c>
      <c r="K3717" s="37" t="inlineStr">
        <is>
          <t>post_events_summary</t>
        </is>
      </c>
    </row>
    <row r="3718" ht="45" customHeight="1">
      <c r="A3718" s="36" t="inlineStr">
        <is>
          <t>K006</t>
        </is>
      </c>
      <c r="B3718" s="37" t="inlineStr">
        <is>
          <t>Starship Entertainment Corp.</t>
        </is>
      </c>
      <c r="C3718" s="36" t="inlineStr">
        <is>
          <t>인수 후</t>
        </is>
      </c>
      <c r="D3718" s="36" t="inlineStr">
        <is>
          <t>2019-12-21</t>
        </is>
      </c>
      <c r="E3718" s="37" t="inlineStr">
        <is>
          <t>기타</t>
        </is>
      </c>
      <c r="F3718" s="37" t="inlineStr">
        <is>
          <t>발행주식 10,798→12,496주, 카카오엠 7,464주 59.73%(309주 취득분 포함), 서현주 19.46%.</t>
        </is>
      </c>
      <c r="G3718" s="37" t="inlineStr">
        <is>
          <t>DART 기타공시</t>
        </is>
      </c>
      <c r="H3718" s="36" t="inlineStr">
        <is>
          <t>2019-12-24</t>
        </is>
      </c>
      <c r="I3718" s="36" t="inlineStr">
        <is>
          <t>20191224000369</t>
        </is>
      </c>
      <c r="J3718" s="39" t="inlineStr">
        <is>
          <t>https://dart.fss.or.kr/dsaf001/main.do?rcpNo=20191224000369</t>
        </is>
      </c>
      <c r="K3718" s="37" t="inlineStr">
        <is>
          <t>post_events_summary</t>
        </is>
      </c>
    </row>
    <row r="3719" ht="45" customHeight="1">
      <c r="A3719" s="36" t="inlineStr">
        <is>
          <t>K006</t>
        </is>
      </c>
      <c r="B3719" s="37" t="inlineStr">
        <is>
          <t>Starship Entertainment Corp.</t>
        </is>
      </c>
      <c r="C3719" s="36" t="inlineStr">
        <is>
          <t>인수 후</t>
        </is>
      </c>
      <c r="D3719" s="36" t="inlineStr">
        <is>
          <t>2021-03-02</t>
        </is>
      </c>
      <c r="E3719" s="37" t="inlineStr">
        <is>
          <t>소유주변경</t>
        </is>
      </c>
      <c r="F3719" s="37" t="inlineStr">
        <is>
          <t>카카오엠 7,464주(59.73%)→㈜카카오엔터테인먼트. "(주)카카오페이지가 당사의 최대주주인 (주)카카오엠을 흡수합병", 카카오페이지는 카카오엔터테인먼트로 사명 변경.</t>
        </is>
      </c>
      <c r="G3719" s="37" t="inlineStr">
        <is>
          <t>DART 기타공시</t>
        </is>
      </c>
      <c r="H3719" s="36" t="inlineStr">
        <is>
          <t>2021-03-05</t>
        </is>
      </c>
      <c r="I3719" s="36" t="inlineStr">
        <is>
          <t>20210305000085</t>
        </is>
      </c>
      <c r="J3719" s="39" t="inlineStr">
        <is>
          <t>https://dart.fss.or.kr/dsaf001/main.do?rcpNo=20210305000085</t>
        </is>
      </c>
      <c r="K3719" s="37" t="inlineStr">
        <is>
          <t>post_events_summary</t>
        </is>
      </c>
    </row>
    <row r="3720" ht="45" customHeight="1">
      <c r="A3720" s="36" t="inlineStr">
        <is>
          <t>K006</t>
        </is>
      </c>
      <c r="B3720" s="37" t="inlineStr">
        <is>
          <t>Starship Entertainment Corp.</t>
        </is>
      </c>
      <c r="C3720" s="36" t="inlineStr">
        <is>
          <t>인수 후</t>
        </is>
      </c>
      <c r="D3720" s="36" t="inlineStr">
        <is>
          <t>2023-03</t>
        </is>
      </c>
      <c r="E3720" s="37" t="inlineStr">
        <is>
          <t>기타</t>
        </is>
      </c>
      <c r="F3720" s="37" t="inlineStr">
        <is>
          <t>발행주식 12,496→12,832주(신주 336주), 카카오엔터 지분율 58.17%로 희석.</t>
        </is>
      </c>
      <c r="G3720" s="37" t="inlineStr">
        <is>
          <t>DART 기타공시</t>
        </is>
      </c>
      <c r="H3720" s="36" t="inlineStr">
        <is>
          <t>2023-03-30</t>
        </is>
      </c>
      <c r="I3720" s="36" t="inlineStr">
        <is>
          <t>20230330001661</t>
        </is>
      </c>
      <c r="J3720" s="39" t="inlineStr">
        <is>
          <t>https://dart.fss.or.kr/dsaf001/main.do?rcpNo=20230330001661</t>
        </is>
      </c>
      <c r="K3720" s="37" t="inlineStr">
        <is>
          <t>post_events_summary</t>
        </is>
      </c>
    </row>
    <row r="3721" ht="45" customHeight="1">
      <c r="A3721" s="36" t="inlineStr">
        <is>
          <t>K006</t>
        </is>
      </c>
      <c r="B3721" s="37" t="inlineStr">
        <is>
          <t>Starship Entertainment Corp.</t>
        </is>
      </c>
      <c r="C3721" s="36" t="inlineStr">
        <is>
          <t>인수 후</t>
        </is>
      </c>
      <c r="D3721" s="36" t="inlineStr">
        <is>
          <t>2025-08-05</t>
        </is>
      </c>
      <c r="E3721" s="37" t="inlineStr">
        <is>
          <t>추가취득</t>
        </is>
      </c>
      <c r="F3721" s="37" t="inlineStr">
        <is>
          <t>카카오엔터테인먼트 1,026주 취득 58.17%→66.16%(김영욱·이성훈 등 임원 지분).</t>
        </is>
      </c>
      <c r="G3721" s="37" t="inlineStr">
        <is>
          <t>DART 기타공시</t>
        </is>
      </c>
      <c r="H3721" s="36" t="inlineStr">
        <is>
          <t>2025-08-08</t>
        </is>
      </c>
      <c r="I3721" s="36" t="inlineStr">
        <is>
          <t>20250808000571</t>
        </is>
      </c>
      <c r="J3721" s="39" t="inlineStr">
        <is>
          <t>https://dart.fss.or.kr/dsaf001/main.do?rcpNo=20250808000571</t>
        </is>
      </c>
      <c r="K3721" s="37" t="inlineStr">
        <is>
          <t>post_events_summary</t>
        </is>
      </c>
    </row>
    <row r="3722" ht="45" customHeight="1">
      <c r="A3722" s="36" t="inlineStr">
        <is>
          <t>K006</t>
        </is>
      </c>
      <c r="B3722" s="37" t="inlineStr">
        <is>
          <t>Starship Entertainment Corp.</t>
        </is>
      </c>
      <c r="C3722" s="36" t="inlineStr">
        <is>
          <t>인수 후</t>
        </is>
      </c>
      <c r="D3722" s="36" t="inlineStr">
        <is>
          <t>2017-01-02</t>
        </is>
      </c>
      <c r="E3722" s="37" t="inlineStr">
        <is>
          <t>경영진변경</t>
        </is>
      </c>
      <c r="F3722" s="37" t="inlineStr">
        <is>
          <t>임원의변동 공시: 대표이사 김시대·이진성, 선임일 2017.01.02.</t>
        </is>
      </c>
      <c r="G3722" s="37" t="inlineStr">
        <is>
          <t>DART 기타공시</t>
        </is>
      </c>
      <c r="H3722" s="36" t="inlineStr">
        <is>
          <t>2017-10-27</t>
        </is>
      </c>
      <c r="I3722" s="36" t="inlineStr">
        <is>
          <t>20171027000094</t>
        </is>
      </c>
      <c r="J3722" s="39" t="inlineStr">
        <is>
          <t>https://dart.fss.or.kr/dsaf001/main.do?rcpNo=20171027000094</t>
        </is>
      </c>
      <c r="K3722" s="37" t="inlineStr">
        <is>
          <t>post_events_summary</t>
        </is>
      </c>
    </row>
    <row r="3723" ht="45" customHeight="1">
      <c r="A3723" s="36" t="inlineStr">
        <is>
          <t>K006</t>
        </is>
      </c>
      <c r="B3723" s="37" t="inlineStr">
        <is>
          <t>Starship Entertainment Corp.</t>
        </is>
      </c>
      <c r="C3723" s="36" t="inlineStr">
        <is>
          <t>인수 후</t>
        </is>
      </c>
      <c r="D3723" s="36" t="inlineStr">
        <is>
          <t>2023-12-31</t>
        </is>
      </c>
      <c r="E3723" s="37" t="inlineStr">
        <is>
          <t>기타</t>
        </is>
      </c>
      <c r="F3723" s="37" t="inlineStr">
        <is>
          <t>카카오엔터테인먼트 2023 연결감사보고서 영업권 현금창출단위 표: (주)스타쉽엔터테인먼트 당기초 14,674,907천원, 손상 -, 당기말 14,674,907천원(멜론·음악유통 등은 손상).</t>
        </is>
      </c>
      <c r="G3723" s="37" t="inlineStr">
        <is>
          <t>DART 감사보고서</t>
        </is>
      </c>
      <c r="H3723" s="36" t="inlineStr">
        <is>
          <t>2024-03-29</t>
        </is>
      </c>
      <c r="I3723" s="36" t="inlineStr">
        <is>
          <t>20240329003124</t>
        </is>
      </c>
      <c r="J3723" s="39" t="inlineStr">
        <is>
          <t>https://dart.fss.or.kr/dsaf001/main.do?rcpNo=20240329003124</t>
        </is>
      </c>
      <c r="K3723" s="37" t="inlineStr">
        <is>
          <t>impairment,post_events_summary</t>
        </is>
      </c>
    </row>
    <row r="3724" ht="45" customHeight="1">
      <c r="A3724" s="36" t="inlineStr">
        <is>
          <t>K006</t>
        </is>
      </c>
      <c r="B3724" s="37" t="inlineStr">
        <is>
          <t>Starship Entertainment Corp.</t>
        </is>
      </c>
      <c r="C3724" s="36" t="inlineStr">
        <is>
          <t>인수 후</t>
        </is>
      </c>
      <c r="D3724" s="36" t="inlineStr">
        <is>
          <t>2025-12-31</t>
        </is>
      </c>
      <c r="E3724" s="37" t="inlineStr">
        <is>
          <t>기타</t>
        </is>
      </c>
      <c r="F3724" s="37" t="inlineStr">
        <is>
          <t>카카오엔터테인먼트 2025 연결감사보고서 주석 18.3: (주)스타쉽엔터테인먼트 영업권 당기초·당기말 14,674,907천원, 손상 없음. 종속기업 요약: 스타쉽 2025 매출 225,267백만원, 당기순이익 12,905백만원.</t>
        </is>
      </c>
      <c r="G3724" s="37" t="inlineStr">
        <is>
          <t>DART 감사보고서</t>
        </is>
      </c>
      <c r="H3724" s="36" t="inlineStr">
        <is>
          <t>2026-03-27</t>
        </is>
      </c>
      <c r="I3724" s="36" t="inlineStr">
        <is>
          <t>20260327001465</t>
        </is>
      </c>
      <c r="J3724" s="39" t="inlineStr">
        <is>
          <t>https://dart.fss.or.kr/dsaf001/main.do?rcpNo=20260327001465</t>
        </is>
      </c>
      <c r="K3724" s="37" t="inlineStr">
        <is>
          <t>impairment,post_events_summary</t>
        </is>
      </c>
    </row>
    <row r="3725" ht="45" customHeight="1">
      <c r="A3725" s="36" t="inlineStr">
        <is>
          <t>K007</t>
        </is>
      </c>
      <c r="B3725" s="37" t="inlineStr">
        <is>
          <t>LOCNALL Inc.</t>
        </is>
      </c>
      <c r="C3725" s="36" t="inlineStr">
        <is>
          <t>인수 후</t>
        </is>
      </c>
      <c r="D3725" s="36" t="inlineStr">
        <is>
          <t>2015-06-09</t>
        </is>
      </c>
      <c r="E3725" s="37" t="inlineStr">
        <is>
          <t>완료</t>
        </is>
      </c>
      <c r="F3725" s="37" t="inlineStr">
        <is>
          <t>자기주식처분결과보고서: 처분기간 2015-06-09~2015-06-09, 보통주 158,753주, 1주당 107,000원, 처분가액 총액 16,986,571,000원, 예정과 '일치'.</t>
        </is>
      </c>
      <c r="G3725" s="37" t="inlineStr">
        <is>
          <t>DART 주요사항보고서</t>
        </is>
      </c>
      <c r="H3725" s="36" t="inlineStr">
        <is>
          <t>2015-06-10</t>
        </is>
      </c>
      <c r="I3725" s="36" t="inlineStr">
        <is>
          <t>20150610000237</t>
        </is>
      </c>
      <c r="J3725" s="39" t="inlineStr">
        <is>
          <t>https://dart.fss.or.kr/dsaf001/main.do?rcpNo=20150610000237</t>
        </is>
      </c>
      <c r="K3725" s="37" t="inlineStr">
        <is>
          <t>status_chk</t>
        </is>
      </c>
    </row>
    <row r="3726" ht="45" customHeight="1">
      <c r="A3726" s="36" t="inlineStr">
        <is>
          <t>K007</t>
        </is>
      </c>
      <c r="B3726" s="37" t="inlineStr">
        <is>
          <t>LOCNALL Inc.</t>
        </is>
      </c>
      <c r="C3726" s="36" t="inlineStr">
        <is>
          <t>인수 후</t>
        </is>
      </c>
      <c r="D3726" s="36" t="inlineStr">
        <is>
          <t>2015-12-31</t>
        </is>
      </c>
      <c r="E3726" s="37" t="inlineStr">
        <is>
          <t>완료</t>
        </is>
      </c>
      <c r="F3726" s="37"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7" t="inlineStr">
        <is>
          <t>DART 사업보고서</t>
        </is>
      </c>
      <c r="H3726" s="36" t="inlineStr">
        <is>
          <t>2016-03-30</t>
        </is>
      </c>
      <c r="I3726" s="36" t="inlineStr">
        <is>
          <t>20160330002170</t>
        </is>
      </c>
      <c r="J3726" s="39" t="inlineStr">
        <is>
          <t>https://dart.fss.or.kr/dsaf001/main.do?rcpNo=20160330002170</t>
        </is>
      </c>
      <c r="K3726" s="37" t="inlineStr">
        <is>
          <t>value_chk_local,chk_note,status_chk,notes</t>
        </is>
      </c>
    </row>
    <row r="3727" ht="45" customHeight="1">
      <c r="A3727" s="36" t="inlineStr">
        <is>
          <t>K007</t>
        </is>
      </c>
      <c r="B3727" s="37" t="inlineStr">
        <is>
          <t>LOCNALL Inc.</t>
        </is>
      </c>
      <c r="C3727" s="36" t="inlineStr">
        <is>
          <t>인수 전</t>
        </is>
      </c>
      <c r="D3727" s="36" t="inlineStr">
        <is>
          <t>2015-06-30</t>
        </is>
      </c>
      <c r="E3727" s="37" t="inlineStr">
        <is>
          <t>지분취득</t>
        </is>
      </c>
      <c r="F3727" s="37"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7" t="inlineStr">
        <is>
          <t>DART 기타공시</t>
        </is>
      </c>
      <c r="H3727" s="36" t="inlineStr">
        <is>
          <t>2015-08-17</t>
        </is>
      </c>
      <c r="I3727" s="36" t="inlineStr">
        <is>
          <t>20150817001426</t>
        </is>
      </c>
      <c r="J3727" s="39" t="inlineStr">
        <is>
          <t>https://dart.fss.or.kr/dsaf001/main.do?rcpNo=20150817001426</t>
        </is>
      </c>
      <c r="K3727" s="37" t="inlineStr">
        <is>
          <t>chk_note,pre_events_summary,notes</t>
        </is>
      </c>
    </row>
    <row r="3728" ht="45" customHeight="1">
      <c r="A3728" s="36" t="inlineStr">
        <is>
          <t>K007</t>
        </is>
      </c>
      <c r="B3728" s="37" t="inlineStr">
        <is>
          <t>LOCNALL Inc.</t>
        </is>
      </c>
      <c r="C3728" s="36" t="inlineStr">
        <is>
          <t>인수 전</t>
        </is>
      </c>
      <c r="D3728" s="36" t="inlineStr">
        <is>
          <t>2013-12</t>
        </is>
      </c>
      <c r="E3728" s="37" t="inlineStr">
        <is>
          <t>투자유치</t>
        </is>
      </c>
      <c r="F3728" s="37" t="inlineStr">
        <is>
          <t>머니투데이 2014-07-13: 록앤올은 '지난해 말 사이버에이전트벤처스 등 국내외 3개 기업으로부터 30억원을 투자받았다'; 박종환 대표가 도쿄에서 일본 법인 준비.</t>
        </is>
      </c>
      <c r="G3728" s="37" t="inlineStr">
        <is>
          <t>언론 보도</t>
        </is>
      </c>
      <c r="H3728" s="36" t="inlineStr">
        <is>
          <t>2014-07-13</t>
        </is>
      </c>
      <c r="I3728" s="36" t="n"/>
      <c r="J3728" s="39" t="inlineStr">
        <is>
          <t>https://www.mt.co.kr/tech/2014/07/13/2014071022454142863</t>
        </is>
      </c>
      <c r="K3728" s="37" t="inlineStr">
        <is>
          <t>pre_events_summary</t>
        </is>
      </c>
    </row>
    <row r="3729" ht="45" customHeight="1">
      <c r="A3729" s="36" t="inlineStr">
        <is>
          <t>K007</t>
        </is>
      </c>
      <c r="B3729" s="37" t="inlineStr">
        <is>
          <t>LOCNALL Inc.</t>
        </is>
      </c>
      <c r="C3729" s="36" t="inlineStr">
        <is>
          <t>인수 전</t>
        </is>
      </c>
      <c r="D3729" s="36" t="inlineStr">
        <is>
          <t>2015-05-28</t>
        </is>
      </c>
      <c r="E3729" s="37" t="inlineStr">
        <is>
          <t>제휴</t>
        </is>
      </c>
      <c r="F3729" s="37" t="inlineStr">
        <is>
          <t>벤처스퀘어 2015-06-02: DeNA와 합작사 DeNA Locations 설립(지분 DeNA 51%, 록앤올 49%), 일본판 김기사 '나비로(NAVIRO)'를 5월 28일부터 공개.</t>
        </is>
      </c>
      <c r="G3729" s="37" t="inlineStr">
        <is>
          <t>언론 보도</t>
        </is>
      </c>
      <c r="H3729" s="36" t="inlineStr">
        <is>
          <t>2015-06-02</t>
        </is>
      </c>
      <c r="I3729" s="36" t="n"/>
      <c r="J3729" s="39" t="inlineStr">
        <is>
          <t>https://www.venturesquare.net/587626/</t>
        </is>
      </c>
      <c r="K3729" s="37" t="inlineStr">
        <is>
          <t>pre_events_summary,notes</t>
        </is>
      </c>
    </row>
    <row r="3730" ht="45" customHeight="1">
      <c r="A3730" s="36" t="inlineStr">
        <is>
          <t>K007</t>
        </is>
      </c>
      <c r="B3730" s="37" t="inlineStr">
        <is>
          <t>LOCNALL Inc.</t>
        </is>
      </c>
      <c r="C3730" s="36" t="inlineStr">
        <is>
          <t>인수 후</t>
        </is>
      </c>
      <c r="D3730" s="36" t="inlineStr">
        <is>
          <t>2015-12-08</t>
        </is>
      </c>
      <c r="E3730" s="37" t="inlineStr">
        <is>
          <t>통합</t>
        </is>
      </c>
      <c r="F3730" s="37"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7" t="inlineStr">
        <is>
          <t>언론 보도</t>
        </is>
      </c>
      <c r="H3730" s="36" t="inlineStr">
        <is>
          <t>2015-12-08</t>
        </is>
      </c>
      <c r="I3730" s="36" t="n"/>
      <c r="J3730" s="39" t="inlineStr">
        <is>
          <t>https://newspim.com/news/view/20151208000380</t>
        </is>
      </c>
      <c r="K3730" s="37" t="inlineStr">
        <is>
          <t>post_events_summary,notes</t>
        </is>
      </c>
    </row>
    <row r="3731" ht="45" customHeight="1">
      <c r="A3731" s="36" t="inlineStr">
        <is>
          <t>K007</t>
        </is>
      </c>
      <c r="B3731" s="37" t="inlineStr">
        <is>
          <t>LOCNALL Inc.</t>
        </is>
      </c>
      <c r="C3731" s="36" t="inlineStr">
        <is>
          <t>인수 후</t>
        </is>
      </c>
      <c r="D3731" s="36" t="inlineStr">
        <is>
          <t>2016-03-31</t>
        </is>
      </c>
      <c r="E3731" s="37" t="inlineStr">
        <is>
          <t>경영진변경</t>
        </is>
      </c>
      <c r="F3731" s="37" t="inlineStr">
        <is>
          <t>록앤올 임원의 변동: 대표이사 김원태·박종환 사임(2016.03.31), 사내이사 신명진·박종환 사임; 김원태는 사내이사로 남음.</t>
        </is>
      </c>
      <c r="G3731" s="37" t="inlineStr">
        <is>
          <t>DART 기타공시</t>
        </is>
      </c>
      <c r="H3731" s="36" t="inlineStr">
        <is>
          <t>2016-04-29</t>
        </is>
      </c>
      <c r="I3731" s="36" t="inlineStr">
        <is>
          <t>20160429000453</t>
        </is>
      </c>
      <c r="J3731" s="39" t="inlineStr">
        <is>
          <t>https://dart.fss.or.kr/dsaf001/main.do?rcpNo=20160429000453</t>
        </is>
      </c>
      <c r="K3731" s="37" t="inlineStr">
        <is>
          <t>post_events_summary</t>
        </is>
      </c>
    </row>
    <row r="3732" ht="45" customHeight="1">
      <c r="A3732" s="36" t="inlineStr">
        <is>
          <t>K007</t>
        </is>
      </c>
      <c r="B3732" s="37" t="inlineStr">
        <is>
          <t>LOCNALL Inc.</t>
        </is>
      </c>
      <c r="C3732" s="36" t="inlineStr">
        <is>
          <t>인수 후</t>
        </is>
      </c>
      <c r="D3732" s="36" t="inlineStr">
        <is>
          <t>2016-12-31</t>
        </is>
      </c>
      <c r="E3732" s="37" t="inlineStr">
        <is>
          <t>추가취득</t>
        </is>
      </c>
      <c r="F3732" s="37" t="inlineStr">
        <is>
          <t>2016 사업보고서: 'NAVIRO Co.,Ltd.(구, DeNA Locations)' 일본, 41,500주, 100.0%, '(주14) 당기 중 록앤올㈜의 관계기업에서 종속기업으로 편입'.</t>
        </is>
      </c>
      <c r="G3732" s="37" t="inlineStr">
        <is>
          <t>DART 사업보고서</t>
        </is>
      </c>
      <c r="H3732" s="36" t="inlineStr">
        <is>
          <t>2017-03-31</t>
        </is>
      </c>
      <c r="I3732" s="36" t="inlineStr">
        <is>
          <t>20170331005003</t>
        </is>
      </c>
      <c r="J3732" s="39" t="inlineStr">
        <is>
          <t>https://dart.fss.or.kr/dsaf001/main.do?rcpNo=20170331005003</t>
        </is>
      </c>
      <c r="K3732" s="37" t="inlineStr">
        <is>
          <t>post_events_summary</t>
        </is>
      </c>
    </row>
    <row r="3733" ht="45" customHeight="1">
      <c r="A3733" s="36" t="inlineStr">
        <is>
          <t>K007</t>
        </is>
      </c>
      <c r="B3733" s="37" t="inlineStr">
        <is>
          <t>LOCNALL Inc.</t>
        </is>
      </c>
      <c r="C3733" s="36" t="inlineStr">
        <is>
          <t>인수 후</t>
        </is>
      </c>
      <c r="D3733" s="36" t="inlineStr">
        <is>
          <t>2017-08-01</t>
        </is>
      </c>
      <c r="E3733" s="37" t="inlineStr">
        <is>
          <t>사업철수</t>
        </is>
      </c>
      <c r="F3733" s="37"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7" t="inlineStr">
        <is>
          <t>DART 사업보고서</t>
        </is>
      </c>
      <c r="H3733" s="36" t="inlineStr">
        <is>
          <t>2018-03-30</t>
        </is>
      </c>
      <c r="I3733" s="36" t="inlineStr">
        <is>
          <t>20180330002462</t>
        </is>
      </c>
      <c r="J3733" s="39" t="inlineStr">
        <is>
          <t>https://dart.fss.or.kr/dsaf001/main.do?rcpNo=20180330002462</t>
        </is>
      </c>
      <c r="K3733" s="37" t="inlineStr">
        <is>
          <t>post_events_summary,notes</t>
        </is>
      </c>
    </row>
    <row r="3734" ht="45" customHeight="1">
      <c r="A3734" s="36" t="inlineStr">
        <is>
          <t>K007</t>
        </is>
      </c>
      <c r="B3734" s="37" t="inlineStr">
        <is>
          <t>LOCNALL Inc.</t>
        </is>
      </c>
      <c r="C3734" s="36" t="inlineStr">
        <is>
          <t>인수 후</t>
        </is>
      </c>
      <c r="D3734" s="36" t="inlineStr">
        <is>
          <t>2018-03-14</t>
        </is>
      </c>
      <c r="E3734" s="37" t="inlineStr">
        <is>
          <t>경영진변경</t>
        </is>
      </c>
      <c r="F3734" s="37" t="inlineStr">
        <is>
          <t>록앤올 임원의 변동: 사내이사 김원태 퇴임(2018.03.14), 유강원 선임.</t>
        </is>
      </c>
      <c r="G3734" s="37" t="inlineStr">
        <is>
          <t>DART 기타공시</t>
        </is>
      </c>
      <c r="H3734" s="36" t="inlineStr">
        <is>
          <t>2018-05-02</t>
        </is>
      </c>
      <c r="I3734" s="36" t="inlineStr">
        <is>
          <t>20180502000868</t>
        </is>
      </c>
      <c r="J3734" s="39" t="inlineStr">
        <is>
          <t>https://dart.fss.or.kr/dsaf001/main.do?rcpNo=20180502000868</t>
        </is>
      </c>
      <c r="K3734" s="37" t="inlineStr">
        <is>
          <t>post_events_summary</t>
        </is>
      </c>
    </row>
    <row r="3735" ht="45" customHeight="1">
      <c r="A3735" s="36" t="inlineStr">
        <is>
          <t>K007</t>
        </is>
      </c>
      <c r="B3735" s="37" t="inlineStr">
        <is>
          <t>LOCNALL Inc.</t>
        </is>
      </c>
      <c r="C3735" s="36" t="inlineStr">
        <is>
          <t>인수 후</t>
        </is>
      </c>
      <c r="D3735" s="36" t="inlineStr">
        <is>
          <t>2023</t>
        </is>
      </c>
      <c r="E3735" s="37" t="inlineStr">
        <is>
          <t>청산</t>
        </is>
      </c>
      <c r="F3735" s="37" t="inlineStr">
        <is>
          <t>㈜카카오 2023 사업보고서 연결대상 변동: '록앤올㈜ | 당기 중 청산으로 인한 연결제외'.</t>
        </is>
      </c>
      <c r="G3735" s="37" t="inlineStr">
        <is>
          <t>DART 사업보고서</t>
        </is>
      </c>
      <c r="H3735" s="36" t="inlineStr">
        <is>
          <t>2024-03-20</t>
        </is>
      </c>
      <c r="I3735" s="36" t="inlineStr">
        <is>
          <t>20240320002039</t>
        </is>
      </c>
      <c r="J3735" s="39" t="inlineStr">
        <is>
          <t>https://dart.fss.or.kr/dsaf001/main.do?rcpNo=20240320002039</t>
        </is>
      </c>
      <c r="K3735" s="37" t="inlineStr">
        <is>
          <t>post_events_summary,notes</t>
        </is>
      </c>
    </row>
    <row r="3736" ht="45" customHeight="1">
      <c r="A3736" s="36" t="inlineStr">
        <is>
          <t>K007</t>
        </is>
      </c>
      <c r="B3736" s="37" t="inlineStr">
        <is>
          <t>LOCNALL Inc.</t>
        </is>
      </c>
      <c r="C3736" s="36" t="inlineStr">
        <is>
          <t>인수 후</t>
        </is>
      </c>
      <c r="D3736" s="36" t="inlineStr">
        <is>
          <t>2015-11-12</t>
        </is>
      </c>
      <c r="E3736" s="37" t="inlineStr">
        <is>
          <t>어닝콜</t>
        </is>
      </c>
      <c r="F3736" s="37" t="inlineStr">
        <is>
          <t>카카오 2015년 3분기 실적 IR 자료(2015-11-12) 연혁 슬라이드: '2015.5 록앤올 (국민내비 김기사) 인수'. 성과 언급은 없음(PDF 글꼴 문제로 다른 쪽은 추출 불가).</t>
        </is>
      </c>
      <c r="G3736" s="37" t="inlineStr">
        <is>
          <t>IR 자료</t>
        </is>
      </c>
      <c r="H3736" s="36" t="inlineStr">
        <is>
          <t>2015-11-12</t>
        </is>
      </c>
      <c r="I3736" s="36" t="n"/>
      <c r="J3736" s="39" t="inlineStr">
        <is>
          <t>https://www.kakaocorp.com/upload_resources/ir/siljeok/siljeok_20151112084139.pdf</t>
        </is>
      </c>
      <c r="K3736" s="37" t="inlineStr">
        <is>
          <t>earnings_call_note</t>
        </is>
      </c>
    </row>
    <row r="3737" ht="45" customHeight="1">
      <c r="A3737" s="36" t="inlineStr">
        <is>
          <t>K008</t>
        </is>
      </c>
      <c r="B3737" s="37" t="inlineStr">
        <is>
          <t>Play M Entertainment Corp.</t>
        </is>
      </c>
      <c r="C3737" s="36" t="inlineStr">
        <is>
          <t>인수 후</t>
        </is>
      </c>
      <c r="D3737" s="36" t="inlineStr">
        <is>
          <t>2018-05-02</t>
        </is>
      </c>
      <c r="E3737" s="37" t="inlineStr">
        <is>
          <t>추가취득</t>
        </is>
      </c>
      <c r="F3737" s="37" t="inlineStr">
        <is>
          <t>플랜에이 최대주주등의주식보유변동: ㈜카카오엠 2018.05.02 보통주 7,000주(70.00%)→10,000주(100.00%), 금액 3,513,000,000원, 단가 1,171,000원. "상기 변동일은 주식대금 납입기일을 기재함". K026과 같은 거래.</t>
        </is>
      </c>
      <c r="G3737" s="37" t="inlineStr">
        <is>
          <t>DART 기타공시</t>
        </is>
      </c>
      <c r="H3737" s="36" t="inlineStr">
        <is>
          <t>2018-05-08</t>
        </is>
      </c>
      <c r="I3737" s="36" t="inlineStr">
        <is>
          <t>20180508002147</t>
        </is>
      </c>
      <c r="J3737" s="39" t="inlineStr">
        <is>
          <t>https://dart.fss.or.kr/dsaf001/main.do?rcpNo=20180508002147</t>
        </is>
      </c>
      <c r="K3737" s="37" t="inlineStr">
        <is>
          <t>post_events_summary,notes</t>
        </is>
      </c>
    </row>
    <row r="3738" ht="45" customHeight="1">
      <c r="A3738" s="36" t="inlineStr">
        <is>
          <t>K008</t>
        </is>
      </c>
      <c r="B3738" s="37" t="inlineStr">
        <is>
          <t>Play M Entertainment Corp.</t>
        </is>
      </c>
      <c r="C3738" s="36" t="inlineStr">
        <is>
          <t>인수 후</t>
        </is>
      </c>
      <c r="D3738" s="36" t="inlineStr">
        <is>
          <t>2018-01-31</t>
        </is>
      </c>
      <c r="E3738" s="37" t="inlineStr">
        <is>
          <t>경영진변경</t>
        </is>
      </c>
      <c r="F3738" s="37" t="inlineStr">
        <is>
          <t>플랜에이 최대주주등의주식보유변동: 최진호(임원) 3,000주(30%)가 동일인관련자에서 기타로 분류 변경. "최진호 사내이사 사임에 따른 최대주주 보유주식비율 변동임."</t>
        </is>
      </c>
      <c r="G3738" s="37" t="inlineStr">
        <is>
          <t>DART 기타공시</t>
        </is>
      </c>
      <c r="H3738" s="36" t="inlineStr">
        <is>
          <t>2018-05-08</t>
        </is>
      </c>
      <c r="I3738" s="36" t="inlineStr">
        <is>
          <t>20180508002957</t>
        </is>
      </c>
      <c r="J3738" s="39" t="inlineStr">
        <is>
          <t>https://dart.fss.or.kr/dsaf001/main.do?rcpNo=20180508002957</t>
        </is>
      </c>
      <c r="K3738" s="37" t="inlineStr">
        <is>
          <t>post_events_summary</t>
        </is>
      </c>
    </row>
    <row r="3739" ht="45" customHeight="1">
      <c r="A3739" s="36" t="inlineStr">
        <is>
          <t>K008</t>
        </is>
      </c>
      <c r="B3739" s="37" t="inlineStr">
        <is>
          <t>Play M Entertainment Corp.</t>
        </is>
      </c>
      <c r="C3739" s="36" t="inlineStr">
        <is>
          <t>인수 후</t>
        </is>
      </c>
      <c r="D3739" s="36" t="inlineStr">
        <is>
          <t>2017-12-31</t>
        </is>
      </c>
      <c r="E3739" s="37" t="inlineStr">
        <is>
          <t>실적</t>
        </is>
      </c>
      <c r="F3739" s="37" t="inlineStr">
        <is>
          <t>플랜에이 대규모기업집단현황공시[연1회공시] (3) 회사 손익현황(직전 사업연도말 기준, 단위 백만원): 매출액 9,295, 영업이익 985, 당기순이익 703.</t>
        </is>
      </c>
      <c r="G3739" s="37" t="inlineStr">
        <is>
          <t>DART 기타공시</t>
        </is>
      </c>
      <c r="H3739" s="36" t="inlineStr">
        <is>
          <t>2018-05-31</t>
        </is>
      </c>
      <c r="I3739" s="36" t="inlineStr">
        <is>
          <t>20180531000873</t>
        </is>
      </c>
      <c r="J3739" s="39" t="inlineStr">
        <is>
          <t>https://dart.fss.or.kr/dsaf001/main.do?rcpNo=20180531000873</t>
        </is>
      </c>
      <c r="K3739" s="37" t="inlineStr">
        <is>
          <t>target_op_post,perf_basis</t>
        </is>
      </c>
    </row>
    <row r="3740" ht="45" customHeight="1">
      <c r="A3740" s="36" t="inlineStr">
        <is>
          <t>K008</t>
        </is>
      </c>
      <c r="B3740" s="37" t="inlineStr">
        <is>
          <t>Play M Entertainment Corp.</t>
        </is>
      </c>
      <c r="C3740" s="36" t="inlineStr">
        <is>
          <t>인수 후</t>
        </is>
      </c>
      <c r="D3740" s="36" t="inlineStr">
        <is>
          <t>2018-01-25</t>
        </is>
      </c>
      <c r="E3740" s="37" t="inlineStr">
        <is>
          <t>지분취득</t>
        </is>
      </c>
      <c r="F3740" s="37" t="inlineStr">
        <is>
          <t>플랜에이 타법인주식및출자증권취득결정: ㈜이앤티스토리엔터테인먼트 30,000주, 700,000,000원, 취득후 지분 60.00%, 취득목적 "배우 매니지먼트 투자", 이사회결의 2018-01-22.</t>
        </is>
      </c>
      <c r="G3740" s="37" t="inlineStr">
        <is>
          <t>DART 기타공시</t>
        </is>
      </c>
      <c r="H3740" s="36" t="inlineStr">
        <is>
          <t>2018-01-25</t>
        </is>
      </c>
      <c r="I3740" s="36" t="inlineStr">
        <is>
          <t>20180125000211</t>
        </is>
      </c>
      <c r="J3740" s="39" t="inlineStr">
        <is>
          <t>https://dart.fss.or.kr/dsaf001/main.do?rcpNo=20180125000211</t>
        </is>
      </c>
      <c r="K3740" s="37" t="inlineStr">
        <is>
          <t>post_events_summary</t>
        </is>
      </c>
    </row>
    <row r="3741" ht="45" customHeight="1">
      <c r="A3741" s="36" t="inlineStr">
        <is>
          <t>K008</t>
        </is>
      </c>
      <c r="B3741" s="37" t="inlineStr">
        <is>
          <t>Play M Entertainment Corp.</t>
        </is>
      </c>
      <c r="C3741" s="36" t="inlineStr">
        <is>
          <t>인수 후</t>
        </is>
      </c>
      <c r="D3741" s="36" t="inlineStr">
        <is>
          <t>2021-03-02</t>
        </is>
      </c>
      <c r="E3741" s="37" t="inlineStr">
        <is>
          <t>기타</t>
        </is>
      </c>
      <c r="F3741" s="37" t="inlineStr">
        <is>
          <t>㈜플레이엠엔터테인먼트 최대주주등의주식보유변동: 2021.03.02 ㈜카카오엠 10,000주(100%) 감소, ㈜카카오엠엔터테인먼트 10,000주(100%) 증가.</t>
        </is>
      </c>
      <c r="G3741" s="37" t="inlineStr">
        <is>
          <t>DART 기타공시</t>
        </is>
      </c>
      <c r="H3741" s="36" t="inlineStr">
        <is>
          <t>2021-03-05</t>
        </is>
      </c>
      <c r="I3741" s="36" t="inlineStr">
        <is>
          <t>20210305000107</t>
        </is>
      </c>
      <c r="J3741" s="39" t="inlineStr">
        <is>
          <t>https://dart.fss.or.kr/dsaf001/main.do?rcpNo=20210305000107</t>
        </is>
      </c>
      <c r="K3741" s="37" t="inlineStr">
        <is>
          <t>post_events_summary</t>
        </is>
      </c>
    </row>
    <row r="3742" ht="45" customHeight="1">
      <c r="A3742" s="36" t="inlineStr">
        <is>
          <t>K008</t>
        </is>
      </c>
      <c r="B3742" s="37" t="inlineStr">
        <is>
          <t>Play M Entertainment Corp.</t>
        </is>
      </c>
      <c r="C3742" s="36" t="inlineStr">
        <is>
          <t>인수 후</t>
        </is>
      </c>
      <c r="D3742" s="36" t="inlineStr">
        <is>
          <t>2022-03-22</t>
        </is>
      </c>
      <c r="E3742" s="37" t="inlineStr">
        <is>
          <t>기타</t>
        </is>
      </c>
      <c r="F3742" s="37" t="inlineStr">
        <is>
          <t>㈜아이에스티엔터테인먼트 유상증자결정(주식매수선택권 부여 결정): 보통주 25,000주, 발행가 70,000원, 제3자배정, 기타자금 1,750,000,000원, 이사회결의 2022-03-22.</t>
        </is>
      </c>
      <c r="G3742" s="37" t="inlineStr">
        <is>
          <t>DART 기타공시</t>
        </is>
      </c>
      <c r="H3742" s="36" t="inlineStr">
        <is>
          <t>2022-03-29</t>
        </is>
      </c>
      <c r="I3742" s="36" t="inlineStr">
        <is>
          <t>20220329000991</t>
        </is>
      </c>
      <c r="J3742" s="39" t="inlineStr">
        <is>
          <t>https://dart.fss.or.kr/dsaf001/main.do?rcpNo=20220329000991</t>
        </is>
      </c>
      <c r="K3742" s="37" t="inlineStr">
        <is>
          <t>post_events_summary</t>
        </is>
      </c>
    </row>
    <row r="3743" ht="45" customHeight="1">
      <c r="A3743" s="36" t="inlineStr">
        <is>
          <t>K008</t>
        </is>
      </c>
      <c r="B3743" s="37" t="inlineStr">
        <is>
          <t>Play M Entertainment Corp.</t>
        </is>
      </c>
      <c r="C3743" s="36" t="inlineStr">
        <is>
          <t>인수 후</t>
        </is>
      </c>
      <c r="D3743" s="36" t="inlineStr">
        <is>
          <t>2018-12-31</t>
        </is>
      </c>
      <c r="E3743" s="37" t="inlineStr">
        <is>
          <t>추가취득</t>
        </is>
      </c>
      <c r="F3743" s="37" t="inlineStr">
        <is>
          <t>㈜카카오 2018 사업보고서 연결재무제표 주석 종속기업 표: ㈜플랜에이엔터테인먼트 10,000주, 지분율 100.0% (2018-12-31).</t>
        </is>
      </c>
      <c r="G3743" s="37" t="inlineStr">
        <is>
          <t>DART 사업보고서</t>
        </is>
      </c>
      <c r="H3743" s="36" t="inlineStr">
        <is>
          <t>2019-04-01</t>
        </is>
      </c>
      <c r="I3743" s="36" t="inlineStr">
        <is>
          <t>20190401005013</t>
        </is>
      </c>
      <c r="J3743" s="39" t="inlineStr">
        <is>
          <t>https://dart.fss.or.kr/dsaf001/main.do?rcpNo=20190401005013</t>
        </is>
      </c>
      <c r="K3743" s="37" t="inlineStr">
        <is>
          <t>post_events_summary</t>
        </is>
      </c>
    </row>
    <row r="3744" ht="45" customHeight="1">
      <c r="A3744" s="36" t="inlineStr">
        <is>
          <t>K009</t>
        </is>
      </c>
      <c r="B3744" s="37" t="inlineStr">
        <is>
          <t>Kakao M Corp.</t>
        </is>
      </c>
      <c r="C3744" s="36" t="inlineStr">
        <is>
          <t>발표</t>
        </is>
      </c>
      <c r="D3744" s="36" t="inlineStr">
        <is>
          <t>2016-01-21</t>
        </is>
      </c>
      <c r="E3744" s="37" t="inlineStr">
        <is>
          <t>기타</t>
        </is>
      </c>
      <c r="F3744" s="37"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7" t="inlineStr">
        <is>
          <t>DART 기타공시</t>
        </is>
      </c>
      <c r="H3744" s="36" t="inlineStr">
        <is>
          <t>2016-02-26</t>
        </is>
      </c>
      <c r="I3744" s="36" t="inlineStr">
        <is>
          <t>20160226900853</t>
        </is>
      </c>
      <c r="J3744" s="39" t="inlineStr">
        <is>
          <t>https://dart.fss.or.kr/dsaf001/main.do?rcpNo=20160226900853</t>
        </is>
      </c>
      <c r="K3744" s="37" t="inlineStr">
        <is>
          <t>chk_note,notes</t>
        </is>
      </c>
    </row>
    <row r="3745" ht="45" customHeight="1">
      <c r="A3745" s="36" t="inlineStr">
        <is>
          <t>K009</t>
        </is>
      </c>
      <c r="B3745" s="37" t="inlineStr">
        <is>
          <t>Kakao M Corp.</t>
        </is>
      </c>
      <c r="C3745" s="36" t="inlineStr">
        <is>
          <t>인수 후</t>
        </is>
      </c>
      <c r="D3745" s="36" t="inlineStr">
        <is>
          <t>2016-03-14</t>
        </is>
      </c>
      <c r="E3745" s="37" t="inlineStr">
        <is>
          <t>기타</t>
        </is>
      </c>
      <c r="F3745" s="37"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7" t="inlineStr">
        <is>
          <t>DART 기타공시</t>
        </is>
      </c>
      <c r="H3745" s="36" t="inlineStr">
        <is>
          <t>2016-03-14</t>
        </is>
      </c>
      <c r="I3745" s="36" t="inlineStr">
        <is>
          <t>20160314900370</t>
        </is>
      </c>
      <c r="J3745" s="39" t="inlineStr">
        <is>
          <t>https://dart.fss.or.kr/dsaf001/main.do?rcpNo=20160314900370</t>
        </is>
      </c>
      <c r="K3745" s="37" t="inlineStr">
        <is>
          <t>notes,post_events_summary</t>
        </is>
      </c>
    </row>
    <row r="3746" ht="45" customHeight="1">
      <c r="A3746" s="36" t="inlineStr">
        <is>
          <t>K009</t>
        </is>
      </c>
      <c r="B3746" s="37" t="inlineStr">
        <is>
          <t>Kakao M Corp.</t>
        </is>
      </c>
      <c r="C3746" s="36" t="inlineStr">
        <is>
          <t>인수 후</t>
        </is>
      </c>
      <c r="D3746" s="36" t="inlineStr">
        <is>
          <t>2016-04-14</t>
        </is>
      </c>
      <c r="E3746" s="37" t="inlineStr">
        <is>
          <t>기타</t>
        </is>
      </c>
      <c r="F3746" s="37"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7" t="inlineStr">
        <is>
          <t>DART 기타공시</t>
        </is>
      </c>
      <c r="H3746" s="36" t="inlineStr">
        <is>
          <t>2016-04-14</t>
        </is>
      </c>
      <c r="I3746" s="36" t="inlineStr">
        <is>
          <t>20160414900446</t>
        </is>
      </c>
      <c r="J3746" s="39" t="inlineStr">
        <is>
          <t>https://dart.fss.or.kr/dsaf001/main.do?rcpNo=20160414900446</t>
        </is>
      </c>
      <c r="K3746" s="37" t="inlineStr">
        <is>
          <t>notes,post_events_summary</t>
        </is>
      </c>
    </row>
    <row r="3747" ht="45" customHeight="1">
      <c r="A3747" s="36" t="inlineStr">
        <is>
          <t>K009</t>
        </is>
      </c>
      <c r="B3747" s="37" t="inlineStr">
        <is>
          <t>Kakao M Corp.</t>
        </is>
      </c>
      <c r="C3747" s="36" t="inlineStr">
        <is>
          <t>인수 후</t>
        </is>
      </c>
      <c r="D3747" s="36" t="inlineStr">
        <is>
          <t>2016-07-08</t>
        </is>
      </c>
      <c r="E3747" s="37" t="inlineStr">
        <is>
          <t>기타</t>
        </is>
      </c>
      <c r="F3747" s="37" t="inlineStr">
        <is>
          <t>카카오 단기차입금감소결정(자율공시): 기존 금융기관 차입금 230,941,702,646원을 기업어음 200,000,000,000원 발행과 현금 30,941,702,646원으로 대체 상환.</t>
        </is>
      </c>
      <c r="G3747" s="37" t="inlineStr">
        <is>
          <t>DART 기타공시</t>
        </is>
      </c>
      <c r="H3747" s="36" t="inlineStr">
        <is>
          <t>2016-07-08</t>
        </is>
      </c>
      <c r="I3747" s="36" t="inlineStr">
        <is>
          <t>20160708900594</t>
        </is>
      </c>
      <c r="J3747" s="39" t="inlineStr">
        <is>
          <t>https://dart.fss.or.kr/dsaf001/main.do?rcpNo=20160708900594</t>
        </is>
      </c>
      <c r="K3747" s="37" t="inlineStr">
        <is>
          <t>notes,post_events_summary</t>
        </is>
      </c>
    </row>
    <row r="3748" ht="45" customHeight="1">
      <c r="A3748" s="36" t="inlineStr">
        <is>
          <t>K009</t>
        </is>
      </c>
      <c r="B3748" s="37" t="inlineStr">
        <is>
          <t>Kakao M Corp.</t>
        </is>
      </c>
      <c r="C3748" s="36" t="inlineStr">
        <is>
          <t>인수 후</t>
        </is>
      </c>
      <c r="D3748" s="36" t="inlineStr">
        <is>
          <t>2016-03-29</t>
        </is>
      </c>
      <c r="E3748" s="37" t="inlineStr">
        <is>
          <t>기타</t>
        </is>
      </c>
      <c r="F3748" s="37"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7" t="inlineStr">
        <is>
          <t>DART 기타공시</t>
        </is>
      </c>
      <c r="H3748" s="36" t="inlineStr">
        <is>
          <t>2016-03-29</t>
        </is>
      </c>
      <c r="I3748" s="36" t="inlineStr">
        <is>
          <t>20160329901051</t>
        </is>
      </c>
      <c r="J3748" s="39" t="inlineStr">
        <is>
          <t>https://dart.fss.or.kr/dsaf001/main.do?rcpNo=20160329901051</t>
        </is>
      </c>
      <c r="K3748" s="37" t="inlineStr">
        <is>
          <t>notes</t>
        </is>
      </c>
    </row>
    <row r="3749" ht="45" customHeight="1">
      <c r="A3749" s="36" t="inlineStr">
        <is>
          <t>K009</t>
        </is>
      </c>
      <c r="B3749" s="37" t="inlineStr">
        <is>
          <t>Kakao M Corp.</t>
        </is>
      </c>
      <c r="C3749" s="36" t="inlineStr">
        <is>
          <t>인수 후</t>
        </is>
      </c>
      <c r="D3749" s="36" t="inlineStr">
        <is>
          <t>2016-04-25</t>
        </is>
      </c>
      <c r="E3749" s="37" t="inlineStr">
        <is>
          <t>기타</t>
        </is>
      </c>
      <c r="F3749" s="37"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7" t="inlineStr">
        <is>
          <t>DART 주요사항보고서</t>
        </is>
      </c>
      <c r="H3749" s="36" t="inlineStr">
        <is>
          <t>2016-04-26</t>
        </is>
      </c>
      <c r="I3749" s="36" t="inlineStr">
        <is>
          <t>20160426000001</t>
        </is>
      </c>
      <c r="J3749" s="39" t="inlineStr">
        <is>
          <t>https://dart.fss.or.kr/dsaf001/main.do?rcpNo=20160426000001</t>
        </is>
      </c>
      <c r="K3749" s="37" t="inlineStr">
        <is>
          <t>notes,post_events_summary</t>
        </is>
      </c>
    </row>
    <row r="3750" ht="45" customHeight="1">
      <c r="A3750" s="36" t="inlineStr">
        <is>
          <t>K009</t>
        </is>
      </c>
      <c r="B3750" s="37" t="inlineStr">
        <is>
          <t>Kakao M Corp.</t>
        </is>
      </c>
      <c r="C3750" s="36" t="inlineStr">
        <is>
          <t>인수 후</t>
        </is>
      </c>
      <c r="D3750" s="36" t="inlineStr">
        <is>
          <t>2016-03-16</t>
        </is>
      </c>
      <c r="E3750" s="37" t="inlineStr">
        <is>
          <t>완료</t>
        </is>
      </c>
      <c r="F3750" s="37" t="inlineStr">
        <is>
          <t>Yahoo Finance 035720.KS 일별 시세(5:1 분할 반영 수정주가): 2016-03-16 종가 21,920원(분할 전 환산 109,600원) — 109,600원×6,913,339주=757,702백만원으로 2016 사업보고서 주석 36의 지분상품 대가와 일치.</t>
        </is>
      </c>
      <c r="G3750" s="37" t="inlineStr">
        <is>
          <t>기타</t>
        </is>
      </c>
      <c r="H3750" s="36" t="inlineStr">
        <is>
          <t>2026-10-26</t>
        </is>
      </c>
      <c r="I3750" s="36" t="n"/>
      <c r="J3750" s="39" t="inlineStr">
        <is>
          <t>https://query1.finance.yahoo.com/v8/finance/chart/035720.KS?period1=1457913600&amp;period2=1458345600&amp;interval=1d</t>
        </is>
      </c>
      <c r="K3750" s="37" t="inlineStr">
        <is>
          <t>notes</t>
        </is>
      </c>
    </row>
    <row r="3751" ht="45" customHeight="1">
      <c r="A3751" s="36" t="inlineStr">
        <is>
          <t>K009</t>
        </is>
      </c>
      <c r="B3751" s="37" t="inlineStr">
        <is>
          <t>Kakao M Corp.</t>
        </is>
      </c>
      <c r="C3751" s="36" t="inlineStr">
        <is>
          <t>인수 전</t>
        </is>
      </c>
      <c r="D3751" s="36" t="inlineStr">
        <is>
          <t>2015-11-29</t>
        </is>
      </c>
      <c r="E3751" s="37" t="inlineStr">
        <is>
          <t>제휴</t>
        </is>
      </c>
      <c r="F3751" s="37"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7" t="inlineStr">
        <is>
          <t>DART 기타공시</t>
        </is>
      </c>
      <c r="H3751" s="36" t="inlineStr">
        <is>
          <t>2015-11-30</t>
        </is>
      </c>
      <c r="I3751" s="36" t="inlineStr">
        <is>
          <t>20151130900582</t>
        </is>
      </c>
      <c r="J3751" s="39" t="inlineStr">
        <is>
          <t>https://dart.fss.or.kr/dsaf001/main.do?rcpNo=20151130900582</t>
        </is>
      </c>
      <c r="K3751" s="37" t="inlineStr">
        <is>
          <t>pre_events_summary</t>
        </is>
      </c>
    </row>
    <row r="3752" ht="45" customHeight="1">
      <c r="A3752" s="36" t="inlineStr">
        <is>
          <t>K009</t>
        </is>
      </c>
      <c r="B3752" s="37" t="inlineStr">
        <is>
          <t>Kakao M Corp.</t>
        </is>
      </c>
      <c r="C3752" s="36" t="inlineStr">
        <is>
          <t>인수 전</t>
        </is>
      </c>
      <c r="D3752" s="36" t="inlineStr">
        <is>
          <t>2015</t>
        </is>
      </c>
      <c r="E3752" s="37" t="inlineStr">
        <is>
          <t>제휴</t>
        </is>
      </c>
      <c r="F3752" s="37"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7" t="inlineStr">
        <is>
          <t>언론 보도</t>
        </is>
      </c>
      <c r="H3752" s="36" t="inlineStr">
        <is>
          <t>2016-01-11</t>
        </is>
      </c>
      <c r="I3752" s="36" t="n"/>
      <c r="J3752" s="39" t="inlineStr">
        <is>
          <t>https://www.newsis.com/view/NISX20160111_0013828969</t>
        </is>
      </c>
      <c r="K3752" s="37" t="inlineStr">
        <is>
          <t>pre_events_summary</t>
        </is>
      </c>
    </row>
    <row r="3753" ht="45" customHeight="1">
      <c r="A3753" s="36" t="inlineStr">
        <is>
          <t>K009</t>
        </is>
      </c>
      <c r="B3753" s="37" t="inlineStr">
        <is>
          <t>Kakao M Corp.</t>
        </is>
      </c>
      <c r="C3753" s="36" t="inlineStr">
        <is>
          <t>인수 후</t>
        </is>
      </c>
      <c r="D3753" s="36" t="inlineStr">
        <is>
          <t>2016-03-16</t>
        </is>
      </c>
      <c r="E3753" s="37" t="inlineStr">
        <is>
          <t>기타</t>
        </is>
      </c>
      <c r="F3753" s="37"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7" t="inlineStr">
        <is>
          <t>DART 기타공시</t>
        </is>
      </c>
      <c r="H3753" s="36" t="inlineStr">
        <is>
          <t>2016-03-16</t>
        </is>
      </c>
      <c r="I3753" s="36" t="inlineStr">
        <is>
          <t>20160316900595</t>
        </is>
      </c>
      <c r="J3753" s="39" t="inlineStr">
        <is>
          <t>https://dart.fss.or.kr/dsaf001/main.do?rcpNo=20160316900595</t>
        </is>
      </c>
      <c r="K3753" s="37" t="inlineStr">
        <is>
          <t>post_events_summary</t>
        </is>
      </c>
    </row>
    <row r="3754" ht="45" customHeight="1">
      <c r="A3754" s="36" t="inlineStr">
        <is>
          <t>K009</t>
        </is>
      </c>
      <c r="B3754" s="37" t="inlineStr">
        <is>
          <t>Kakao M Corp.</t>
        </is>
      </c>
      <c r="C3754" s="36" t="inlineStr">
        <is>
          <t>인수 후</t>
        </is>
      </c>
      <c r="D3754" s="36" t="inlineStr">
        <is>
          <t>2016-04-19</t>
        </is>
      </c>
      <c r="E3754" s="37" t="inlineStr">
        <is>
          <t>경영진변경</t>
        </is>
      </c>
      <c r="F3754" s="37" t="inlineStr">
        <is>
          <t>로엔 대표이사 변경(거래소 공시): 신원수 → 신원수·박성훈(박성훈은 카카오 CSO 겸 로엔 사내이사), 사유 '신규사업 및 계열회사와의 업무 시너지 강화'.</t>
        </is>
      </c>
      <c r="G3754" s="37" t="inlineStr">
        <is>
          <t>DART 기타공시</t>
        </is>
      </c>
      <c r="H3754" s="36" t="inlineStr">
        <is>
          <t>2016-04-19</t>
        </is>
      </c>
      <c r="I3754" s="36" t="inlineStr">
        <is>
          <t>20160419900417</t>
        </is>
      </c>
      <c r="J3754" s="39" t="inlineStr">
        <is>
          <t>https://dart.fss.or.kr/dsaf001/main.do?rcpNo=20160419900417</t>
        </is>
      </c>
      <c r="K3754" s="37" t="inlineStr">
        <is>
          <t>post_events_summary</t>
        </is>
      </c>
    </row>
    <row r="3755" ht="45" customHeight="1">
      <c r="A3755" s="36" t="inlineStr">
        <is>
          <t>K009</t>
        </is>
      </c>
      <c r="B3755" s="37" t="inlineStr">
        <is>
          <t>Kakao M Corp.</t>
        </is>
      </c>
      <c r="C3755" s="36" t="inlineStr">
        <is>
          <t>인수 후</t>
        </is>
      </c>
      <c r="D3755" s="36" t="inlineStr">
        <is>
          <t>2017-10-18</t>
        </is>
      </c>
      <c r="E3755" s="37" t="inlineStr">
        <is>
          <t>경영진변경</t>
        </is>
      </c>
      <c r="F3755" s="37" t="inlineStr">
        <is>
          <t>로엔 대표이사 변경(거래소 공시): 신원수·박성훈(공동) → 박성훈(단독), 사유 '일신상의 사유로 신원수 대표이사 사임'.</t>
        </is>
      </c>
      <c r="G3755" s="37" t="inlineStr">
        <is>
          <t>DART 기타공시</t>
        </is>
      </c>
      <c r="H3755" s="36" t="inlineStr">
        <is>
          <t>2017-10-18</t>
        </is>
      </c>
      <c r="I3755" s="36" t="inlineStr">
        <is>
          <t>20171018900465</t>
        </is>
      </c>
      <c r="J3755" s="39" t="inlineStr">
        <is>
          <t>https://dart.fss.or.kr/dsaf001/main.do?rcpNo=20171018900465</t>
        </is>
      </c>
      <c r="K3755" s="37" t="inlineStr">
        <is>
          <t>post_events_summary</t>
        </is>
      </c>
    </row>
    <row r="3756" ht="45" customHeight="1">
      <c r="A3756" s="36" t="inlineStr">
        <is>
          <t>K009</t>
        </is>
      </c>
      <c r="B3756" s="37" t="inlineStr">
        <is>
          <t>Kakao M Corp.</t>
        </is>
      </c>
      <c r="C3756" s="36" t="inlineStr">
        <is>
          <t>인수 후</t>
        </is>
      </c>
      <c r="D3756" s="36" t="inlineStr">
        <is>
          <t>2018-03-23</t>
        </is>
      </c>
      <c r="E3756" s="37" t="inlineStr">
        <is>
          <t>경영진변경</t>
        </is>
      </c>
      <c r="F3756" s="37" t="inlineStr">
        <is>
          <t>카카오엠 대표이사 변경(거래소 공시): 박성훈 → 이제욱(멜론컴퍼니 대표 출신), 사유 '일신상의 사유로 박성훈 대표이사 사임'.</t>
        </is>
      </c>
      <c r="G3756" s="37" t="inlineStr">
        <is>
          <t>DART 기타공시</t>
        </is>
      </c>
      <c r="H3756" s="36" t="inlineStr">
        <is>
          <t>2018-03-23</t>
        </is>
      </c>
      <c r="I3756" s="36" t="inlineStr">
        <is>
          <t>20180323900715</t>
        </is>
      </c>
      <c r="J3756" s="39" t="inlineStr">
        <is>
          <t>https://dart.fss.or.kr/dsaf001/main.do?rcpNo=20180323900715</t>
        </is>
      </c>
      <c r="K3756" s="37" t="inlineStr">
        <is>
          <t>post_events_summary</t>
        </is>
      </c>
    </row>
    <row r="3757" ht="45" customHeight="1">
      <c r="A3757" s="36" t="inlineStr">
        <is>
          <t>K009</t>
        </is>
      </c>
      <c r="B3757" s="37" t="inlineStr">
        <is>
          <t>Kakao M Corp.</t>
        </is>
      </c>
      <c r="C3757" s="36" t="inlineStr">
        <is>
          <t>인수 후</t>
        </is>
      </c>
      <c r="D3757" s="36" t="inlineStr">
        <is>
          <t>2020-02-13</t>
        </is>
      </c>
      <c r="E3757" s="37" t="inlineStr">
        <is>
          <t>어닝콜</t>
        </is>
      </c>
      <c r="F3757" s="37"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7" t="inlineStr">
        <is>
          <t>언론 보도</t>
        </is>
      </c>
      <c r="H3757" s="36" t="inlineStr">
        <is>
          <t>2020-02-13</t>
        </is>
      </c>
      <c r="I3757" s="36" t="n"/>
      <c r="J3757" s="39" t="inlineStr">
        <is>
          <t>https://news.bizwatch.co.kr/article/mobile/2020/02/13/0005</t>
        </is>
      </c>
      <c r="K3757" s="37" t="inlineStr">
        <is>
          <t>earnings_call_note,impairment</t>
        </is>
      </c>
    </row>
    <row r="3758" ht="45" customHeight="1">
      <c r="A3758" s="36" t="inlineStr">
        <is>
          <t>K009</t>
        </is>
      </c>
      <c r="B3758" s="37" t="inlineStr">
        <is>
          <t>Kakao M Corp.</t>
        </is>
      </c>
      <c r="C3758" s="36" t="inlineStr">
        <is>
          <t>인수 후</t>
        </is>
      </c>
      <c r="D3758" s="36" t="inlineStr">
        <is>
          <t>2017-12-31</t>
        </is>
      </c>
      <c r="E3758" s="37" t="inlineStr">
        <is>
          <t>기타</t>
        </is>
      </c>
      <c r="F3758" s="37" t="inlineStr">
        <is>
          <t>카카오 2017 사업보고서 연결주석 영업권 배분: 음악서비스 1,459,418,129천원(2016말 1,463,653,020천원 대비 감소).</t>
        </is>
      </c>
      <c r="G3758" s="37" t="inlineStr">
        <is>
          <t>DART 사업보고서</t>
        </is>
      </c>
      <c r="H3758" s="36" t="inlineStr">
        <is>
          <t>2018-03-30</t>
        </is>
      </c>
      <c r="I3758" s="36" t="inlineStr">
        <is>
          <t>20180330002462</t>
        </is>
      </c>
      <c r="J3758" s="39" t="inlineStr">
        <is>
          <t>https://dart.fss.or.kr/dsaf001/main.do?rcpNo=20180330002462</t>
        </is>
      </c>
      <c r="K3758" s="37" t="inlineStr">
        <is>
          <t>impairment</t>
        </is>
      </c>
    </row>
    <row r="3759" ht="45" customHeight="1">
      <c r="A3759" s="36" t="inlineStr">
        <is>
          <t>K009</t>
        </is>
      </c>
      <c r="B3759" s="37" t="inlineStr">
        <is>
          <t>Kakao M Corp.</t>
        </is>
      </c>
      <c r="C3759" s="36" t="inlineStr">
        <is>
          <t>인수 후</t>
        </is>
      </c>
      <c r="D3759" s="36" t="inlineStr">
        <is>
          <t>2020-12-31</t>
        </is>
      </c>
      <c r="E3759" s="37" t="inlineStr">
        <is>
          <t>기타</t>
        </is>
      </c>
      <c r="F3759" s="37"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7" t="inlineStr">
        <is>
          <t>DART 사업보고서</t>
        </is>
      </c>
      <c r="H3759" s="36" t="inlineStr">
        <is>
          <t>2024-03-20</t>
        </is>
      </c>
      <c r="I3759" s="36" t="inlineStr">
        <is>
          <t>20240320000376</t>
        </is>
      </c>
      <c r="J3759" s="39" t="inlineStr">
        <is>
          <t>https://dart.fss.or.kr/dsaf001/main.do?rcpNo=20240320000376</t>
        </is>
      </c>
      <c r="K3759" s="37" t="inlineStr">
        <is>
          <t>impairment</t>
        </is>
      </c>
    </row>
    <row r="3760" ht="45" customHeight="1">
      <c r="A3760" s="36" t="inlineStr">
        <is>
          <t>K011</t>
        </is>
      </c>
      <c r="B3760" s="37" t="inlineStr">
        <is>
          <t>Valuepotion Co., Ltd.</t>
        </is>
      </c>
      <c r="C3760" s="36" t="inlineStr">
        <is>
          <t>인수 후</t>
        </is>
      </c>
      <c r="D3760" s="36" t="inlineStr">
        <is>
          <t>2016-12-31</t>
        </is>
      </c>
      <c r="E3760" s="37" t="inlineStr">
        <is>
          <t>손상차손</t>
        </is>
      </c>
      <c r="F3760" s="37"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7" t="inlineStr">
        <is>
          <t>DART 사업보고서</t>
        </is>
      </c>
      <c r="H3760" s="36" t="inlineStr">
        <is>
          <t>2017-03-31</t>
        </is>
      </c>
      <c r="I3760" s="36" t="inlineStr">
        <is>
          <t>20170331005003</t>
        </is>
      </c>
      <c r="J3760" s="39" t="inlineStr">
        <is>
          <t>https://dart.fss.or.kr/dsaf001/main.do?rcpNo=20170331005003</t>
        </is>
      </c>
      <c r="K3760" s="37" t="inlineStr">
        <is>
          <t>impairment</t>
        </is>
      </c>
    </row>
    <row r="3761" ht="45" customHeight="1">
      <c r="A3761" s="36" t="inlineStr">
        <is>
          <t>K011</t>
        </is>
      </c>
      <c r="B3761" s="37" t="inlineStr">
        <is>
          <t>Valuepotion Co., Ltd.</t>
        </is>
      </c>
      <c r="C3761" s="36" t="inlineStr">
        <is>
          <t>인수 후</t>
        </is>
      </c>
      <c r="D3761" s="36" t="inlineStr">
        <is>
          <t>2017-12-31</t>
        </is>
      </c>
      <c r="E3761" s="37" t="inlineStr">
        <is>
          <t>손상차손</t>
        </is>
      </c>
      <c r="F3761" s="37"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7" t="inlineStr">
        <is>
          <t>DART 사업보고서</t>
        </is>
      </c>
      <c r="H3761" s="36" t="inlineStr">
        <is>
          <t>2018-03-30</t>
        </is>
      </c>
      <c r="I3761" s="36" t="inlineStr">
        <is>
          <t>20180330002462</t>
        </is>
      </c>
      <c r="J3761" s="39" t="inlineStr">
        <is>
          <t>https://dart.fss.or.kr/dsaf001/main.do?rcpNo=20180330002462</t>
        </is>
      </c>
      <c r="K3761" s="37" t="inlineStr">
        <is>
          <t>impairment</t>
        </is>
      </c>
    </row>
    <row r="3762" ht="45" customHeight="1">
      <c r="A3762" s="36" t="inlineStr">
        <is>
          <t>K013</t>
        </is>
      </c>
      <c r="B3762" s="37" t="inlineStr">
        <is>
          <t>Kakao Mobility Co., Ltd.</t>
        </is>
      </c>
      <c r="C3762" s="36" t="inlineStr">
        <is>
          <t>인수 후</t>
        </is>
      </c>
      <c r="D3762" s="36" t="inlineStr">
        <is>
          <t>2018-02-13</t>
        </is>
      </c>
      <c r="E3762" s="37" t="inlineStr">
        <is>
          <t>매각</t>
        </is>
      </c>
      <c r="F3762" s="37"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7" t="inlineStr">
        <is>
          <t>언론 보도</t>
        </is>
      </c>
      <c r="H3762" s="36" t="inlineStr">
        <is>
          <t>2018-02-21</t>
        </is>
      </c>
      <c r="I3762" s="36" t="n"/>
      <c r="J3762" s="39" t="inlineStr">
        <is>
          <t>https://www.kedglobal.com/newsView/ked201802210001</t>
        </is>
      </c>
      <c r="K3762" s="37" t="inlineStr">
        <is>
          <t>notes</t>
        </is>
      </c>
    </row>
    <row r="3763" ht="45" customHeight="1">
      <c r="A3763" s="36" t="inlineStr">
        <is>
          <t>K013</t>
        </is>
      </c>
      <c r="B3763" s="37" t="inlineStr">
        <is>
          <t>Kakao Mobility Co., Ltd.</t>
        </is>
      </c>
      <c r="C3763" s="36" t="inlineStr">
        <is>
          <t>인수 후</t>
        </is>
      </c>
      <c r="D3763" s="36" t="inlineStr">
        <is>
          <t>2019-12-31</t>
        </is>
      </c>
      <c r="E3763" s="37" t="inlineStr">
        <is>
          <t>기타</t>
        </is>
      </c>
      <c r="F3763" s="37" t="inlineStr">
        <is>
          <t>딜사이트: '지난해 말 기준으로, TPG(KHAKI HOLDINGS, LP)와 한국투자증권-오릭스(MOBILITY CO-INVEST, LIMITED PARTNERSHIP)는 각각 지분 17.92%와 6.7%를 보유하고 있다.' 카카오 69.29%.</t>
        </is>
      </c>
      <c r="G3763" s="37" t="inlineStr">
        <is>
          <t>언론 보도</t>
        </is>
      </c>
      <c r="H3763" s="36" t="inlineStr">
        <is>
          <t>2020-09-21</t>
        </is>
      </c>
      <c r="I3763" s="36" t="n"/>
      <c r="J3763" s="39" t="inlineStr">
        <is>
          <t>https://dealsite.co.kr/articles/65356</t>
        </is>
      </c>
      <c r="K3763" s="37" t="inlineStr">
        <is>
          <t>notes</t>
        </is>
      </c>
    </row>
    <row r="3764" ht="45" customHeight="1">
      <c r="A3764" s="36" t="inlineStr">
        <is>
          <t>K013</t>
        </is>
      </c>
      <c r="B3764" s="37" t="inlineStr">
        <is>
          <t>Kakao Mobility Co., Ltd.</t>
        </is>
      </c>
      <c r="C3764" s="36" t="inlineStr">
        <is>
          <t>인수 후</t>
        </is>
      </c>
      <c r="D3764" s="36" t="inlineStr">
        <is>
          <t>2024-06-30</t>
        </is>
      </c>
      <c r="E3764" s="37" t="inlineStr">
        <is>
          <t>기타</t>
        </is>
      </c>
      <c r="F3764" s="37" t="inlineStr">
        <is>
          <t>MTN: 2024-06말 카카오 57.3%, TPG 컨소시엄 KHAKI HOLDINGS 14.31%, 칼라일 KILOMETER 6.18%, 한국투자증권·오릭스PE 5.35%. TPG는 2017년 5,000억원 투자 후 2021년 1,307억원 추가.</t>
        </is>
      </c>
      <c r="G3764" s="37" t="inlineStr">
        <is>
          <t>언론 보도</t>
        </is>
      </c>
      <c r="H3764" s="36" t="inlineStr">
        <is>
          <t>2024-11-13</t>
        </is>
      </c>
      <c r="I3764" s="36" t="n"/>
      <c r="J3764" s="39" t="inlineStr">
        <is>
          <t>https://news.mtn.co.kr/news-detail/2024111314553945372</t>
        </is>
      </c>
      <c r="K3764" s="37" t="inlineStr">
        <is>
          <t>notes,post_events_summary</t>
        </is>
      </c>
    </row>
    <row r="3765" ht="45" customHeight="1">
      <c r="A3765" s="36" t="inlineStr">
        <is>
          <t>K013</t>
        </is>
      </c>
      <c r="B3765" s="37" t="inlineStr">
        <is>
          <t>Kakao Mobility Co., Ltd.</t>
        </is>
      </c>
      <c r="C3765" s="36" t="inlineStr">
        <is>
          <t>인수 후</t>
        </is>
      </c>
      <c r="D3765" s="36" t="inlineStr">
        <is>
          <t>2017-11-09</t>
        </is>
      </c>
      <c r="E3765" s="37" t="inlineStr">
        <is>
          <t>어닝콜</t>
        </is>
      </c>
      <c r="F3765" s="37"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7" t="inlineStr">
        <is>
          <t>언론 보도</t>
        </is>
      </c>
      <c r="H3765" s="36" t="inlineStr">
        <is>
          <t>2017-11-09</t>
        </is>
      </c>
      <c r="I3765" s="36" t="n"/>
      <c r="J3765" s="39" t="inlineStr">
        <is>
          <t>https://newstomato.com/ReadNews.aspx?no=787401</t>
        </is>
      </c>
      <c r="K3765" s="37" t="inlineStr">
        <is>
          <t>earnings_call_note</t>
        </is>
      </c>
    </row>
    <row r="3766" ht="45" customHeight="1">
      <c r="A3766" s="36" t="inlineStr">
        <is>
          <t>K013</t>
        </is>
      </c>
      <c r="B3766" s="37" t="inlineStr">
        <is>
          <t>Kakao Mobility Co., Ltd.</t>
        </is>
      </c>
      <c r="C3766" s="36" t="inlineStr">
        <is>
          <t>인수 후</t>
        </is>
      </c>
      <c r="D3766" s="36" t="inlineStr">
        <is>
          <t>2020-03-20</t>
        </is>
      </c>
      <c r="E3766" s="37" t="inlineStr">
        <is>
          <t>경영진변경</t>
        </is>
      </c>
      <c r="F3766" s="37" t="inlineStr">
        <is>
          <t>쿠키뉴스: '카카오모빌리티가 20일 제3기 정기 주주총회를 열고, 류긍선 단독 대표 체제 전환을 의결했다.' 류긍선은 '2019년 6월 공동대표로 선임됐다', 정주환은 2월 카카오 신사업 총괄로 이동.</t>
        </is>
      </c>
      <c r="G3766" s="37" t="inlineStr">
        <is>
          <t>언론 보도</t>
        </is>
      </c>
      <c r="H3766" s="36" t="inlineStr">
        <is>
          <t>2020-03-20</t>
        </is>
      </c>
      <c r="I3766" s="36" t="n"/>
      <c r="J3766" s="39" t="inlineStr">
        <is>
          <t>https://www.kukinews.com/article/view/kuk202003200219</t>
        </is>
      </c>
      <c r="K3766" s="37" t="inlineStr">
        <is>
          <t>post_events_summary</t>
        </is>
      </c>
    </row>
    <row r="3767" ht="45" customHeight="1">
      <c r="A3767" s="36" t="inlineStr">
        <is>
          <t>K013</t>
        </is>
      </c>
      <c r="B3767" s="37" t="inlineStr">
        <is>
          <t>Kakao Mobility Co., Ltd.</t>
        </is>
      </c>
      <c r="C3767" s="36" t="inlineStr">
        <is>
          <t>인수 전</t>
        </is>
      </c>
      <c r="D3767" s="36" t="inlineStr">
        <is>
          <t>2017-07-01</t>
        </is>
      </c>
      <c r="E3767" s="37" t="inlineStr">
        <is>
          <t>사명변경</t>
        </is>
      </c>
      <c r="F3767" s="37"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7" t="inlineStr">
        <is>
          <t>DART 사업보고서</t>
        </is>
      </c>
      <c r="H3767" s="36" t="inlineStr">
        <is>
          <t>2026-03-31</t>
        </is>
      </c>
      <c r="I3767" s="36" t="inlineStr">
        <is>
          <t>20260331003637</t>
        </is>
      </c>
      <c r="J3767" s="39" t="inlineStr">
        <is>
          <t>https://dart.fss.or.kr/dsaf001/main.do?rcpNo=20260331003637</t>
        </is>
      </c>
      <c r="K3767" s="37" t="inlineStr">
        <is>
          <t>pre_events_summary,post_events_summary</t>
        </is>
      </c>
    </row>
    <row r="3768" ht="45" customHeight="1">
      <c r="A3768" s="36" t="inlineStr">
        <is>
          <t>K013</t>
        </is>
      </c>
      <c r="B3768" s="37" t="inlineStr">
        <is>
          <t>Kakao Mobility Co., Ltd.</t>
        </is>
      </c>
      <c r="C3768" s="36" t="inlineStr">
        <is>
          <t>인수 전</t>
        </is>
      </c>
      <c r="D3768" s="36" t="inlineStr">
        <is>
          <t>2017-07</t>
        </is>
      </c>
      <c r="E3768" s="37" t="inlineStr">
        <is>
          <t>기타</t>
        </is>
      </c>
      <c r="F3768" s="37"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7" t="inlineStr">
        <is>
          <t>DART 사업보고서</t>
        </is>
      </c>
      <c r="H3768" s="36" t="inlineStr">
        <is>
          <t>2018-03-30</t>
        </is>
      </c>
      <c r="I3768" s="36" t="inlineStr">
        <is>
          <t>20180330002462</t>
        </is>
      </c>
      <c r="J3768" s="39" t="inlineStr">
        <is>
          <t>https://dart.fss.or.kr/dsaf001/main.do?rcpNo=20180330002462</t>
        </is>
      </c>
      <c r="K3768" s="37" t="inlineStr">
        <is>
          <t>pre_events_summary,event_ticker_basis</t>
        </is>
      </c>
    </row>
    <row r="3769" ht="45" customHeight="1">
      <c r="A3769" s="36" t="inlineStr">
        <is>
          <t>K014</t>
        </is>
      </c>
      <c r="B3769" s="37" t="inlineStr">
        <is>
          <t>Kakao Corp., Game Publishing Business and Others in the Game Business Segment</t>
        </is>
      </c>
      <c r="C3769" s="36" t="inlineStr">
        <is>
          <t>발표</t>
        </is>
      </c>
      <c r="D3769" s="36" t="inlineStr">
        <is>
          <t>2017-08-16</t>
        </is>
      </c>
      <c r="E3769" s="37" t="inlineStr">
        <is>
          <t>발표</t>
        </is>
      </c>
      <c r="F3769" s="37"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7" t="inlineStr">
        <is>
          <t>회사 보도자료</t>
        </is>
      </c>
      <c r="H3769" s="36" t="inlineStr">
        <is>
          <t>2017-08-17</t>
        </is>
      </c>
      <c r="I3769" s="36" t="n"/>
      <c r="J3769" s="39" t="inlineStr">
        <is>
          <t>https://www.kakaocorp.com/page/detail/8369</t>
        </is>
      </c>
      <c r="K3769" s="37" t="inlineStr">
        <is>
          <t>purpose_quote,first_filing_date,announce_date_chk</t>
        </is>
      </c>
    </row>
    <row r="3770" ht="45" customHeight="1">
      <c r="A3770" s="36" t="inlineStr">
        <is>
          <t>K014</t>
        </is>
      </c>
      <c r="B3770" s="37" t="inlineStr">
        <is>
          <t>Kakao Corp., Game Publishing Business and Others in the Game Business Segment</t>
        </is>
      </c>
      <c r="C3770" s="36" t="inlineStr">
        <is>
          <t>인수 전</t>
        </is>
      </c>
      <c r="D3770" s="36" t="inlineStr">
        <is>
          <t>2015-08-20</t>
        </is>
      </c>
      <c r="E3770" s="37" t="inlineStr">
        <is>
          <t>소유주변경</t>
        </is>
      </c>
      <c r="F3770" s="37" t="inlineStr">
        <is>
          <t>카카오게임즈 증권신고서 최대주주 변동: '2015.08.20 | 남궁훈 | 38.55% | ㈜카카오게임즈홀딩스 | 65.79%', '2017.10.23 | ㈜카카오게임즈홀딩스 | 41.84% | ㈜카카오 | 68.95%'.</t>
        </is>
      </c>
      <c r="G3770" s="37" t="inlineStr">
        <is>
          <t>DART 기타공시</t>
        </is>
      </c>
      <c r="H3770" s="36" t="inlineStr">
        <is>
          <t>2020-08-03</t>
        </is>
      </c>
      <c r="I3770" s="36" t="inlineStr">
        <is>
          <t>20200803000273</t>
        </is>
      </c>
      <c r="J3770" s="39" t="inlineStr">
        <is>
          <t>https://dart.fss.or.kr/dsaf001/main.do?rcpNo=20200803000273</t>
        </is>
      </c>
      <c r="K3770" s="37" t="inlineStr">
        <is>
          <t>pre_events_summary,post_events_summary</t>
        </is>
      </c>
    </row>
    <row r="3771" ht="45" customHeight="1">
      <c r="A3771" s="36" t="inlineStr">
        <is>
          <t>K014</t>
        </is>
      </c>
      <c r="B3771" s="37" t="inlineStr">
        <is>
          <t>Kakao Corp., Game Publishing Business and Others in the Game Business Segment</t>
        </is>
      </c>
      <c r="C3771" s="36" t="inlineStr">
        <is>
          <t>인수 후</t>
        </is>
      </c>
      <c r="D3771" s="36" t="inlineStr">
        <is>
          <t>2018-03-01</t>
        </is>
      </c>
      <c r="E3771" s="37" t="inlineStr">
        <is>
          <t>기타</t>
        </is>
      </c>
      <c r="F3771" s="37"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7" t="inlineStr">
        <is>
          <t>DART 기타공시</t>
        </is>
      </c>
      <c r="H3771" s="36" t="inlineStr">
        <is>
          <t>2020-08-03</t>
        </is>
      </c>
      <c r="I3771" s="36" t="inlineStr">
        <is>
          <t>20200803000273</t>
        </is>
      </c>
      <c r="J3771" s="39" t="inlineStr">
        <is>
          <t>https://dart.fss.or.kr/dsaf001/main.do?rcpNo=20200803000273</t>
        </is>
      </c>
      <c r="K3771" s="37" t="inlineStr">
        <is>
          <t>post_events_summary,notes</t>
        </is>
      </c>
    </row>
    <row r="3772" ht="45" customHeight="1">
      <c r="A3772" s="36" t="inlineStr">
        <is>
          <t>K014</t>
        </is>
      </c>
      <c r="B3772" s="37" t="inlineStr">
        <is>
          <t>Kakao Corp., Game Publishing Business and Others in the Game Business Segment</t>
        </is>
      </c>
      <c r="C3772" s="36" t="inlineStr">
        <is>
          <t>인수 전</t>
        </is>
      </c>
      <c r="D3772" s="36" t="inlineStr">
        <is>
          <t>2015-04</t>
        </is>
      </c>
      <c r="E3772" s="37" t="inlineStr">
        <is>
          <t>기타</t>
        </is>
      </c>
      <c r="F3772" s="37" t="inlineStr">
        <is>
          <t>카카오 2016 사업보고서 연혁: 2015년 01월 '㈜케이벤처그룹 설립', 04월 '모바일 게임유통 채널 카카오게임샵 출시'; 종속회사 연혁 '2015.12 ㈜다음게임과 합병계약 체결(합병기일 2016.04.01)'.</t>
        </is>
      </c>
      <c r="G3772" s="37" t="inlineStr">
        <is>
          <t>DART 사업보고서</t>
        </is>
      </c>
      <c r="H3772" s="36" t="inlineStr">
        <is>
          <t>2017-03-31</t>
        </is>
      </c>
      <c r="I3772" s="36" t="inlineStr">
        <is>
          <t>20170331005003</t>
        </is>
      </c>
      <c r="J3772" s="39" t="inlineStr">
        <is>
          <t>https://dart.fss.or.kr/dsaf001/main.do?rcpNo=20170331005003</t>
        </is>
      </c>
      <c r="K3772" s="37" t="inlineStr">
        <is>
          <t>pre_events_summary</t>
        </is>
      </c>
    </row>
    <row r="3773" ht="45" customHeight="1">
      <c r="A3773" s="36" t="inlineStr">
        <is>
          <t>K014</t>
        </is>
      </c>
      <c r="B3773" s="37" t="inlineStr">
        <is>
          <t>Kakao Corp., Game Publishing Business and Others in the Game Business Segment</t>
        </is>
      </c>
      <c r="C3773" s="36" t="inlineStr">
        <is>
          <t>인수 후</t>
        </is>
      </c>
      <c r="D3773" s="36" t="inlineStr">
        <is>
          <t>2017-10-23</t>
        </is>
      </c>
      <c r="E3773" s="37" t="inlineStr">
        <is>
          <t>합병</t>
        </is>
      </c>
      <c r="F3773" s="37" t="inlineStr">
        <is>
          <t>카카오의 ㈜카카오게임즈홀딩스 소규모합병: 합병계약일 2017-08-18, '합병기일: 2017년 10월 23일', 합병등기일 2017-10-24, 합병비율 1:0.</t>
        </is>
      </c>
      <c r="G3773" s="37" t="inlineStr">
        <is>
          <t>DART 주요사항보고서</t>
        </is>
      </c>
      <c r="H3773" s="36" t="inlineStr">
        <is>
          <t>2017-08-17</t>
        </is>
      </c>
      <c r="I3773" s="36" t="inlineStr">
        <is>
          <t>20170817000001</t>
        </is>
      </c>
      <c r="J3773" s="39" t="inlineStr">
        <is>
          <t>https://dart.fss.or.kr/dsaf001/main.do?rcpNo=20170817000001</t>
        </is>
      </c>
      <c r="K3773" s="37" t="inlineStr">
        <is>
          <t>post_events_summary,notes</t>
        </is>
      </c>
    </row>
    <row r="3774" ht="45" customHeight="1">
      <c r="A3774" s="36" t="inlineStr">
        <is>
          <t>K014</t>
        </is>
      </c>
      <c r="B3774" s="37" t="inlineStr">
        <is>
          <t>Kakao Corp., Game Publishing Business and Others in the Game Business Segment</t>
        </is>
      </c>
      <c r="C3774" s="36" t="inlineStr">
        <is>
          <t>인수 전</t>
        </is>
      </c>
      <c r="D3774" s="36" t="inlineStr">
        <is>
          <t>2017-08-10</t>
        </is>
      </c>
      <c r="E3774" s="37" t="inlineStr">
        <is>
          <t>실적</t>
        </is>
      </c>
      <c r="F3774" s="37" t="inlineStr">
        <is>
          <t>Kakao Reports Q2 2017 Earnings Results: 'Game revenue maintained last year's figures at KRW 78.7 billion despite intense competition in the domestic market', 'in part due to greater focus on mobile game publishing.'</t>
        </is>
      </c>
      <c r="G3774" s="37" t="inlineStr">
        <is>
          <t>IR 자료</t>
        </is>
      </c>
      <c r="H3774" s="36" t="inlineStr">
        <is>
          <t>2017-08-10</t>
        </is>
      </c>
      <c r="I3774" s="36" t="n"/>
      <c r="J3774" s="39" t="inlineStr">
        <is>
          <t>https://www.kakaocorp.com/page/detail/8366</t>
        </is>
      </c>
      <c r="K3774" s="37" t="inlineStr">
        <is>
          <t>pre_events_summary,earnings_call_note</t>
        </is>
      </c>
    </row>
    <row r="3775" ht="45" customHeight="1">
      <c r="A3775" s="36" t="inlineStr">
        <is>
          <t>K014</t>
        </is>
      </c>
      <c r="B3775" s="37" t="inlineStr">
        <is>
          <t>Kakao Corp., Game Publishing Business and Others in the Game Business Segment</t>
        </is>
      </c>
      <c r="C3775" s="36" t="inlineStr">
        <is>
          <t>인수 후</t>
        </is>
      </c>
      <c r="D3775" s="36" t="inlineStr">
        <is>
          <t>2017-11-09</t>
        </is>
      </c>
      <c r="E3775" s="37" t="inlineStr">
        <is>
          <t>어닝콜</t>
        </is>
      </c>
      <c r="F3775" s="37" t="inlineStr">
        <is>
          <t>카카오 2017년 3분기 실적 기사: 게임 매출 전년 동기 대비 20% 성장(검은사막·음양사). 카카오게임즈·게임사업 통합 언급 없음.</t>
        </is>
      </c>
      <c r="G3775" s="37" t="inlineStr">
        <is>
          <t>언론 보도</t>
        </is>
      </c>
      <c r="H3775" s="36" t="inlineStr">
        <is>
          <t>2017-11-09</t>
        </is>
      </c>
      <c r="I3775" s="36" t="n"/>
      <c r="J3775" s="39" t="inlineStr">
        <is>
          <t>https://byline.network/2017/11/9-3/</t>
        </is>
      </c>
      <c r="K3775" s="37" t="inlineStr">
        <is>
          <t>earnings_call_note</t>
        </is>
      </c>
    </row>
    <row r="3776" ht="45" customHeight="1">
      <c r="A3776" s="36" t="inlineStr">
        <is>
          <t>K014</t>
        </is>
      </c>
      <c r="B3776" s="37" t="inlineStr">
        <is>
          <t>Kakao Corp., Game Publishing Business and Others in the Game Business Segment</t>
        </is>
      </c>
      <c r="C3776" s="36" t="inlineStr">
        <is>
          <t>인수 후</t>
        </is>
      </c>
      <c r="D3776" s="36" t="inlineStr">
        <is>
          <t>2022-03-28</t>
        </is>
      </c>
      <c r="E3776" s="37" t="inlineStr">
        <is>
          <t>경영진변경</t>
        </is>
      </c>
      <c r="F3776" s="37" t="inlineStr">
        <is>
          <t>카카오게임즈 대표이사 변경: 변경전 '조계현, 남궁훈' → 변경후 '조계현', 변경사유 '사임', 변경일 2022-03-28.</t>
        </is>
      </c>
      <c r="G3776" s="37" t="inlineStr">
        <is>
          <t>DART 기타공시</t>
        </is>
      </c>
      <c r="H3776" s="36" t="inlineStr">
        <is>
          <t>2022-03-28</t>
        </is>
      </c>
      <c r="I3776" s="36" t="inlineStr">
        <is>
          <t>20220328901206</t>
        </is>
      </c>
      <c r="J3776" s="39" t="inlineStr">
        <is>
          <t>https://dart.fss.or.kr/dsaf001/main.do?rcpNo=20220328901206</t>
        </is>
      </c>
      <c r="K3776" s="37" t="inlineStr">
        <is>
          <t>post_events_summary</t>
        </is>
      </c>
    </row>
    <row r="3777" ht="45" customHeight="1">
      <c r="A3777" s="36" t="inlineStr">
        <is>
          <t>K014</t>
        </is>
      </c>
      <c r="B3777" s="37" t="inlineStr">
        <is>
          <t>Kakao Corp., Game Publishing Business and Others in the Game Business Segment</t>
        </is>
      </c>
      <c r="C3777" s="36" t="inlineStr">
        <is>
          <t>인수 후</t>
        </is>
      </c>
      <c r="D3777" s="36" t="inlineStr">
        <is>
          <t>2024-03-28</t>
        </is>
      </c>
      <c r="E3777" s="37" t="inlineStr">
        <is>
          <t>경영진변경</t>
        </is>
      </c>
      <c r="F3777" s="37" t="inlineStr">
        <is>
          <t>카카오게임즈 대표이사 변경: 조계현 → 한상우, 사유 '대표이사 신규 선임', 변경일 2024-03-28.</t>
        </is>
      </c>
      <c r="G3777" s="37" t="inlineStr">
        <is>
          <t>DART 기타공시</t>
        </is>
      </c>
      <c r="H3777" s="36" t="inlineStr">
        <is>
          <t>2024-03-28</t>
        </is>
      </c>
      <c r="I3777" s="36" t="inlineStr">
        <is>
          <t>20240328902895</t>
        </is>
      </c>
      <c r="J3777" s="39" t="inlineStr">
        <is>
          <t>https://dart.fss.or.kr/dsaf001/main.do?rcpNo=20240328902895</t>
        </is>
      </c>
      <c r="K3777" s="37" t="inlineStr">
        <is>
          <t>post_events_summary</t>
        </is>
      </c>
    </row>
    <row r="3778" ht="45" customHeight="1">
      <c r="A3778" s="36" t="inlineStr">
        <is>
          <t>K014</t>
        </is>
      </c>
      <c r="B3778" s="37" t="inlineStr">
        <is>
          <t>Kakao Corp., Game Publishing Business and Others in the Game Business Segment</t>
        </is>
      </c>
      <c r="C3778" s="36" t="inlineStr">
        <is>
          <t>인수 후</t>
        </is>
      </c>
      <c r="D3778" s="36" t="inlineStr">
        <is>
          <t>2026-03-24</t>
        </is>
      </c>
      <c r="E3778" s="37" t="inlineStr">
        <is>
          <t>매각</t>
        </is>
      </c>
      <c r="F3778" s="37"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7" t="inlineStr">
        <is>
          <t>DART 주요사항보고서</t>
        </is>
      </c>
      <c r="H3778" s="36" t="inlineStr">
        <is>
          <t>2026-03-25</t>
        </is>
      </c>
      <c r="I3778" s="36" t="inlineStr">
        <is>
          <t>20260325000002</t>
        </is>
      </c>
      <c r="J3778" s="39" t="inlineStr">
        <is>
          <t>https://dart.fss.or.kr/dsaf001/main.do?rcpNo=20260325000002</t>
        </is>
      </c>
      <c r="K3778" s="37" t="inlineStr">
        <is>
          <t>post_events_summary</t>
        </is>
      </c>
    </row>
    <row r="3779" ht="45" customHeight="1">
      <c r="A3779" s="36" t="inlineStr">
        <is>
          <t>K014</t>
        </is>
      </c>
      <c r="B3779" s="37" t="inlineStr">
        <is>
          <t>Kakao Corp., Game Publishing Business and Others in the Game Business Segment</t>
        </is>
      </c>
      <c r="C3779" s="36" t="inlineStr">
        <is>
          <t>인수 후</t>
        </is>
      </c>
      <c r="D3779" s="36" t="inlineStr">
        <is>
          <t>2026-06-19</t>
        </is>
      </c>
      <c r="E3779" s="37" t="inlineStr">
        <is>
          <t>매각</t>
        </is>
      </c>
      <c r="F3779" s="37"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7" t="inlineStr">
        <is>
          <t>DART 기타공시</t>
        </is>
      </c>
      <c r="H3779" s="36" t="inlineStr">
        <is>
          <t>2026-06-19</t>
        </is>
      </c>
      <c r="I3779" s="36" t="inlineStr">
        <is>
          <t>20260619900968</t>
        </is>
      </c>
      <c r="J3779" s="39" t="inlineStr">
        <is>
          <t>https://dart.fss.or.kr/dsaf001/main.do?rcpNo=20260619900968</t>
        </is>
      </c>
      <c r="K3779" s="37" t="inlineStr">
        <is>
          <t>post_events_summary,notes</t>
        </is>
      </c>
    </row>
    <row r="3780" ht="45" customHeight="1">
      <c r="A3780" s="36" t="inlineStr">
        <is>
          <t>K014</t>
        </is>
      </c>
      <c r="B3780" s="37" t="inlineStr">
        <is>
          <t>Kakao Corp., Game Publishing Business and Others in the Game Business Segment</t>
        </is>
      </c>
      <c r="C3780" s="36" t="inlineStr">
        <is>
          <t>인수 후</t>
        </is>
      </c>
      <c r="D3780" s="36" t="inlineStr">
        <is>
          <t>2026-06-22</t>
        </is>
      </c>
      <c r="E3780" s="37" t="inlineStr">
        <is>
          <t>경영진변경</t>
        </is>
      </c>
      <c r="F3780" s="37" t="inlineStr">
        <is>
          <t>카카오게임즈 대표이사 변경: 한상우 → 김태환, 이시우(공동대표이사), 변경일 2026-06-22.</t>
        </is>
      </c>
      <c r="G3780" s="37" t="inlineStr">
        <is>
          <t>DART 기타공시</t>
        </is>
      </c>
      <c r="H3780" s="36" t="inlineStr">
        <is>
          <t>2026-06-22</t>
        </is>
      </c>
      <c r="I3780" s="36" t="inlineStr">
        <is>
          <t>20260622900255</t>
        </is>
      </c>
      <c r="J3780" s="39" t="inlineStr">
        <is>
          <t>https://dart.fss.or.kr/dsaf001/main.do?rcpNo=20260622900255</t>
        </is>
      </c>
      <c r="K3780" s="37" t="inlineStr">
        <is>
          <t>post_events_summary</t>
        </is>
      </c>
    </row>
    <row r="3781" ht="45" customHeight="1">
      <c r="A3781" s="36" t="inlineStr">
        <is>
          <t>K014</t>
        </is>
      </c>
      <c r="B3781" s="37" t="inlineStr">
        <is>
          <t>Kakao Corp., Game Publishing Business and Others in the Game Business Segment</t>
        </is>
      </c>
      <c r="C3781" s="36" t="inlineStr">
        <is>
          <t>인수 후</t>
        </is>
      </c>
      <c r="D3781" s="36" t="inlineStr">
        <is>
          <t>2025-10-15</t>
        </is>
      </c>
      <c r="E3781" s="37" t="inlineStr">
        <is>
          <t>매각</t>
        </is>
      </c>
      <c r="F3781" s="37"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7" t="inlineStr">
        <is>
          <t>DART 사업보고서</t>
        </is>
      </c>
      <c r="H3781" s="36" t="inlineStr">
        <is>
          <t>2026-03-18</t>
        </is>
      </c>
      <c r="I3781" s="36" t="inlineStr">
        <is>
          <t>20260318001659</t>
        </is>
      </c>
      <c r="J3781" s="39" t="inlineStr">
        <is>
          <t>https://dart.fss.or.kr/dsaf001/main.do?rcpNo=20260318001659</t>
        </is>
      </c>
      <c r="K3781" s="37" t="inlineStr">
        <is>
          <t>post_events_summary</t>
        </is>
      </c>
    </row>
    <row r="3782" ht="45" customHeight="1">
      <c r="A3782" s="36" t="inlineStr">
        <is>
          <t>K015</t>
        </is>
      </c>
      <c r="B3782" s="37" t="inlineStr">
        <is>
          <t>Metabora</t>
        </is>
      </c>
      <c r="C3782" s="36" t="inlineStr">
        <is>
          <t>인수 후</t>
        </is>
      </c>
      <c r="D3782" s="36" t="inlineStr">
        <is>
          <t>2025-12-31</t>
        </is>
      </c>
      <c r="E3782" s="37" t="inlineStr">
        <is>
          <t>손상차손</t>
        </is>
      </c>
      <c r="F3782" s="37" t="inlineStr">
        <is>
          <t>카카오게임즈 별도 주석 종속기업투자 변동: ㈜메타보라 (당기) 기초 22,134,405 손상 (12,441,815) 기말 9,692,590; (전기) 기초 32,556,592 손상 (10,422,187) 기말 22,134,405 (단위 천원), 지분율 61.6%, 취득원가 50,865,104</t>
        </is>
      </c>
      <c r="G3782" s="37" t="inlineStr">
        <is>
          <t>DART 사업보고서</t>
        </is>
      </c>
      <c r="H3782" s="36" t="inlineStr">
        <is>
          <t>2026-03-18</t>
        </is>
      </c>
      <c r="I3782" s="36" t="inlineStr">
        <is>
          <t>20260318001659</t>
        </is>
      </c>
      <c r="J3782" s="39" t="inlineStr">
        <is>
          <t>https://dart.fss.or.kr/dsaf001/main.do?rcpNo=20260318001659</t>
        </is>
      </c>
      <c r="K3782" s="37" t="inlineStr">
        <is>
          <t>impairment</t>
        </is>
      </c>
    </row>
    <row r="3783" ht="45" customHeight="1">
      <c r="A3783" s="36" t="inlineStr">
        <is>
          <t>K016</t>
        </is>
      </c>
      <c r="B3783" s="37" t="inlineStr">
        <is>
          <t>Kakao VX Inc.</t>
        </is>
      </c>
      <c r="C3783" s="36" t="inlineStr">
        <is>
          <t>인수 전</t>
        </is>
      </c>
      <c r="D3783" s="36" t="inlineStr">
        <is>
          <t>2017-08-17</t>
        </is>
      </c>
      <c r="E3783" s="37" t="inlineStr">
        <is>
          <t>기타</t>
        </is>
      </c>
      <c r="F3783" s="37" t="inlineStr">
        <is>
          <t>카카오 '영업양수 결정(종속회사의 주요경영사항)': '종속회사인 (주)카카오게임즈', 종속회사의 자산총액 131,110,698,771원, 지배회사의 연결 자산총액 5,484,117,180,416원.</t>
        </is>
      </c>
      <c r="G3783" s="37" t="inlineStr">
        <is>
          <t>DART 기타공시</t>
        </is>
      </c>
      <c r="H3783" s="36" t="inlineStr">
        <is>
          <t>2017-08-17</t>
        </is>
      </c>
      <c r="I3783" s="36" t="inlineStr">
        <is>
          <t>20170817800005</t>
        </is>
      </c>
      <c r="J3783" s="39" t="inlineStr">
        <is>
          <t>https://dart.fss.or.kr/dsaf001/main.do?rcpNo=20170817800005</t>
        </is>
      </c>
      <c r="K3783" s="37" t="inlineStr">
        <is>
          <t>pre_incorp_chk,acq_total_assets,apex_total_assets,deal_to_assets_pct,size_basis</t>
        </is>
      </c>
    </row>
    <row r="3784" ht="45" customHeight="1">
      <c r="A3784" s="36" t="inlineStr">
        <is>
          <t>K016</t>
        </is>
      </c>
      <c r="B3784" s="37" t="inlineStr">
        <is>
          <t>Kakao VX Inc.</t>
        </is>
      </c>
      <c r="C3784" s="36" t="inlineStr">
        <is>
          <t>인수 후</t>
        </is>
      </c>
      <c r="D3784" s="36" t="inlineStr">
        <is>
          <t>2017-12-31</t>
        </is>
      </c>
      <c r="E3784" s="37" t="inlineStr">
        <is>
          <t>실적</t>
        </is>
      </c>
      <c r="F3784" s="37"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7" t="inlineStr">
        <is>
          <t>DART 감사보고서</t>
        </is>
      </c>
      <c r="H3784" s="36" t="inlineStr">
        <is>
          <t>2018-04-06</t>
        </is>
      </c>
      <c r="I3784" s="36" t="inlineStr">
        <is>
          <t>20180406000861</t>
        </is>
      </c>
      <c r="J3784" s="39" t="inlineStr">
        <is>
          <t>https://dart.fss.or.kr/dsaf001/main.do?rcpNo=20180406000861</t>
        </is>
      </c>
      <c r="K3784" s="37" t="inlineStr">
        <is>
          <t>acquirer_core,acq_total_assets,deal_to_equity_pct,value_chk_local,chk_note</t>
        </is>
      </c>
    </row>
    <row r="3785" ht="45" customHeight="1">
      <c r="A3785" s="36" t="inlineStr">
        <is>
          <t>K016</t>
        </is>
      </c>
      <c r="B3785" s="37" t="inlineStr">
        <is>
          <t>Kakao VX Inc.</t>
        </is>
      </c>
      <c r="C3785" s="36" t="inlineStr">
        <is>
          <t>인수 전</t>
        </is>
      </c>
      <c r="D3785" s="36" t="inlineStr">
        <is>
          <t>2017-04-14</t>
        </is>
      </c>
      <c r="E3785" s="37" t="inlineStr">
        <is>
          <t>합병</t>
        </is>
      </c>
      <c r="F3785" s="37"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7" t="inlineStr">
        <is>
          <t>DART 감사보고서</t>
        </is>
      </c>
      <c r="H3785" s="36" t="inlineStr">
        <is>
          <t>2018-03-30</t>
        </is>
      </c>
      <c r="I3785" s="36" t="inlineStr">
        <is>
          <t>20180330001806</t>
        </is>
      </c>
      <c r="J3785" s="39" t="inlineStr">
        <is>
          <t>https://dart.fss.or.kr/dsaf001/main.do?rcpNo=20180330001806</t>
        </is>
      </c>
      <c r="K3785" s="37" t="inlineStr">
        <is>
          <t>pre_events_summary,post_events_summary,value_chk_local,notes</t>
        </is>
      </c>
    </row>
    <row r="3786" ht="45" customHeight="1">
      <c r="A3786" s="36" t="inlineStr">
        <is>
          <t>K016</t>
        </is>
      </c>
      <c r="B3786" s="37" t="inlineStr">
        <is>
          <t>Kakao VX Inc.</t>
        </is>
      </c>
      <c r="C3786" s="36" t="inlineStr">
        <is>
          <t>인수 후</t>
        </is>
      </c>
      <c r="D3786" s="36" t="inlineStr">
        <is>
          <t>2018-10-02</t>
        </is>
      </c>
      <c r="E3786" s="37" t="inlineStr">
        <is>
          <t>투자유치</t>
        </is>
      </c>
      <c r="F3786" s="37" t="inlineStr">
        <is>
          <t>카카오VX 유상증자결정: 제3자배정 케이비증권 80,700주·미래에셋대우 26,933주.</t>
        </is>
      </c>
      <c r="G3786" s="37" t="inlineStr">
        <is>
          <t>DART 기타공시</t>
        </is>
      </c>
      <c r="H3786" s="36" t="inlineStr">
        <is>
          <t>2018-10-02</t>
        </is>
      </c>
      <c r="I3786" s="36" t="inlineStr">
        <is>
          <t>20181002000568</t>
        </is>
      </c>
      <c r="J3786" s="39" t="inlineStr">
        <is>
          <t>https://dart.fss.or.kr/dsaf001/main.do?rcpNo=20181002000568</t>
        </is>
      </c>
      <c r="K3786" s="37" t="inlineStr">
        <is>
          <t>post_events_summary,notes</t>
        </is>
      </c>
    </row>
    <row r="3787" ht="45" customHeight="1">
      <c r="A3787" s="36" t="inlineStr">
        <is>
          <t>K016</t>
        </is>
      </c>
      <c r="B3787" s="37" t="inlineStr">
        <is>
          <t>Kakao VX Inc.</t>
        </is>
      </c>
      <c r="C3787" s="36" t="inlineStr">
        <is>
          <t>인수 후</t>
        </is>
      </c>
      <c r="D3787" s="36" t="inlineStr">
        <is>
          <t>2018-12-04</t>
        </is>
      </c>
      <c r="E3787" s="37" t="inlineStr">
        <is>
          <t>투자유치</t>
        </is>
      </c>
      <c r="F3787" s="37" t="inlineStr">
        <is>
          <t>카카오VX 유상증자결정: 제3자배정 비티씨아이제1호2018사모투자합자회사 53,866주, 한국투자 Ace투자조합(17) 8,080주 등.</t>
        </is>
      </c>
      <c r="G3787" s="37" t="inlineStr">
        <is>
          <t>DART 기타공시</t>
        </is>
      </c>
      <c r="H3787" s="36" t="inlineStr">
        <is>
          <t>2018-12-04</t>
        </is>
      </c>
      <c r="I3787" s="36" t="inlineStr">
        <is>
          <t>20181204000272</t>
        </is>
      </c>
      <c r="J3787" s="39" t="inlineStr">
        <is>
          <t>https://dart.fss.or.kr/dsaf001/main.do?rcpNo=20181204000272</t>
        </is>
      </c>
      <c r="K3787" s="37" t="inlineStr">
        <is>
          <t>post_events_summary,notes</t>
        </is>
      </c>
    </row>
    <row r="3788" ht="45" customHeight="1">
      <c r="A3788" s="36" t="inlineStr">
        <is>
          <t>K016</t>
        </is>
      </c>
      <c r="B3788" s="37" t="inlineStr">
        <is>
          <t>Kakao VX Inc.</t>
        </is>
      </c>
      <c r="C3788" s="36" t="inlineStr">
        <is>
          <t>인수 후</t>
        </is>
      </c>
      <c r="D3788" s="36" t="inlineStr">
        <is>
          <t>2020-02-13</t>
        </is>
      </c>
      <c r="E3788" s="37" t="inlineStr">
        <is>
          <t>투자유치</t>
        </is>
      </c>
      <c r="F3788" s="37" t="inlineStr">
        <is>
          <t>카카오VX 유상증자결정: 우선주 420,141주, 발행가 47,603원, 제3자배정 '2018 큐씨피 13호 사모투자합자회사'. 증자전 보통주 1,885,333주·우선주 215,365주.</t>
        </is>
      </c>
      <c r="G3788" s="37" t="inlineStr">
        <is>
          <t>DART 기타공시</t>
        </is>
      </c>
      <c r="H3788" s="36" t="inlineStr">
        <is>
          <t>2020-02-13</t>
        </is>
      </c>
      <c r="I3788" s="36" t="inlineStr">
        <is>
          <t>20200213000400</t>
        </is>
      </c>
      <c r="J3788" s="39" t="inlineStr">
        <is>
          <t>https://dart.fss.or.kr/dsaf001/main.do?rcpNo=20200213000400</t>
        </is>
      </c>
      <c r="K3788" s="37" t="inlineStr">
        <is>
          <t>post_events_summary,notes</t>
        </is>
      </c>
    </row>
    <row r="3789" ht="45" customHeight="1">
      <c r="A3789" s="36" t="inlineStr">
        <is>
          <t>K016</t>
        </is>
      </c>
      <c r="B3789" s="37" t="inlineStr">
        <is>
          <t>Kakao VX Inc.</t>
        </is>
      </c>
      <c r="C3789" s="36" t="inlineStr">
        <is>
          <t>인수 후</t>
        </is>
      </c>
      <c r="D3789" s="36" t="inlineStr">
        <is>
          <t>2020-09-28</t>
        </is>
      </c>
      <c r="E3789" s="37" t="inlineStr">
        <is>
          <t>기타</t>
        </is>
      </c>
      <c r="F3789" s="37" t="inlineStr">
        <is>
          <t>카카오VX [기재정정]유상증자결정: 문태식 35,000주 등 임직원 배정, 비고 '행사가격 : 47,603'(주식매수선택권 성격).</t>
        </is>
      </c>
      <c r="G3789" s="37" t="inlineStr">
        <is>
          <t>DART 기타공시</t>
        </is>
      </c>
      <c r="H3789" s="36" t="inlineStr">
        <is>
          <t>2020-09-28</t>
        </is>
      </c>
      <c r="I3789" s="36" t="inlineStr">
        <is>
          <t>20200928000431</t>
        </is>
      </c>
      <c r="J3789" s="39" t="inlineStr">
        <is>
          <t>https://dart.fss.or.kr/dsaf001/main.do?rcpNo=20200928000431</t>
        </is>
      </c>
      <c r="K3789" s="37" t="inlineStr">
        <is>
          <t>post_events_summary</t>
        </is>
      </c>
    </row>
    <row r="3790" ht="45" customHeight="1">
      <c r="A3790" s="36" t="inlineStr">
        <is>
          <t>K016</t>
        </is>
      </c>
      <c r="B3790" s="37" t="inlineStr">
        <is>
          <t>Kakao VX Inc.</t>
        </is>
      </c>
      <c r="C3790" s="36" t="inlineStr">
        <is>
          <t>인수 후</t>
        </is>
      </c>
      <c r="D3790" s="36" t="inlineStr">
        <is>
          <t>2020-11-27</t>
        </is>
      </c>
      <c r="E3790" s="37" t="inlineStr">
        <is>
          <t>추가취득</t>
        </is>
      </c>
      <c r="F3790" s="37" t="inlineStr">
        <is>
          <t>카카오VX 유상증자결정: 보통주 1,050,353주, 발행가 47,603원, 제3자배정 (주)카카오게임즈(계열회사). 증자전 보통주 1,885,333주·우선주 635,506주.</t>
        </is>
      </c>
      <c r="G3790" s="37" t="inlineStr">
        <is>
          <t>DART 기타공시</t>
        </is>
      </c>
      <c r="H3790" s="36" t="inlineStr">
        <is>
          <t>2020-11-27</t>
        </is>
      </c>
      <c r="I3790" s="36" t="inlineStr">
        <is>
          <t>20201127001212</t>
        </is>
      </c>
      <c r="J3790" s="39" t="inlineStr">
        <is>
          <t>https://dart.fss.or.kr/dsaf001/main.do?rcpNo=20201127001212</t>
        </is>
      </c>
      <c r="K3790" s="37" t="inlineStr">
        <is>
          <t>post_events_summary,notes</t>
        </is>
      </c>
    </row>
    <row r="3791" ht="45" customHeight="1">
      <c r="A3791" s="36" t="inlineStr">
        <is>
          <t>K016</t>
        </is>
      </c>
      <c r="B3791" s="37" t="inlineStr">
        <is>
          <t>Kakao VX Inc.</t>
        </is>
      </c>
      <c r="C3791" s="36" t="inlineStr">
        <is>
          <t>인수 후</t>
        </is>
      </c>
      <c r="D3791" s="36" t="inlineStr">
        <is>
          <t>2021-07-26</t>
        </is>
      </c>
      <c r="E3791" s="37" t="inlineStr">
        <is>
          <t>투자유치</t>
        </is>
      </c>
      <c r="F3791" s="37" t="inlineStr">
        <is>
          <t>카카오VX 유상증자결정: 보통주 776,656주, 발행가 128,757원, 제3자배정 벨벳제1호 유한회사. 증자전 보통주 2,935,686주·우선주 635,506주.</t>
        </is>
      </c>
      <c r="G3791" s="37" t="inlineStr">
        <is>
          <t>DART 기타공시</t>
        </is>
      </c>
      <c r="H3791" s="36" t="inlineStr">
        <is>
          <t>2021-07-26</t>
        </is>
      </c>
      <c r="I3791" s="36" t="inlineStr">
        <is>
          <t>20210726000188</t>
        </is>
      </c>
      <c r="J3791" s="39" t="inlineStr">
        <is>
          <t>https://dart.fss.or.kr/dsaf001/main.do?rcpNo=20210726000188</t>
        </is>
      </c>
      <c r="K3791" s="37" t="inlineStr">
        <is>
          <t>post_events_summary,notes</t>
        </is>
      </c>
    </row>
    <row r="3792" ht="45" customHeight="1">
      <c r="A3792" s="36" t="inlineStr">
        <is>
          <t>K016</t>
        </is>
      </c>
      <c r="B3792" s="37" t="inlineStr">
        <is>
          <t>Kakao VX Inc.</t>
        </is>
      </c>
      <c r="C3792" s="36" t="inlineStr">
        <is>
          <t>인수 후</t>
        </is>
      </c>
      <c r="D3792" s="36" t="inlineStr">
        <is>
          <t>2021-08-24</t>
        </is>
      </c>
      <c r="E3792" s="37" t="inlineStr">
        <is>
          <t>투자유치</t>
        </is>
      </c>
      <c r="F3792" s="37" t="inlineStr">
        <is>
          <t>카카오VX 유상증자결정: 보통주 155,331주, 발행가 128,757원, 제3자배정 스톤브릿지미드캡제1호사모투자합자회사. 증자전 보통주 4,347,848주(우선주 없음).</t>
        </is>
      </c>
      <c r="G3792" s="37" t="inlineStr">
        <is>
          <t>DART 기타공시</t>
        </is>
      </c>
      <c r="H3792" s="36" t="inlineStr">
        <is>
          <t>2021-08-24</t>
        </is>
      </c>
      <c r="I3792" s="36" t="inlineStr">
        <is>
          <t>20210824000302</t>
        </is>
      </c>
      <c r="J3792" s="39" t="inlineStr">
        <is>
          <t>https://dart.fss.or.kr/dsaf001/main.do?rcpNo=20210824000302</t>
        </is>
      </c>
      <c r="K3792" s="37" t="inlineStr">
        <is>
          <t>post_events_summary,notes</t>
        </is>
      </c>
    </row>
    <row r="3793" ht="45" customHeight="1">
      <c r="A3793" s="36" t="inlineStr">
        <is>
          <t>K016</t>
        </is>
      </c>
      <c r="B3793" s="37" t="inlineStr">
        <is>
          <t>Kakao VX Inc.</t>
        </is>
      </c>
      <c r="C3793" s="36" t="inlineStr">
        <is>
          <t>인수 후</t>
        </is>
      </c>
      <c r="D3793" s="36" t="inlineStr">
        <is>
          <t>2024-04-26</t>
        </is>
      </c>
      <c r="E3793" s="37" t="inlineStr">
        <is>
          <t>경영진변경</t>
        </is>
      </c>
      <c r="F3793" s="37" t="inlineStr">
        <is>
          <t>카카오브이엑스 임원의변동: 대표이사 문태식 변경 없음(선임일 2012.07.13).</t>
        </is>
      </c>
      <c r="G3793" s="37" t="inlineStr">
        <is>
          <t>DART 기타공시</t>
        </is>
      </c>
      <c r="H3793" s="36" t="inlineStr">
        <is>
          <t>2024-04-26</t>
        </is>
      </c>
      <c r="I3793" s="36" t="inlineStr">
        <is>
          <t>20240426000941</t>
        </is>
      </c>
      <c r="J3793" s="39" t="inlineStr">
        <is>
          <t>https://dart.fss.or.kr/dsaf001/main.do?rcpNo=20240426000941</t>
        </is>
      </c>
      <c r="K3793" s="37" t="inlineStr">
        <is>
          <t>post_events_summary</t>
        </is>
      </c>
    </row>
    <row r="3794" ht="45" customHeight="1">
      <c r="A3794" s="36" t="inlineStr">
        <is>
          <t>K016</t>
        </is>
      </c>
      <c r="B3794" s="37" t="inlineStr">
        <is>
          <t>Kakao VX Inc.</t>
        </is>
      </c>
      <c r="C3794" s="36" t="inlineStr">
        <is>
          <t>인수 후</t>
        </is>
      </c>
      <c r="D3794" s="36" t="inlineStr">
        <is>
          <t>2020-12-31</t>
        </is>
      </c>
      <c r="E3794" s="37" t="inlineStr">
        <is>
          <t>손상차손</t>
        </is>
      </c>
      <c r="F3794" s="37" t="inlineStr">
        <is>
          <t>카카오게임즈 2020 사업보고서 영업권 배분표: '종속기업 골프사업(㈜카카오VX) | 22,787,168'(천원, 2018말과 같음), 손상평가 수행.</t>
        </is>
      </c>
      <c r="G3794" s="37" t="inlineStr">
        <is>
          <t>DART 사업보고서</t>
        </is>
      </c>
      <c r="H3794" s="36" t="inlineStr">
        <is>
          <t>2021-03-18</t>
        </is>
      </c>
      <c r="I3794" s="36" t="inlineStr">
        <is>
          <t>20210318001118</t>
        </is>
      </c>
      <c r="J3794" s="39" t="inlineStr">
        <is>
          <t>https://dart.fss.or.kr/dsaf001/main.do?rcpNo=20210318001118</t>
        </is>
      </c>
      <c r="K3794" s="37" t="inlineStr">
        <is>
          <t>impairment</t>
        </is>
      </c>
    </row>
    <row r="3795" ht="45" customHeight="1">
      <c r="A3795" s="36" t="inlineStr">
        <is>
          <t>K016</t>
        </is>
      </c>
      <c r="B3795" s="37" t="inlineStr">
        <is>
          <t>Kakao VX Inc.</t>
        </is>
      </c>
      <c r="C3795" s="36" t="inlineStr">
        <is>
          <t>인수 후</t>
        </is>
      </c>
      <c r="D3795" s="36" t="inlineStr">
        <is>
          <t>2022-12-31</t>
        </is>
      </c>
      <c r="E3795" s="37" t="inlineStr">
        <is>
          <t>손상차손</t>
        </is>
      </c>
      <c r="F3795" s="37" t="inlineStr">
        <is>
          <t>카카오게임즈 2022 사업보고서 영업권 CGU 표: 골프사업 2021 기초 22,787,168 / 취득 2,022,996 / 손상 - / 기말 24,810,164; 2022 기초 24,810,164 / 취득 10,130,311 / 손상 - / 기말 34,940,475(천원).</t>
        </is>
      </c>
      <c r="G3795" s="37" t="inlineStr">
        <is>
          <t>DART 사업보고서</t>
        </is>
      </c>
      <c r="H3795" s="36" t="inlineStr">
        <is>
          <t>2023-03-17</t>
        </is>
      </c>
      <c r="I3795" s="36" t="inlineStr">
        <is>
          <t>20230317001061</t>
        </is>
      </c>
      <c r="J3795" s="39" t="inlineStr">
        <is>
          <t>https://dart.fss.or.kr/dsaf001/main.do?rcpNo=20230317001061</t>
        </is>
      </c>
      <c r="K3795" s="37" t="inlineStr">
        <is>
          <t>impairment,post_events_summary</t>
        </is>
      </c>
    </row>
    <row r="3796" ht="45" customHeight="1">
      <c r="A3796" s="36" t="inlineStr">
        <is>
          <t>K016</t>
        </is>
      </c>
      <c r="B3796" s="37" t="inlineStr">
        <is>
          <t>Kakao VX Inc.</t>
        </is>
      </c>
      <c r="C3796" s="36" t="inlineStr">
        <is>
          <t>인수 후</t>
        </is>
      </c>
      <c r="D3796" s="36" t="inlineStr">
        <is>
          <t>2021-05-04</t>
        </is>
      </c>
      <c r="E3796" s="37" t="inlineStr">
        <is>
          <t>어닝콜</t>
        </is>
      </c>
      <c r="F3796" s="37" t="inlineStr">
        <is>
          <t>1Q21 실적 보도: '자회사 카카오VX와 신사업으로 구성된 기타 부문 매출은 189억원으로 전년 대비 76.9% 늘었다', '카카오프렌즈 지식재산권(IP)을 활용한 스크린 골프와 골프용품 매출이 증가했다'.</t>
        </is>
      </c>
      <c r="G3796" s="37" t="inlineStr">
        <is>
          <t>언론 보도</t>
        </is>
      </c>
      <c r="H3796" s="36" t="inlineStr">
        <is>
          <t>2021-05-04</t>
        </is>
      </c>
      <c r="I3796" s="36" t="n"/>
      <c r="J3796" s="39" t="inlineStr">
        <is>
          <t>https://news.bizwatch.co.kr/article/mobile/2021/05/04/0007</t>
        </is>
      </c>
      <c r="K3796" s="37" t="inlineStr">
        <is>
          <t>earnings_call_note</t>
        </is>
      </c>
    </row>
    <row r="3797" ht="45" customHeight="1">
      <c r="A3797" s="36" t="inlineStr">
        <is>
          <t>K017</t>
        </is>
      </c>
      <c r="B3797" s="37" t="inlineStr">
        <is>
          <t>Metabora</t>
        </is>
      </c>
      <c r="C3797" s="36" t="inlineStr">
        <is>
          <t>발표</t>
        </is>
      </c>
      <c r="D3797" s="36" t="inlineStr">
        <is>
          <t>2017-11-06</t>
        </is>
      </c>
      <c r="E3797" s="37" t="inlineStr">
        <is>
          <t>발표</t>
        </is>
      </c>
      <c r="F3797" s="37" t="inlineStr">
        <is>
          <t>유상증자결정 비고: "1주 미만인 0.96주의 단주 차이가 발생함 ... 차이금액은 7,053,019 원임"; 카카오게임즈 보유 71.38%에 배정될 1,862.60주의 자기주식은 발행하지 않아 취득자금에 반영하지 않음</t>
        </is>
      </c>
      <c r="G3797" s="37" t="inlineStr">
        <is>
          <t>DART 기타공시</t>
        </is>
      </c>
      <c r="H3797" s="36" t="inlineStr">
        <is>
          <t>2017-11-06</t>
        </is>
      </c>
      <c r="I3797" s="36" t="inlineStr">
        <is>
          <t>20171106000323</t>
        </is>
      </c>
      <c r="J3797" s="39" t="inlineStr">
        <is>
          <t>https://dart.fss.or.kr/dsaf001/main.do?rcpNo=20171106000323</t>
        </is>
      </c>
      <c r="K3797" s="37" t="inlineStr">
        <is>
          <t>chk_note,value_chk_local</t>
        </is>
      </c>
    </row>
    <row r="3798" ht="45" customHeight="1">
      <c r="A3798" s="36" t="inlineStr">
        <is>
          <t>K017</t>
        </is>
      </c>
      <c r="B3798" s="37" t="inlineStr">
        <is>
          <t>Metabora</t>
        </is>
      </c>
      <c r="C3798" s="36" t="inlineStr">
        <is>
          <t>인수 전</t>
        </is>
      </c>
      <c r="D3798" s="36" t="inlineStr">
        <is>
          <t>2016-12-31</t>
        </is>
      </c>
      <c r="E3798" s="37" t="inlineStr">
        <is>
          <t>실적</t>
        </is>
      </c>
      <c r="F3798" s="37"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7" t="inlineStr">
        <is>
          <t>DART 감사보고서</t>
        </is>
      </c>
      <c r="H3798" s="36" t="inlineStr">
        <is>
          <t>2017-03-28</t>
        </is>
      </c>
      <c r="I3798" s="36" t="inlineStr">
        <is>
          <t>20170328000013</t>
        </is>
      </c>
      <c r="J3798" s="39" t="inlineStr">
        <is>
          <t>https://dart.fss.or.kr/dsaf001/main.do?rcpNo=20170328000013</t>
        </is>
      </c>
      <c r="K3798" s="37" t="inlineStr">
        <is>
          <t>target_rev_pre,target_op_pre,perf_basis</t>
        </is>
      </c>
    </row>
    <row r="3799" ht="45" customHeight="1">
      <c r="A3799" s="36" t="inlineStr">
        <is>
          <t>K019</t>
        </is>
      </c>
      <c r="B3799" s="37" t="inlineStr">
        <is>
          <t>Fave Entertainment Co., Ltd.</t>
        </is>
      </c>
      <c r="C3799" s="36" t="inlineStr">
        <is>
          <t>인수 후</t>
        </is>
      </c>
      <c r="D3799" s="36" t="inlineStr">
        <is>
          <t>2020-12-31</t>
        </is>
      </c>
      <c r="E3799" s="37" t="inlineStr">
        <is>
          <t>사명변경</t>
        </is>
      </c>
      <c r="F3799" s="37" t="inlineStr">
        <is>
          <t>2020 감사보고서 표지 '주식회사 플레이엠엔터테인먼트 제 10 기'. DART 고유번호 01141085(플랜에이·플레이엠·아이에스티 동일)로 2019-02-13 회사합병결정(20190213000176)과 이 감사보고서가 함께 조회됨</t>
        </is>
      </c>
      <c r="G3799" s="37" t="inlineStr">
        <is>
          <t>DART 감사보고서</t>
        </is>
      </c>
      <c r="H3799" s="36" t="inlineStr">
        <is>
          <t>2021-03-30</t>
        </is>
      </c>
      <c r="I3799" s="36" t="inlineStr">
        <is>
          <t>20210330000166</t>
        </is>
      </c>
      <c r="J3799" s="39" t="inlineStr">
        <is>
          <t>https://dart.fss.or.kr/dsaf001/main.do?rcpNo=20210330000166</t>
        </is>
      </c>
      <c r="K3799" s="37" t="inlineStr">
        <is>
          <t>perf_basis,post_events_summary</t>
        </is>
      </c>
    </row>
    <row r="3800" ht="45" customHeight="1">
      <c r="A3800" s="36" t="inlineStr">
        <is>
          <t>K019</t>
        </is>
      </c>
      <c r="B3800" s="37" t="inlineStr">
        <is>
          <t>Fave Entertainment Co., Ltd.</t>
        </is>
      </c>
      <c r="C3800" s="36" t="inlineStr">
        <is>
          <t>인수 전</t>
        </is>
      </c>
      <c r="D3800" s="36" t="inlineStr">
        <is>
          <t>2018-03-31</t>
        </is>
      </c>
      <c r="E3800" s="37" t="inlineStr">
        <is>
          <t>실적</t>
        </is>
      </c>
      <c r="F3800" s="37" t="inlineStr">
        <is>
          <t>카카오엠 2018.1Q 분기보고서 종속기업 요약재무(천원): 페이브 자산 2,781,122, 부채 1,111,021, 자본 1,670,101, 1분기 매출 596,738, 순손실 (81,560)</t>
        </is>
      </c>
      <c r="G3800" s="37" t="inlineStr">
        <is>
          <t>DART 사업보고서</t>
        </is>
      </c>
      <c r="H3800" s="36" t="inlineStr">
        <is>
          <t>2018-05-15</t>
        </is>
      </c>
      <c r="I3800" s="36" t="inlineStr">
        <is>
          <t>20180515001466</t>
        </is>
      </c>
      <c r="J3800" s="39" t="inlineStr">
        <is>
          <t>https://dart.fss.or.kr/dsaf001/main.do?rcpNo=20180515001466</t>
        </is>
      </c>
      <c r="K3800" s="37" t="inlineStr">
        <is>
          <t>target_rev_pre</t>
        </is>
      </c>
    </row>
    <row r="3801" ht="45" customHeight="1">
      <c r="A3801" s="36" t="inlineStr">
        <is>
          <t>K019</t>
        </is>
      </c>
      <c r="B3801" s="37" t="inlineStr">
        <is>
          <t>Fave Entertainment Co., Ltd.</t>
        </is>
      </c>
      <c r="C3801" s="36" t="inlineStr">
        <is>
          <t>인수 전</t>
        </is>
      </c>
      <c r="D3801" s="36" t="inlineStr">
        <is>
          <t>2017</t>
        </is>
      </c>
      <c r="E3801" s="37" t="inlineStr">
        <is>
          <t>기타</t>
        </is>
      </c>
      <c r="F3801" s="37" t="inlineStr">
        <is>
          <t>카카오엠 2017 사업보고서 사업의 내용: "'페이브엔터테인먼트'가 매니지먼트하는 &lt;아이유&gt;는 2017년 출시한 정규 4집 \"Palette\"..."</t>
        </is>
      </c>
      <c r="G3801" s="37" t="inlineStr">
        <is>
          <t>DART 사업보고서</t>
        </is>
      </c>
      <c r="H3801" s="36" t="inlineStr">
        <is>
          <t>2018-03-30</t>
        </is>
      </c>
      <c r="I3801" s="36" t="inlineStr">
        <is>
          <t>20180330003970</t>
        </is>
      </c>
      <c r="J3801" s="39" t="inlineStr">
        <is>
          <t>https://dart.fss.or.kr/dsaf001/main.do?rcpNo=20180330003970</t>
        </is>
      </c>
      <c r="K3801" s="37" t="inlineStr">
        <is>
          <t>pre_events_summary</t>
        </is>
      </c>
    </row>
    <row r="3802" ht="45" customHeight="1">
      <c r="A3802" s="36" t="inlineStr">
        <is>
          <t>K020</t>
        </is>
      </c>
      <c r="B3802" s="37" t="inlineStr">
        <is>
          <t>Kakao Mobility Co., Ltd.</t>
        </is>
      </c>
      <c r="C3802" s="36" t="inlineStr">
        <is>
          <t>발표</t>
        </is>
      </c>
      <c r="D3802" s="36" t="inlineStr">
        <is>
          <t>2018-02-13</t>
        </is>
      </c>
      <c r="E3802" s="37" t="inlineStr">
        <is>
          <t>완료</t>
        </is>
      </c>
      <c r="F3802" s="37"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7" t="inlineStr">
        <is>
          <t>언론 보도</t>
        </is>
      </c>
      <c r="H3802" s="36" t="inlineStr">
        <is>
          <t>2018-02-21</t>
        </is>
      </c>
      <c r="I3802" s="36" t="n"/>
      <c r="J3802" s="39" t="inlineStr">
        <is>
          <t>https://www.kedglobal.com/newsView/ked201802210001</t>
        </is>
      </c>
      <c r="K3802" s="37" t="inlineStr">
        <is>
          <t>acquirer_entity,acquirer_core,chk_note,notes,first_filing_date</t>
        </is>
      </c>
    </row>
    <row r="3803" ht="45" customHeight="1">
      <c r="A3803" s="36" t="inlineStr">
        <is>
          <t>K020</t>
        </is>
      </c>
      <c r="B3803" s="37" t="inlineStr">
        <is>
          <t>Kakao Mobility Co., Ltd.</t>
        </is>
      </c>
      <c r="C3803" s="36" t="inlineStr">
        <is>
          <t>인수 후</t>
        </is>
      </c>
      <c r="D3803" s="36" t="inlineStr">
        <is>
          <t>2019-12-31</t>
        </is>
      </c>
      <c r="E3803" s="37" t="inlineStr">
        <is>
          <t>기타</t>
        </is>
      </c>
      <c r="F3803" s="37" t="inlineStr">
        <is>
          <t>카카오모빌리티 2019 연결감사보고서 주요 주주현황: ㈜카카오 16,590,000주(69.29%), KHAKI 4,290,175주(17.92%), MOBILITY CO-INVEST 1,604,525주(6.70%), 기타 1,457,100주(6.09%), 합계 23,941,800주.</t>
        </is>
      </c>
      <c r="G3803" s="37" t="inlineStr">
        <is>
          <t>DART 감사보고서</t>
        </is>
      </c>
      <c r="H3803" s="36" t="inlineStr">
        <is>
          <t>2020-03-31</t>
        </is>
      </c>
      <c r="I3803" s="36" t="inlineStr">
        <is>
          <t>20200331002182</t>
        </is>
      </c>
      <c r="J3803" s="39" t="inlineStr">
        <is>
          <t>https://dart.fss.or.kr/dsaf001/main.do?rcpNo=20200331002182</t>
        </is>
      </c>
      <c r="K3803" s="37" t="inlineStr">
        <is>
          <t>notes</t>
        </is>
      </c>
    </row>
    <row r="3804" ht="45" customHeight="1">
      <c r="A3804" s="36" t="inlineStr">
        <is>
          <t>K020</t>
        </is>
      </c>
      <c r="B3804" s="37" t="inlineStr">
        <is>
          <t>Kakao Mobility Co., Ltd.</t>
        </is>
      </c>
      <c r="C3804" s="36" t="inlineStr">
        <is>
          <t>인수 후</t>
        </is>
      </c>
      <c r="D3804" s="36" t="inlineStr">
        <is>
          <t>2024-06-30</t>
        </is>
      </c>
      <c r="E3804" s="37" t="inlineStr">
        <is>
          <t>기타</t>
        </is>
      </c>
      <c r="F3804" s="37" t="inlineStr">
        <is>
          <t>MTN: 2024-06말 카카오 57.3%, TPG 컨소시엄 KHAKI HOLDINGS 14.31%, 칼라일 KILOMETER 6.18%, 한국투자증권·오릭스PE 5.35%. TPG는 2017년 5,000억원 투자 후 2021년 1,307억원 추가.</t>
        </is>
      </c>
      <c r="G3804" s="37" t="inlineStr">
        <is>
          <t>언론 보도</t>
        </is>
      </c>
      <c r="H3804" s="36" t="inlineStr">
        <is>
          <t>2024-11-13</t>
        </is>
      </c>
      <c r="I3804" s="36" t="n"/>
      <c r="J3804" s="39" t="inlineStr">
        <is>
          <t>https://news.mtn.co.kr/news-detail/2024111314553945372</t>
        </is>
      </c>
      <c r="K3804" s="37" t="inlineStr">
        <is>
          <t>notes,post_events_summary</t>
        </is>
      </c>
    </row>
    <row r="3805" ht="45" customHeight="1">
      <c r="A3805" s="36" t="inlineStr">
        <is>
          <t>K020</t>
        </is>
      </c>
      <c r="B3805" s="37" t="inlineStr">
        <is>
          <t>Kakao Mobility Co., Ltd.</t>
        </is>
      </c>
      <c r="C3805" s="36" t="inlineStr">
        <is>
          <t>인수 후</t>
        </is>
      </c>
      <c r="D3805" s="36" t="inlineStr">
        <is>
          <t>2017-11-09</t>
        </is>
      </c>
      <c r="E3805" s="37" t="inlineStr">
        <is>
          <t>어닝콜</t>
        </is>
      </c>
      <c r="F3805" s="37"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7" t="inlineStr">
        <is>
          <t>언론 보도</t>
        </is>
      </c>
      <c r="H3805" s="36" t="inlineStr">
        <is>
          <t>2017-11-09</t>
        </is>
      </c>
      <c r="I3805" s="36" t="n"/>
      <c r="J3805" s="39" t="inlineStr">
        <is>
          <t>https://newstomato.com/ReadNews.aspx?no=787401</t>
        </is>
      </c>
      <c r="K3805" s="37" t="inlineStr">
        <is>
          <t>earnings_call_note</t>
        </is>
      </c>
    </row>
    <row r="3806" ht="45" customHeight="1">
      <c r="A3806" s="36" t="inlineStr">
        <is>
          <t>K020</t>
        </is>
      </c>
      <c r="B3806" s="37" t="inlineStr">
        <is>
          <t>Kakao Mobility Co., Ltd.</t>
        </is>
      </c>
      <c r="C3806" s="36" t="inlineStr">
        <is>
          <t>인수 후</t>
        </is>
      </c>
      <c r="D3806" s="36" t="inlineStr">
        <is>
          <t>2020-03-20</t>
        </is>
      </c>
      <c r="E3806" s="37" t="inlineStr">
        <is>
          <t>경영진변경</t>
        </is>
      </c>
      <c r="F3806" s="37" t="inlineStr">
        <is>
          <t>쿠키뉴스: '카카오모빌리티가 20일 제3기 정기 주주총회를 열고, 류긍선 단독 대표 체제 전환을 의결했다.' 류긍선은 '2019년 6월 공동대표로 선임됐다', 정주환은 2월 카카오 신사업 총괄로 이동.</t>
        </is>
      </c>
      <c r="G3806" s="37" t="inlineStr">
        <is>
          <t>언론 보도</t>
        </is>
      </c>
      <c r="H3806" s="36" t="inlineStr">
        <is>
          <t>2020-03-20</t>
        </is>
      </c>
      <c r="I3806" s="36" t="n"/>
      <c r="J3806" s="39" t="inlineStr">
        <is>
          <t>https://www.kukinews.com/article/view/kuk202003200219</t>
        </is>
      </c>
      <c r="K3806" s="37" t="inlineStr">
        <is>
          <t>post_events_summary</t>
        </is>
      </c>
    </row>
    <row r="3807" ht="45" customHeight="1">
      <c r="A3807" s="36" t="inlineStr">
        <is>
          <t>K020</t>
        </is>
      </c>
      <c r="B3807" s="37" t="inlineStr">
        <is>
          <t>Kakao Mobility Co., Ltd.</t>
        </is>
      </c>
      <c r="C3807" s="36" t="inlineStr">
        <is>
          <t>인수 후</t>
        </is>
      </c>
      <c r="D3807" s="36" t="inlineStr">
        <is>
          <t>2026-03-25</t>
        </is>
      </c>
      <c r="E3807" s="37" t="inlineStr">
        <is>
          <t>경영진변경</t>
        </is>
      </c>
      <c r="F3807" s="37" t="inlineStr">
        <is>
          <t>카카오모빌리티 2025 사업보고서 I. 회사의 개요 경영진 변동: 2026-03-25 정기주총 사내이사 류긍선 재선임(2022·2023·2024·2025 정기주총에서도 재선임).</t>
        </is>
      </c>
      <c r="G3807" s="37" t="inlineStr">
        <is>
          <t>DART 사업보고서</t>
        </is>
      </c>
      <c r="H3807" s="36" t="inlineStr">
        <is>
          <t>2026-03-31</t>
        </is>
      </c>
      <c r="I3807" s="36" t="inlineStr">
        <is>
          <t>20260331003637</t>
        </is>
      </c>
      <c r="J3807" s="39" t="inlineStr">
        <is>
          <t>https://dart.fss.or.kr/dsaf001/main.do?rcpNo=20260331003637</t>
        </is>
      </c>
      <c r="K3807" s="37" t="inlineStr">
        <is>
          <t>post_events_summary</t>
        </is>
      </c>
    </row>
    <row r="3808" ht="45" customHeight="1">
      <c r="A3808" s="36" t="inlineStr">
        <is>
          <t>K021</t>
        </is>
      </c>
      <c r="B3808" s="37" t="inlineStr">
        <is>
          <t>LUXI Co., Ltd.</t>
        </is>
      </c>
      <c r="C3808" s="36" t="inlineStr">
        <is>
          <t>인수 후</t>
        </is>
      </c>
      <c r="D3808" s="36" t="inlineStr">
        <is>
          <t>2018-03</t>
        </is>
      </c>
      <c r="E3808" s="37" t="inlineStr">
        <is>
          <t>매각</t>
        </is>
      </c>
      <c r="F3808" s="37"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7" t="inlineStr">
        <is>
          <t>DART 사업보고서</t>
        </is>
      </c>
      <c r="H3808" s="36" t="inlineStr">
        <is>
          <t>2019-04-01</t>
        </is>
      </c>
      <c r="I3808" s="36" t="inlineStr">
        <is>
          <t>20190401004132</t>
        </is>
      </c>
      <c r="J3808" s="39" t="inlineStr">
        <is>
          <t>https://dart.fss.or.kr/dsaf001/main.do?rcpNo=20190401004132</t>
        </is>
      </c>
      <c r="K3808" s="37" t="inlineStr">
        <is>
          <t>chk_note,notes,event_ticker_basis,post_events_summary</t>
        </is>
      </c>
    </row>
    <row r="3809" ht="45" customHeight="1">
      <c r="A3809" s="36" t="inlineStr">
        <is>
          <t>K021</t>
        </is>
      </c>
      <c r="B3809" s="37" t="inlineStr">
        <is>
          <t>LUXI Co., Ltd.</t>
        </is>
      </c>
      <c r="C3809" s="36" t="inlineStr">
        <is>
          <t>발표</t>
        </is>
      </c>
      <c r="D3809" s="36" t="inlineStr">
        <is>
          <t>2018-02-13</t>
        </is>
      </c>
      <c r="E3809" s="37" t="inlineStr">
        <is>
          <t>기타</t>
        </is>
      </c>
      <c r="F3809" s="37" t="inlineStr">
        <is>
          <t>카카오모빌리티 최대주주등의 주식보유변동(공정거래법): ㈜카카오 2018.02.13 보통주 17,325,000주(72.37%) → -735,000주(-3.07%, 50,000,000,000원, 단가 68,027원) → 16,590,000주(69.30%). 기타(해외) 24.62%→27.69%.</t>
        </is>
      </c>
      <c r="G3809" s="37" t="inlineStr">
        <is>
          <t>DART 기타공시</t>
        </is>
      </c>
      <c r="H3809" s="36" t="inlineStr">
        <is>
          <t>2018-02-14</t>
        </is>
      </c>
      <c r="I3809" s="36" t="inlineStr">
        <is>
          <t>20180214000006</t>
        </is>
      </c>
      <c r="J3809" s="39" t="inlineStr">
        <is>
          <t>https://dart.fss.or.kr/dsaf001/main.do?rcpNo=20180214000006</t>
        </is>
      </c>
      <c r="K3809" s="37" t="inlineStr">
        <is>
          <t>pre_incorp_chk,acquirer_entity</t>
        </is>
      </c>
    </row>
    <row r="3810" ht="45" customHeight="1">
      <c r="A3810" s="36" t="inlineStr">
        <is>
          <t>K021</t>
        </is>
      </c>
      <c r="B3810" s="37" t="inlineStr">
        <is>
          <t>LUXI Co., Ltd.</t>
        </is>
      </c>
      <c r="C3810" s="36" t="inlineStr">
        <is>
          <t>인수 후</t>
        </is>
      </c>
      <c r="D3810" s="36" t="inlineStr">
        <is>
          <t>2018-10-16</t>
        </is>
      </c>
      <c r="E3810" s="37" t="inlineStr">
        <is>
          <t>통합</t>
        </is>
      </c>
      <c r="F3810" s="37"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7" t="inlineStr">
        <is>
          <t>언론 보도</t>
        </is>
      </c>
      <c r="H3810" s="36" t="inlineStr">
        <is>
          <t>2018-10-17</t>
        </is>
      </c>
      <c r="I3810" s="36" t="n"/>
      <c r="J3810" s="39" t="inlineStr">
        <is>
          <t>https://byline.network/2018/10/17-26/</t>
        </is>
      </c>
      <c r="K3810" s="37" t="inlineStr">
        <is>
          <t>post_events_summary</t>
        </is>
      </c>
    </row>
    <row r="3811" ht="45" customHeight="1">
      <c r="A3811" s="36" t="inlineStr">
        <is>
          <t>K021</t>
        </is>
      </c>
      <c r="B3811" s="37" t="inlineStr">
        <is>
          <t>LUXI Co., Ltd.</t>
        </is>
      </c>
      <c r="C3811" s="36" t="inlineStr">
        <is>
          <t>인수 후</t>
        </is>
      </c>
      <c r="D3811" s="36" t="inlineStr">
        <is>
          <t>2018-12-31</t>
        </is>
      </c>
      <c r="E3811" s="37" t="inlineStr">
        <is>
          <t>실적</t>
        </is>
      </c>
      <c r="F3811" s="37"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7" t="inlineStr">
        <is>
          <t>DART 감사보고서</t>
        </is>
      </c>
      <c r="H3811" s="36" t="inlineStr">
        <is>
          <t>2019-04-08</t>
        </is>
      </c>
      <c r="I3811" s="36" t="inlineStr">
        <is>
          <t>20190408001591</t>
        </is>
      </c>
      <c r="J3811" s="39" t="inlineStr">
        <is>
          <t>https://dart.fss.or.kr/dsaf001/main.do?rcpNo=20190408001591</t>
        </is>
      </c>
      <c r="K3811" s="37" t="inlineStr">
        <is>
          <t>target_rev_post,perf_basis</t>
        </is>
      </c>
    </row>
    <row r="3812" ht="45" customHeight="1">
      <c r="A3812" s="36" t="inlineStr">
        <is>
          <t>K022</t>
        </is>
      </c>
      <c r="B3812" s="37" t="inlineStr">
        <is>
          <t>JOH &amp; Company</t>
        </is>
      </c>
      <c r="C3812" s="36" t="inlineStr">
        <is>
          <t>발표</t>
        </is>
      </c>
      <c r="D3812" s="36" t="inlineStr">
        <is>
          <t>2018-03-31</t>
        </is>
      </c>
      <c r="E3812" s="37" t="inlineStr">
        <is>
          <t>기타</t>
        </is>
      </c>
      <c r="F3812" s="37"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7" t="inlineStr">
        <is>
          <t>DART 기타공시</t>
        </is>
      </c>
      <c r="H3812" s="36" t="inlineStr">
        <is>
          <t>2018-05-15</t>
        </is>
      </c>
      <c r="I3812" s="36" t="inlineStr">
        <is>
          <t>20180515002511</t>
        </is>
      </c>
      <c r="J3812" s="39" t="inlineStr">
        <is>
          <t>https://dart.fss.or.kr/dsaf001/main.do?rcpNo=20180515002511</t>
        </is>
      </c>
      <c r="K3812" s="37" t="inlineStr">
        <is>
          <t>acq_mktcap,size_basis</t>
        </is>
      </c>
    </row>
    <row r="3813" ht="45" customHeight="1">
      <c r="A3813" s="36" t="inlineStr">
        <is>
          <t>K022</t>
        </is>
      </c>
      <c r="B3813" s="37" t="inlineStr">
        <is>
          <t>JOH &amp; Company</t>
        </is>
      </c>
      <c r="C3813" s="36" t="inlineStr">
        <is>
          <t>인수 전</t>
        </is>
      </c>
      <c r="D3813" s="36" t="inlineStr">
        <is>
          <t>2018-01-24</t>
        </is>
      </c>
      <c r="E3813" s="37" t="inlineStr">
        <is>
          <t>기타</t>
        </is>
      </c>
      <c r="F3813" s="37" t="inlineStr">
        <is>
          <t>증권발행실적보고서: GDR 원주 신주 8,261,731주, 발행총액 1,068,894,495,049원, 증자 등기 신청 예정일 2018-01-24, 상장 예정일 2018-02-01</t>
        </is>
      </c>
      <c r="G3813" s="37" t="inlineStr">
        <is>
          <t>DART 기타공시</t>
        </is>
      </c>
      <c r="H3813" s="36" t="inlineStr">
        <is>
          <t>2018-01-24</t>
        </is>
      </c>
      <c r="I3813" s="36" t="inlineStr">
        <is>
          <t>20180124000408</t>
        </is>
      </c>
      <c r="J3813" s="39" t="inlineStr">
        <is>
          <t>https://dart.fss.or.kr/dsaf001/main.do?rcpNo=20180124000408</t>
        </is>
      </c>
      <c r="K3813" s="37" t="inlineStr">
        <is>
          <t>acq_mktcap,size_basis</t>
        </is>
      </c>
    </row>
    <row r="3814" ht="45" customHeight="1">
      <c r="A3814" s="36" t="inlineStr">
        <is>
          <t>K022</t>
        </is>
      </c>
      <c r="B3814" s="37" t="inlineStr">
        <is>
          <t>JOH &amp; Company</t>
        </is>
      </c>
      <c r="C3814" s="36" t="inlineStr">
        <is>
          <t>발표</t>
        </is>
      </c>
      <c r="D3814" s="36" t="inlineStr">
        <is>
          <t>2018-03-13</t>
        </is>
      </c>
      <c r="E3814" s="37" t="inlineStr">
        <is>
          <t>기타</t>
        </is>
      </c>
      <c r="F3814" s="37" t="inlineStr">
        <is>
          <t>035720.KS 2018-03-13 조정 종가 28,100원(2021년 5:1 분할 반영 값, ×5 = 140,500원)</t>
        </is>
      </c>
      <c r="G3814" s="37" t="inlineStr">
        <is>
          <t>기타</t>
        </is>
      </c>
      <c r="H3814" s="36" t="inlineStr">
        <is>
          <t>2026-10-26</t>
        </is>
      </c>
      <c r="I3814" s="36" t="n"/>
      <c r="J3814" s="39" t="inlineStr">
        <is>
          <t>https://query1.finance.yahoo.com/v8/finance/chart/035720.KS?period1=1520812800&amp;period2=1521331200&amp;interval=1d</t>
        </is>
      </c>
      <c r="K3814" s="37" t="inlineStr">
        <is>
          <t>acq_mktcap</t>
        </is>
      </c>
    </row>
    <row r="3815" ht="45" customHeight="1">
      <c r="A3815" s="36" t="inlineStr">
        <is>
          <t>K022</t>
        </is>
      </c>
      <c r="B3815" s="37" t="inlineStr">
        <is>
          <t>JOH &amp; Company</t>
        </is>
      </c>
      <c r="C3815" s="36" t="inlineStr">
        <is>
          <t>발표</t>
        </is>
      </c>
      <c r="D3815" s="36" t="inlineStr">
        <is>
          <t>2018-03-14</t>
        </is>
      </c>
      <c r="E3815" s="37" t="inlineStr">
        <is>
          <t>발표</t>
        </is>
      </c>
      <c r="F3815" s="37" t="inlineStr">
        <is>
          <t>2017 사업보고서 경영상 주요계약 표: '㈜카카오 | ㈜카카오인베스트먼트 | 구주취득 (㈜제이오에이치 주식) | 2018.03.14 | \13,334,000,000'</t>
        </is>
      </c>
      <c r="G3815" s="37" t="inlineStr">
        <is>
          <t>DART 사업보고서</t>
        </is>
      </c>
      <c r="H3815" s="36" t="inlineStr">
        <is>
          <t>2018-03-30</t>
        </is>
      </c>
      <c r="I3815" s="36" t="inlineStr">
        <is>
          <t>20180330002462</t>
        </is>
      </c>
      <c r="J3815" s="39" t="inlineStr">
        <is>
          <t>https://dart.fss.or.kr/dsaf001/main.do?rcpNo=20180330002462</t>
        </is>
      </c>
      <c r="K3815" s="37" t="inlineStr">
        <is>
          <t>announce_date_chk,chk_note</t>
        </is>
      </c>
    </row>
    <row r="3816" ht="45" customHeight="1">
      <c r="A3816" s="36" t="inlineStr">
        <is>
          <t>K022</t>
        </is>
      </c>
      <c r="B3816" s="37" t="inlineStr">
        <is>
          <t>JOH &amp; Company</t>
        </is>
      </c>
      <c r="C3816" s="36" t="inlineStr">
        <is>
          <t>인수 후</t>
        </is>
      </c>
      <c r="D3816" s="36" t="inlineStr">
        <is>
          <t>2018-03-16</t>
        </is>
      </c>
      <c r="E3816" s="37" t="inlineStr">
        <is>
          <t>경영진변경</t>
        </is>
      </c>
      <c r="F3816" s="37" t="inlineStr">
        <is>
          <t>2018 사업보고서 회사의 개요: '2018년 3월 16일 이사회에서 여민수, 조수용 대표이사를 선임'. 연혁: '2018.07 카카오아이엑스㈜로 사명 변경'</t>
        </is>
      </c>
      <c r="G3816" s="37" t="inlineStr">
        <is>
          <t>DART 사업보고서</t>
        </is>
      </c>
      <c r="H3816" s="36" t="inlineStr">
        <is>
          <t>2019-04-01</t>
        </is>
      </c>
      <c r="I3816" s="36" t="inlineStr">
        <is>
          <t>20190401005013</t>
        </is>
      </c>
      <c r="J3816" s="39" t="inlineStr">
        <is>
          <t>https://dart.fss.or.kr/dsaf001/main.do?rcpNo=20190401005013</t>
        </is>
      </c>
      <c r="K3816" s="37" t="inlineStr">
        <is>
          <t>post_events_summary,notes</t>
        </is>
      </c>
    </row>
    <row r="3817" ht="45" customHeight="1">
      <c r="A3817" s="36" t="inlineStr">
        <is>
          <t>K022</t>
        </is>
      </c>
      <c r="B3817" s="37" t="inlineStr">
        <is>
          <t>JOH &amp; Company</t>
        </is>
      </c>
      <c r="C3817" s="36" t="inlineStr">
        <is>
          <t>인수 후</t>
        </is>
      </c>
      <c r="D3817" s="36" t="inlineStr">
        <is>
          <t>2018-07-09</t>
        </is>
      </c>
      <c r="E3817" s="37" t="inlineStr">
        <is>
          <t>사명변경</t>
        </is>
      </c>
      <c r="F3817" s="37"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7" t="inlineStr">
        <is>
          <t>DART 감사보고서</t>
        </is>
      </c>
      <c r="H3817" s="36" t="inlineStr">
        <is>
          <t>2020-04-06</t>
        </is>
      </c>
      <c r="I3817" s="36" t="inlineStr">
        <is>
          <t>20200406002026</t>
        </is>
      </c>
      <c r="J3817" s="39" t="inlineStr">
        <is>
          <t>https://dart.fss.or.kr/dsaf001/main.do?rcpNo=20200406002026</t>
        </is>
      </c>
      <c r="K3817" s="37" t="inlineStr">
        <is>
          <t>post_events_summary</t>
        </is>
      </c>
    </row>
    <row r="3818" ht="45" customHeight="1">
      <c r="A3818" s="36" t="inlineStr">
        <is>
          <t>K022</t>
        </is>
      </c>
      <c r="B3818" s="37" t="inlineStr">
        <is>
          <t>JOH &amp; Company</t>
        </is>
      </c>
      <c r="C3818" s="36" t="inlineStr">
        <is>
          <t>인수 후</t>
        </is>
      </c>
      <c r="D3818" s="36" t="inlineStr">
        <is>
          <t>2019-12-31</t>
        </is>
      </c>
      <c r="E3818" s="37" t="inlineStr">
        <is>
          <t>실적</t>
        </is>
      </c>
      <c r="F3818" s="37" t="inlineStr">
        <is>
          <t>카카오아이엑스 제5기(2019)·제4기(2018) 손익계산서(K-IFRS, 원): 매출액 145,004,611,507 / 105,184,163,059, 영업이익 13,171,093,544 / 9,107,804,303</t>
        </is>
      </c>
      <c r="G3818" s="37" t="inlineStr">
        <is>
          <t>DART 감사보고서</t>
        </is>
      </c>
      <c r="H3818" s="36" t="inlineStr">
        <is>
          <t>2020-04-06</t>
        </is>
      </c>
      <c r="I3818" s="36" t="inlineStr">
        <is>
          <t>20200406002026</t>
        </is>
      </c>
      <c r="J3818" s="39" t="inlineStr">
        <is>
          <t>https://dart.fss.or.kr/dsaf001/main.do?rcpNo=20200406002026</t>
        </is>
      </c>
      <c r="K3818" s="37" t="inlineStr">
        <is>
          <t>target_op_post,target_rev_post,perf_basis</t>
        </is>
      </c>
    </row>
    <row r="3819" ht="45" customHeight="1">
      <c r="A3819" s="36" t="inlineStr">
        <is>
          <t>K022</t>
        </is>
      </c>
      <c r="B3819" s="37" t="inlineStr">
        <is>
          <t>JOH &amp; Company</t>
        </is>
      </c>
      <c r="C3819" s="36" t="inlineStr">
        <is>
          <t>인수 후</t>
        </is>
      </c>
      <c r="D3819" s="36" t="inlineStr">
        <is>
          <t>2020-12-31</t>
        </is>
      </c>
      <c r="E3819" s="37" t="inlineStr">
        <is>
          <t>사업철수</t>
        </is>
      </c>
      <c r="F3819" s="37" t="inlineStr">
        <is>
          <t>DART 법인명 '카카오스페이스'(고유번호 01146460)의 2020 감사보고서 정정본: 주석 32 '중단영업'으로 이전 사업 손익 표시, 2020 영업손실 (7,041,497,004)원(2019 재작성 14,372,311,804원)</t>
        </is>
      </c>
      <c r="G3819" s="37" t="inlineStr">
        <is>
          <t>DART 감사보고서</t>
        </is>
      </c>
      <c r="H3819" s="36" t="inlineStr">
        <is>
          <t>2021-06-04</t>
        </is>
      </c>
      <c r="I3819" s="36" t="inlineStr">
        <is>
          <t>20210604000130</t>
        </is>
      </c>
      <c r="J3819" s="39" t="inlineStr">
        <is>
          <t>https://dart.fss.or.kr/dsaf001/main.do?rcpNo=20210604000130</t>
        </is>
      </c>
      <c r="K3819" s="37" t="inlineStr">
        <is>
          <t>post_events_summary,notes,target_op_post</t>
        </is>
      </c>
    </row>
    <row r="3820" ht="45" customHeight="1">
      <c r="A3820" s="36" t="inlineStr">
        <is>
          <t>K022</t>
        </is>
      </c>
      <c r="B3820" s="37" t="inlineStr">
        <is>
          <t>JOH &amp; Company</t>
        </is>
      </c>
      <c r="C3820" s="36" t="inlineStr">
        <is>
          <t>인수 후</t>
        </is>
      </c>
      <c r="D3820" s="36" t="inlineStr">
        <is>
          <t>2026-04-20</t>
        </is>
      </c>
      <c r="E3820" s="37" t="inlineStr">
        <is>
          <t>매각</t>
        </is>
      </c>
      <c r="F3820" s="37" t="inlineStr">
        <is>
          <t>무신사가 매거진 B 발행사 비미디어컴퍼니의 '지분 전량을 인수했다'. 매도자·금액은 기사에 없음. 조수용 발행인은 창업자로서 지원</t>
        </is>
      </c>
      <c r="G3820" s="37" t="inlineStr">
        <is>
          <t>언론 보도</t>
        </is>
      </c>
      <c r="H3820" s="36" t="inlineStr">
        <is>
          <t>2026-04-20</t>
        </is>
      </c>
      <c r="I3820" s="36" t="n"/>
      <c r="J3820" s="39" t="inlineStr">
        <is>
          <t>https://www.ddaily.co.kr/page/view/2026042009195832049</t>
        </is>
      </c>
      <c r="K3820" s="37" t="inlineStr">
        <is>
          <t>post_events_summary,notes</t>
        </is>
      </c>
    </row>
    <row r="3821" ht="45" customHeight="1">
      <c r="A3821" s="36" t="inlineStr">
        <is>
          <t>K022</t>
        </is>
      </c>
      <c r="B3821" s="37" t="inlineStr">
        <is>
          <t>JOH &amp; Company</t>
        </is>
      </c>
      <c r="C3821" s="36" t="inlineStr">
        <is>
          <t>인수 후</t>
        </is>
      </c>
      <c r="D3821" s="36" t="inlineStr">
        <is>
          <t>2020-02-13</t>
        </is>
      </c>
      <c r="E3821" s="37" t="inlineStr">
        <is>
          <t>어닝콜</t>
        </is>
      </c>
      <c r="F3821" s="37" t="inlineStr">
        <is>
          <t>카카오 2019년 4분기 및 연간 실적발표 보도자료: '카카오IX의 프렌즈 IP를 활용한 글로벌 및 온라인 매출 성장이 실적 호조를 이끌었다'</t>
        </is>
      </c>
      <c r="G3821" s="37" t="inlineStr">
        <is>
          <t>회사 보도자료</t>
        </is>
      </c>
      <c r="H3821" s="36" t="inlineStr">
        <is>
          <t>2020-02-13</t>
        </is>
      </c>
      <c r="I3821" s="36" t="n"/>
      <c r="J3821" s="39" t="inlineStr">
        <is>
          <t>https://www.kakaocorp.com/page/detail/8764</t>
        </is>
      </c>
      <c r="K3821" s="37" t="inlineStr">
        <is>
          <t>earnings_call_note</t>
        </is>
      </c>
    </row>
    <row r="3822" ht="45" customHeight="1">
      <c r="A3822" s="36" t="inlineStr">
        <is>
          <t>K023</t>
        </is>
      </c>
      <c r="B3822" s="37" t="inlineStr">
        <is>
          <t>NGLE Corporation</t>
        </is>
      </c>
      <c r="C3822" s="36" t="inlineStr">
        <is>
          <t>발표</t>
        </is>
      </c>
      <c r="D3822" s="36" t="inlineStr">
        <is>
          <t>2018-03-29</t>
        </is>
      </c>
      <c r="E3822" s="37" t="inlineStr">
        <is>
          <t>발표</t>
        </is>
      </c>
      <c r="F3822" s="37" t="inlineStr">
        <is>
          <t>프렌즈게임즈의 엔글 210,000주(51.22%) 취득 공시. '7. 이사회 의결일 2018년 3월 29일', 거래일자(계약 체결일) 2018년 3월 30일, 공시일자 2018년 4월 4일</t>
        </is>
      </c>
      <c r="G3822" s="37" t="inlineStr">
        <is>
          <t>DART 기타공시</t>
        </is>
      </c>
      <c r="H3822" s="36" t="inlineStr">
        <is>
          <t>2018-04-04</t>
        </is>
      </c>
      <c r="I3822" s="36" t="inlineStr">
        <is>
          <t>20180404002646</t>
        </is>
      </c>
      <c r="J3822" s="39" t="inlineStr">
        <is>
          <t>https://dart.fss.or.kr/dsaf001/main.do?rcpNo=20180404002646</t>
        </is>
      </c>
      <c r="K3822" s="37" t="inlineStr">
        <is>
          <t>announce_date_chk</t>
        </is>
      </c>
    </row>
    <row r="3823" ht="45" customHeight="1">
      <c r="A3823" s="36" t="inlineStr">
        <is>
          <t>K025</t>
        </is>
      </c>
      <c r="B3823" s="37" t="inlineStr">
        <is>
          <t>Kakaopage Business Segment of Kakao Corp.</t>
        </is>
      </c>
      <c r="C3823" s="36" t="inlineStr">
        <is>
          <t>인수 후</t>
        </is>
      </c>
      <c r="D3823" s="36" t="inlineStr">
        <is>
          <t>2018-07-31</t>
        </is>
      </c>
      <c r="E3823" s="37" t="inlineStr">
        <is>
          <t>기타</t>
        </is>
      </c>
      <c r="F3823" s="37"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7" t="inlineStr">
        <is>
          <t>DART 감사보고서</t>
        </is>
      </c>
      <c r="H3823" s="36" t="inlineStr">
        <is>
          <t>2019-04-11</t>
        </is>
      </c>
      <c r="I3823" s="36" t="inlineStr">
        <is>
          <t>20190411000196</t>
        </is>
      </c>
      <c r="J3823" s="39" t="inlineStr">
        <is>
          <t>https://dart.fss.or.kr/dsaf001/main.do?rcpNo=20190411000196</t>
        </is>
      </c>
      <c r="K3823" s="37" t="inlineStr">
        <is>
          <t>post_events_summary,notes</t>
        </is>
      </c>
    </row>
    <row r="3824" ht="45" customHeight="1">
      <c r="A3824" s="36" t="inlineStr">
        <is>
          <t>K025</t>
        </is>
      </c>
      <c r="B3824" s="37" t="inlineStr">
        <is>
          <t>Kakaopage Business Segment of Kakao Corp.</t>
        </is>
      </c>
      <c r="C3824" s="36" t="inlineStr">
        <is>
          <t>발표</t>
        </is>
      </c>
      <c r="D3824" s="36" t="inlineStr">
        <is>
          <t>2018-04-18</t>
        </is>
      </c>
      <c r="E3824" s="37" t="inlineStr">
        <is>
          <t>발표</t>
        </is>
      </c>
      <c r="F3824" s="37" t="inlineStr">
        <is>
          <t>포도트리 '특수관계인의 유상증자 참여' 공시: 카카오 출자금액 100,000백만원, 2,894,189주, '출자 후 지분율(%) 63.98'(예정치), 1주당 34,552원.</t>
        </is>
      </c>
      <c r="G3824" s="37" t="inlineStr">
        <is>
          <t>DART 기타공시</t>
        </is>
      </c>
      <c r="H3824" s="36" t="inlineStr">
        <is>
          <t>2018-04-18</t>
        </is>
      </c>
      <c r="I3824" s="36" t="inlineStr">
        <is>
          <t>20180418000456</t>
        </is>
      </c>
      <c r="J3824" s="39" t="inlineStr">
        <is>
          <t>https://dart.fss.or.kr/dsaf001/main.do?rcpNo=20180418000456</t>
        </is>
      </c>
      <c r="K3824" s="37" t="inlineStr">
        <is>
          <t>notes</t>
        </is>
      </c>
    </row>
    <row r="3825" ht="45" customHeight="1">
      <c r="A3825" s="36" t="inlineStr">
        <is>
          <t>K025</t>
        </is>
      </c>
      <c r="B3825" s="37" t="inlineStr">
        <is>
          <t>Kakaopage Business Segment of Kakao Corp.</t>
        </is>
      </c>
      <c r="C3825" s="36" t="inlineStr">
        <is>
          <t>발표</t>
        </is>
      </c>
      <c r="D3825" s="36" t="inlineStr">
        <is>
          <t>2018-04-18</t>
        </is>
      </c>
      <c r="E3825" s="37" t="inlineStr">
        <is>
          <t>기타</t>
        </is>
      </c>
      <c r="F3825" s="37" t="inlineStr">
        <is>
          <t>같은 날 포도트리 '특수관계인에 대한 출자': KAKAO JAPAN Corp. 보통주 82,276주, 출자금액 19,965백만원, 출자일 2018.05.10, 'KAKAO JAPAN Corp. 유상증자 참여'.</t>
        </is>
      </c>
      <c r="G3825" s="37" t="inlineStr">
        <is>
          <t>DART 기타공시</t>
        </is>
      </c>
      <c r="H3825" s="36" t="inlineStr">
        <is>
          <t>2018-04-18</t>
        </is>
      </c>
      <c r="I3825" s="36" t="inlineStr">
        <is>
          <t>20180418000498</t>
        </is>
      </c>
      <c r="J3825" s="39" t="inlineStr">
        <is>
          <t>https://dart.fss.or.kr/dsaf001/main.do?rcpNo=20180418000498</t>
        </is>
      </c>
      <c r="K3825" s="37" t="inlineStr">
        <is>
          <t>notes,event_ticker_basis</t>
        </is>
      </c>
    </row>
    <row r="3826" ht="45" customHeight="1">
      <c r="A3826" s="36" t="inlineStr">
        <is>
          <t>K025</t>
        </is>
      </c>
      <c r="B3826" s="37" t="inlineStr">
        <is>
          <t>Kakaopage Business Segment of Kakao Corp.</t>
        </is>
      </c>
      <c r="C3826" s="36" t="inlineStr">
        <is>
          <t>발표</t>
        </is>
      </c>
      <c r="D3826" s="36" t="inlineStr">
        <is>
          <t>2018-04-18</t>
        </is>
      </c>
      <c r="E3826" s="37" t="inlineStr">
        <is>
          <t>기타</t>
        </is>
      </c>
      <c r="F3826" s="37" t="inlineStr">
        <is>
          <t>같은 날 카카오 거래소 공시 '타법인주식및출자증권취득결정': 한국카카오은행 주식 30,800,000주, 취득금액 154,000,000,000원 — 이벤트 창 중첩.</t>
        </is>
      </c>
      <c r="G3826" s="37" t="inlineStr">
        <is>
          <t>DART 기타공시</t>
        </is>
      </c>
      <c r="H3826" s="36" t="inlineStr">
        <is>
          <t>2018-04-18</t>
        </is>
      </c>
      <c r="I3826" s="36" t="inlineStr">
        <is>
          <t>20180418800494</t>
        </is>
      </c>
      <c r="J3826" s="39" t="inlineStr">
        <is>
          <t>https://dart.fss.or.kr/dsaf001/main.do?rcpNo=20180418800494</t>
        </is>
      </c>
      <c r="K3826" s="37" t="inlineStr">
        <is>
          <t>notes,event_ticker_basis</t>
        </is>
      </c>
    </row>
    <row r="3827" ht="45" customHeight="1">
      <c r="A3827" s="36" t="inlineStr">
        <is>
          <t>K025</t>
        </is>
      </c>
      <c r="B3827" s="37" t="inlineStr">
        <is>
          <t>Kakaopage Business Segment of Kakao Corp.</t>
        </is>
      </c>
      <c r="C3827" s="36" t="inlineStr">
        <is>
          <t>인수 후</t>
        </is>
      </c>
      <c r="D3827" s="36" t="inlineStr">
        <is>
          <t>2024-01-19</t>
        </is>
      </c>
      <c r="E3827" s="37" t="inlineStr">
        <is>
          <t>경영진변경</t>
        </is>
      </c>
      <c r="F3827" s="37" t="inlineStr">
        <is>
          <t>'카카오엔터테인먼트가 권기수 COO(Chief Operating Officer)와 장윤중 GSO(Global Strategy Officer)를 신임 공동대표로 내정했다.' 기존 김성수·이진수 대표 체제에서 인적 쇄신.</t>
        </is>
      </c>
      <c r="G3827" s="37" t="inlineStr">
        <is>
          <t>언론 보도</t>
        </is>
      </c>
      <c r="H3827" s="36" t="inlineStr">
        <is>
          <t>2024-01-19</t>
        </is>
      </c>
      <c r="I3827" s="36" t="n"/>
      <c r="J3827" s="39" t="inlineStr">
        <is>
          <t>https://www.ddaily.co.kr/page/view/2024011911342913592</t>
        </is>
      </c>
      <c r="K3827" s="37" t="inlineStr">
        <is>
          <t>post_events_summary</t>
        </is>
      </c>
    </row>
    <row r="3828" ht="45" customHeight="1">
      <c r="A3828" s="36" t="inlineStr">
        <is>
          <t>K025</t>
        </is>
      </c>
      <c r="B3828" s="37" t="inlineStr">
        <is>
          <t>Kakaopage Business Segment of Kakao Corp.</t>
        </is>
      </c>
      <c r="C3828" s="36" t="inlineStr">
        <is>
          <t>인수 후</t>
        </is>
      </c>
      <c r="D3828" s="36" t="inlineStr">
        <is>
          <t>2024-01-19</t>
        </is>
      </c>
      <c r="E3828" s="37" t="inlineStr">
        <is>
          <t>경영진변경</t>
        </is>
      </c>
      <c r="F3828" s="37" t="inlineStr">
        <is>
          <t>'기존 이진수·김성수 공동대표는 오는 3월 임기만료 후 대표직에서 물러난다.' 권기수·장윤중 신임 공동대표 내정(19일).</t>
        </is>
      </c>
      <c r="G3828" s="37" t="inlineStr">
        <is>
          <t>언론 보도</t>
        </is>
      </c>
      <c r="H3828" s="36" t="inlineStr">
        <is>
          <t>2024-01-21</t>
        </is>
      </c>
      <c r="I3828" s="36" t="n"/>
      <c r="J3828" s="39" t="inlineStr">
        <is>
          <t>https://www.ajunews.com/view/20240121114003499</t>
        </is>
      </c>
      <c r="K3828" s="37" t="inlineStr">
        <is>
          <t>post_events_summary</t>
        </is>
      </c>
    </row>
    <row r="3829" ht="45" customHeight="1">
      <c r="A3829" s="36" t="inlineStr">
        <is>
          <t>K027</t>
        </is>
      </c>
      <c r="B3829" s="37" t="inlineStr">
        <is>
          <t>Kakao M Corp.</t>
        </is>
      </c>
      <c r="C3829" s="36" t="inlineStr">
        <is>
          <t>인수 후</t>
        </is>
      </c>
      <c r="D3829" s="36" t="inlineStr">
        <is>
          <t>2020-02-13</t>
        </is>
      </c>
      <c r="E3829" s="37" t="inlineStr">
        <is>
          <t>어닝콜</t>
        </is>
      </c>
      <c r="F3829" s="37"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7" t="inlineStr">
        <is>
          <t>언론 보도</t>
        </is>
      </c>
      <c r="H3829" s="36" t="inlineStr">
        <is>
          <t>2020-02-13</t>
        </is>
      </c>
      <c r="I3829" s="36" t="n"/>
      <c r="J3829" s="39" t="inlineStr">
        <is>
          <t>https://news.bizwatch.co.kr/article/mobile/2020/02/13/0005</t>
        </is>
      </c>
      <c r="K3829" s="37" t="inlineStr">
        <is>
          <t>earnings_call_note,impairment</t>
        </is>
      </c>
    </row>
    <row r="3830" ht="45" customHeight="1">
      <c r="A3830" s="36" t="inlineStr">
        <is>
          <t>K027</t>
        </is>
      </c>
      <c r="B3830" s="37" t="inlineStr">
        <is>
          <t>Kakao M Corp.</t>
        </is>
      </c>
      <c r="C3830" s="36" t="inlineStr">
        <is>
          <t>인수 후</t>
        </is>
      </c>
      <c r="D3830" s="36" t="inlineStr">
        <is>
          <t>2021-01-25</t>
        </is>
      </c>
      <c r="E3830" s="37" t="inlineStr">
        <is>
          <t>합병</t>
        </is>
      </c>
      <c r="F3830" s="37" t="inlineStr">
        <is>
          <t>카카오엠 회사합병결정(이사회 2021-01-25): ㈜카카오페이지 : ㈜카카오엠 = 1 : 1.3102584, 합병신주 11,741,576주, 합병기일 2021년 03월 01일, 존속회사 상호 '(주)카카오엔터테인먼트'로 변경 예정.</t>
        </is>
      </c>
      <c r="G3830" s="37" t="inlineStr">
        <is>
          <t>DART 기타공시</t>
        </is>
      </c>
      <c r="H3830" s="36" t="inlineStr">
        <is>
          <t>2021-01-25</t>
        </is>
      </c>
      <c r="I3830" s="36" t="inlineStr">
        <is>
          <t>20210125000015</t>
        </is>
      </c>
      <c r="J3830" s="39" t="inlineStr">
        <is>
          <t>https://dart.fss.or.kr/dsaf001/main.do?rcpNo=20210125000015</t>
        </is>
      </c>
      <c r="K3830" s="37" t="inlineStr">
        <is>
          <t>post_events_summary</t>
        </is>
      </c>
    </row>
    <row r="3831" ht="45" customHeight="1">
      <c r="A3831" s="36" t="inlineStr">
        <is>
          <t>K027</t>
        </is>
      </c>
      <c r="B3831" s="37" t="inlineStr">
        <is>
          <t>Kakao M Corp.</t>
        </is>
      </c>
      <c r="C3831" s="36" t="inlineStr">
        <is>
          <t>인수 후</t>
        </is>
      </c>
      <c r="D3831" s="36" t="inlineStr">
        <is>
          <t>2021-03-02</t>
        </is>
      </c>
      <c r="E3831" s="37" t="inlineStr">
        <is>
          <t>합병</t>
        </is>
      </c>
      <c r="F3831" s="37" t="inlineStr">
        <is>
          <t>카카오엔터테인먼트 최대주주 등의 주식보유 변동(공정거래법 공시, 2021-03-08): ㈜카카오 63.85% → 68.43%(변동일 2021.03.02), '본 공시의 주된 사유는 합병에 따른 지분변동'; 발행주식 17,792,532 → 31,320,785주.</t>
        </is>
      </c>
      <c r="G3831" s="37" t="inlineStr">
        <is>
          <t>DART 기타공시</t>
        </is>
      </c>
      <c r="H3831" s="36" t="inlineStr">
        <is>
          <t>2021-03-08</t>
        </is>
      </c>
      <c r="I3831" s="36" t="inlineStr">
        <is>
          <t>20210308000386</t>
        </is>
      </c>
      <c r="J3831" s="39" t="inlineStr">
        <is>
          <t>https://dart.fss.or.kr/dsaf001/main.do?rcpNo=20210308000386</t>
        </is>
      </c>
      <c r="K3831" s="37" t="inlineStr">
        <is>
          <t>post_events_summary</t>
        </is>
      </c>
    </row>
    <row r="3832" ht="45" customHeight="1">
      <c r="A3832" s="36" t="inlineStr">
        <is>
          <t>K027</t>
        </is>
      </c>
      <c r="B3832" s="37" t="inlineStr">
        <is>
          <t>Kakao M Corp.</t>
        </is>
      </c>
      <c r="C3832" s="36" t="inlineStr">
        <is>
          <t>인수 후</t>
        </is>
      </c>
      <c r="D3832" s="36" t="inlineStr">
        <is>
          <t>2017-12-31</t>
        </is>
      </c>
      <c r="E3832" s="37" t="inlineStr">
        <is>
          <t>기타</t>
        </is>
      </c>
      <c r="F3832" s="37"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7" t="inlineStr">
        <is>
          <t>DART 사업보고서</t>
        </is>
      </c>
      <c r="H3832" s="36" t="inlineStr">
        <is>
          <t>2018-03-30</t>
        </is>
      </c>
      <c r="I3832" s="36" t="inlineStr">
        <is>
          <t>20180330002462</t>
        </is>
      </c>
      <c r="J3832" s="39" t="inlineStr">
        <is>
          <t>https://dart.fss.or.kr/dsaf001/main.do?rcpNo=20180330002462</t>
        </is>
      </c>
      <c r="K3832" s="37" t="inlineStr">
        <is>
          <t>impairment</t>
        </is>
      </c>
    </row>
    <row r="3833" ht="45" customHeight="1">
      <c r="A3833" s="36" t="inlineStr">
        <is>
          <t>K028</t>
        </is>
      </c>
      <c r="B3833" s="37" t="inlineStr">
        <is>
          <t>Sonnori Corp.</t>
        </is>
      </c>
      <c r="C3833" s="36" t="inlineStr">
        <is>
          <t>인수 후</t>
        </is>
      </c>
      <c r="D3833" s="36" t="inlineStr">
        <is>
          <t>2018-09-30</t>
        </is>
      </c>
      <c r="E3833" s="37" t="inlineStr">
        <is>
          <t>기타</t>
        </is>
      </c>
      <c r="F3833" s="37" t="inlineStr">
        <is>
          <t>프렌즈게임즈 2018 3분기 기업집단현황공시: '(주)손노리 | 장부가액 | 5,929 | 보통주 | 252,036 | 40.10'으로 6월 말과 같아 7월 거래 뒤에도 그룹 측 지분 변동 없음</t>
        </is>
      </c>
      <c r="G3833" s="37" t="inlineStr">
        <is>
          <t>DART 기타공시</t>
        </is>
      </c>
      <c r="H3833" s="36" t="inlineStr">
        <is>
          <t>2018-11-29</t>
        </is>
      </c>
      <c r="I3833" s="36" t="inlineStr">
        <is>
          <t>20181129000818</t>
        </is>
      </c>
      <c r="J3833" s="39" t="inlineStr">
        <is>
          <t>https://dart.fss.or.kr/dsaf001/main.do?rcpNo=20181129000818</t>
        </is>
      </c>
      <c r="K3833" s="37" t="inlineStr">
        <is>
          <t>subtype_chk,chk_note</t>
        </is>
      </c>
    </row>
    <row r="3834" ht="45" customHeight="1">
      <c r="A3834" s="36" t="inlineStr">
        <is>
          <t>K029</t>
        </is>
      </c>
      <c r="B3834" s="37" t="inlineStr">
        <is>
          <t>Sonnori Corp.</t>
        </is>
      </c>
      <c r="C3834" s="36" t="inlineStr">
        <is>
          <t>인수 후</t>
        </is>
      </c>
      <c r="D3834" s="36" t="inlineStr">
        <is>
          <t>2019-12-31</t>
        </is>
      </c>
      <c r="E3834" s="37" t="inlineStr">
        <is>
          <t>손상차손</t>
        </is>
      </c>
      <c r="F3834" s="37"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7" t="inlineStr">
        <is>
          <t>DART 사업보고서</t>
        </is>
      </c>
      <c r="H3834" s="36" t="inlineStr">
        <is>
          <t>2020-03-30</t>
        </is>
      </c>
      <c r="I3834" s="36" t="inlineStr">
        <is>
          <t>20200330004670</t>
        </is>
      </c>
      <c r="J3834" s="39" t="inlineStr">
        <is>
          <t>https://dart.fss.or.kr/dsaf001/main.do?rcpNo=20200330004670</t>
        </is>
      </c>
      <c r="K3834" s="37" t="inlineStr">
        <is>
          <t>impairment,post_events_summary</t>
        </is>
      </c>
    </row>
    <row r="3835" ht="45" customHeight="1">
      <c r="A3835" s="36" t="inlineStr">
        <is>
          <t>K030</t>
        </is>
      </c>
      <c r="B3835" s="37" t="inlineStr">
        <is>
          <t>Sanai Pictures</t>
        </is>
      </c>
      <c r="C3835" s="36" t="inlineStr">
        <is>
          <t>발표</t>
        </is>
      </c>
      <c r="D3835" s="36" t="inlineStr">
        <is>
          <t>2018-11-23</t>
        </is>
      </c>
      <c r="E3835" s="37" t="inlineStr">
        <is>
          <t>발표</t>
        </is>
      </c>
      <c r="F3835" s="37"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7" t="inlineStr">
        <is>
          <t>DART 주요사항보고서</t>
        </is>
      </c>
      <c r="H3835" s="36" t="inlineStr">
        <is>
          <t>2018-11-23</t>
        </is>
      </c>
      <c r="I3835" s="36" t="inlineStr">
        <is>
          <t>20181123000004</t>
        </is>
      </c>
      <c r="J3835" s="39" t="inlineStr">
        <is>
          <t>https://dart.fss.or.kr/dsaf001/main.do?rcpNo=20181123000004</t>
        </is>
      </c>
      <c r="K3835" s="37" t="inlineStr">
        <is>
          <t>first_filing_date</t>
        </is>
      </c>
    </row>
    <row r="3836" ht="45" customHeight="1">
      <c r="A3836" s="36" t="inlineStr">
        <is>
          <t>K030</t>
        </is>
      </c>
      <c r="B3836" s="37" t="inlineStr">
        <is>
          <t>Sanai Pictures</t>
        </is>
      </c>
      <c r="C3836" s="36" t="inlineStr">
        <is>
          <t>인수 전</t>
        </is>
      </c>
      <c r="D3836" s="36" t="inlineStr">
        <is>
          <t>2018-11-22</t>
        </is>
      </c>
      <c r="E3836" s="37" t="inlineStr">
        <is>
          <t>실적</t>
        </is>
      </c>
      <c r="F3836" s="37"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7" t="inlineStr">
        <is>
          <t>DART 주요사항보고서</t>
        </is>
      </c>
      <c r="H3836" s="36" t="inlineStr">
        <is>
          <t>2018-11-23</t>
        </is>
      </c>
      <c r="I3836" s="36" t="inlineStr">
        <is>
          <t>20181123000004</t>
        </is>
      </c>
      <c r="J3836" s="39" t="inlineStr">
        <is>
          <t>https://dart.fss.or.kr/dsaf001/main.do?rcpNo=20181123000004</t>
        </is>
      </c>
      <c r="K3836" s="37" t="inlineStr">
        <is>
          <t>target_op_pre,pre_events_summary,perf_basis</t>
        </is>
      </c>
    </row>
    <row r="3837" ht="45" customHeight="1">
      <c r="A3837" s="36" t="inlineStr">
        <is>
          <t>K030</t>
        </is>
      </c>
      <c r="B3837" s="37" t="inlineStr">
        <is>
          <t>Sanai Pictures</t>
        </is>
      </c>
      <c r="C3837" s="36" t="inlineStr">
        <is>
          <t>인수 후</t>
        </is>
      </c>
      <c r="D3837" s="36" t="inlineStr">
        <is>
          <t>2018-12-31</t>
        </is>
      </c>
      <c r="E3837" s="37" t="inlineStr">
        <is>
          <t>실적</t>
        </is>
      </c>
      <c r="F3837" s="37" t="inlineStr">
        <is>
          <t>세화회계법인 외부평가의견서(20190917000540 첨부, dcmNo 6887239) 과거 손익(회사제시자료, 원): 매출 2018 1,029,381,987, 영업이익 2017 (482,240,997) / 2018 (1,619,895,940) / 2019.6 324,488,690, 당기순이익 2018 (2,086,339,099).</t>
        </is>
      </c>
      <c r="G3837" s="37" t="inlineStr">
        <is>
          <t>DART 주요사항보고서</t>
        </is>
      </c>
      <c r="H3837" s="36" t="inlineStr">
        <is>
          <t>2019-09-17</t>
        </is>
      </c>
      <c r="I3837" s="36" t="inlineStr">
        <is>
          <t>20190917000540</t>
        </is>
      </c>
      <c r="J3837" s="39" t="inlineStr">
        <is>
          <t>https://dart.fss.or.kr/dsaf001/main.do?rcpNo=20190917000540</t>
        </is>
      </c>
      <c r="K3837" s="37" t="inlineStr">
        <is>
          <t>target_op_post,target_op_pre,perf_basis</t>
        </is>
      </c>
    </row>
    <row r="3838" ht="45" customHeight="1">
      <c r="A3838" s="36" t="inlineStr">
        <is>
          <t>K030</t>
        </is>
      </c>
      <c r="B3838" s="37" t="inlineStr">
        <is>
          <t>Sanai Pictures</t>
        </is>
      </c>
      <c r="C3838" s="36" t="inlineStr">
        <is>
          <t>인수 후</t>
        </is>
      </c>
      <c r="D3838" s="36" t="inlineStr">
        <is>
          <t>2020-12-31</t>
        </is>
      </c>
      <c r="E3838" s="37" t="inlineStr">
        <is>
          <t>손상차손</t>
        </is>
      </c>
      <c r="F3838" s="37"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7" t="inlineStr">
        <is>
          <t>DART 감사보고서</t>
        </is>
      </c>
      <c r="H3838" s="36" t="inlineStr">
        <is>
          <t>2021-03-29</t>
        </is>
      </c>
      <c r="I3838" s="36" t="inlineStr">
        <is>
          <t>20210329000924</t>
        </is>
      </c>
      <c r="J3838" s="39" t="inlineStr">
        <is>
          <t>https://dart.fss.or.kr/dsaf001/main.do?rcpNo=20210329000924</t>
        </is>
      </c>
      <c r="K3838" s="37" t="inlineStr">
        <is>
          <t>impairment,post_events_summary</t>
        </is>
      </c>
    </row>
    <row r="3839" ht="45" customHeight="1">
      <c r="A3839" s="36" t="inlineStr">
        <is>
          <t>K030</t>
        </is>
      </c>
      <c r="B3839" s="37" t="inlineStr">
        <is>
          <t>Sanai Pictures</t>
        </is>
      </c>
      <c r="C3839" s="36" t="inlineStr">
        <is>
          <t>인수 후</t>
        </is>
      </c>
      <c r="D3839" s="36" t="inlineStr">
        <is>
          <t>2021-12-31</t>
        </is>
      </c>
      <c r="E3839" s="37" t="inlineStr">
        <is>
          <t>손상차손</t>
        </is>
      </c>
      <c r="F3839" s="37" t="inlineStr">
        <is>
          <t>카카오엔터테인먼트 2021 연결감사보고서 영업권 CGU 변동(천원): (주)사나이픽처스 당기초 - / 증가 13,252,820 / 손상 (3,385,643) / 당기말 9,867,177. 합병기일 2021-03-01 카카오엠 흡수합병.</t>
        </is>
      </c>
      <c r="G3839" s="37" t="inlineStr">
        <is>
          <t>DART 감사보고서</t>
        </is>
      </c>
      <c r="H3839" s="36" t="inlineStr">
        <is>
          <t>2022-03-31</t>
        </is>
      </c>
      <c r="I3839" s="36" t="inlineStr">
        <is>
          <t>20220331003217</t>
        </is>
      </c>
      <c r="J3839" s="39" t="inlineStr">
        <is>
          <t>https://dart.fss.or.kr/dsaf001/main.do?rcpNo=20220331003217</t>
        </is>
      </c>
      <c r="K3839" s="37" t="inlineStr">
        <is>
          <t>impairment,post_events_summary</t>
        </is>
      </c>
    </row>
    <row r="3840" ht="45" customHeight="1">
      <c r="A3840" s="36" t="inlineStr">
        <is>
          <t>K030</t>
        </is>
      </c>
      <c r="B3840" s="37" t="inlineStr">
        <is>
          <t>Sanai Pictures</t>
        </is>
      </c>
      <c r="C3840" s="36" t="inlineStr">
        <is>
          <t>인수 후</t>
        </is>
      </c>
      <c r="D3840" s="36" t="inlineStr">
        <is>
          <t>2022-12-31</t>
        </is>
      </c>
      <c r="E3840" s="37" t="inlineStr">
        <is>
          <t>손상차손</t>
        </is>
      </c>
      <c r="F3840" s="37" t="inlineStr">
        <is>
          <t>카카오엔터테인먼트 2022 연결감사보고서 영업권 CGU 변동(천원): (주)사나이픽처스 9,867,177 / - / - / - / 9,867,177 (2022년 손상 없음).</t>
        </is>
      </c>
      <c r="G3840" s="37" t="inlineStr">
        <is>
          <t>DART 감사보고서</t>
        </is>
      </c>
      <c r="H3840" s="36" t="inlineStr">
        <is>
          <t>2023-03-31</t>
        </is>
      </c>
      <c r="I3840" s="36" t="inlineStr">
        <is>
          <t>20230331004024</t>
        </is>
      </c>
      <c r="J3840" s="39" t="inlineStr">
        <is>
          <t>https://dart.fss.or.kr/dsaf001/main.do?rcpNo=20230331004024</t>
        </is>
      </c>
      <c r="K3840" s="37" t="inlineStr">
        <is>
          <t>impairment</t>
        </is>
      </c>
    </row>
    <row r="3841" ht="45" customHeight="1">
      <c r="A3841" s="36" t="inlineStr">
        <is>
          <t>K030</t>
        </is>
      </c>
      <c r="B3841" s="37" t="inlineStr">
        <is>
          <t>Sanai Pictures</t>
        </is>
      </c>
      <c r="C3841" s="36" t="inlineStr">
        <is>
          <t>인수 후</t>
        </is>
      </c>
      <c r="D3841" s="36" t="inlineStr">
        <is>
          <t>2018-12-31</t>
        </is>
      </c>
      <c r="E3841" s="37" t="inlineStr">
        <is>
          <t>기타</t>
        </is>
      </c>
      <c r="F3841" s="37"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7" t="inlineStr">
        <is>
          <t>DART 사업보고서</t>
        </is>
      </c>
      <c r="H3841" s="36" t="inlineStr">
        <is>
          <t>2020-04-03</t>
        </is>
      </c>
      <c r="I3841" s="36" t="inlineStr">
        <is>
          <t>20200403002704</t>
        </is>
      </c>
      <c r="J3841" s="39" t="inlineStr">
        <is>
          <t>https://dart.fss.or.kr/dsaf001/main.do?rcpNo=20200403002704</t>
        </is>
      </c>
      <c r="K3841" s="37" t="inlineStr">
        <is>
          <t>impairment</t>
        </is>
      </c>
    </row>
    <row r="3842" ht="45" customHeight="1">
      <c r="A3842" s="36" t="inlineStr">
        <is>
          <t>K030</t>
        </is>
      </c>
      <c r="B3842" s="37" t="inlineStr">
        <is>
          <t>Sanai Pictures</t>
        </is>
      </c>
      <c r="C3842" s="36" t="inlineStr">
        <is>
          <t>인수 후</t>
        </is>
      </c>
      <c r="D3842" s="36" t="inlineStr">
        <is>
          <t>2020-05-22</t>
        </is>
      </c>
      <c r="E3842" s="37" t="inlineStr">
        <is>
          <t>기타</t>
        </is>
      </c>
      <c r="F3842" s="37" t="inlineStr">
        <is>
          <t>행남사 주요사항보고서(회생절차개시신청) 2020-05-22; 2020-05-26 자율공시 '서울회생법원으로부터 ... 재산보전처분 ... 결정'(20200526900472); 2020-06-01 회생절차개시결정(20200601900712).</t>
        </is>
      </c>
      <c r="G3842" s="37" t="inlineStr">
        <is>
          <t>DART 주요사항보고서</t>
        </is>
      </c>
      <c r="H3842" s="36" t="inlineStr">
        <is>
          <t>2020-05-22</t>
        </is>
      </c>
      <c r="I3842" s="36" t="inlineStr">
        <is>
          <t>20200522000556</t>
        </is>
      </c>
      <c r="J3842" s="39" t="inlineStr">
        <is>
          <t>https://dart.fss.or.kr/dsaf001/main.do?rcpNo=20200522000556</t>
        </is>
      </c>
      <c r="K3842" s="37" t="inlineStr">
        <is>
          <t>notes,post_events_summary</t>
        </is>
      </c>
    </row>
    <row r="3843" ht="45" customHeight="1">
      <c r="A3843" s="36" t="inlineStr">
        <is>
          <t>K030</t>
        </is>
      </c>
      <c r="B3843" s="37" t="inlineStr">
        <is>
          <t>Sanai Pictures</t>
        </is>
      </c>
      <c r="C3843" s="36" t="inlineStr">
        <is>
          <t>인수 후</t>
        </is>
      </c>
      <c r="D3843" s="36" t="inlineStr">
        <is>
          <t>2021-06-07</t>
        </is>
      </c>
      <c r="E3843" s="37" t="inlineStr">
        <is>
          <t>기타</t>
        </is>
      </c>
      <c r="F3843" s="37" t="inlineStr">
        <is>
          <t>주권매매거래정지해제: 상장폐지결정등 가처분 기각결정에 따른 정리매매 개시, '정리매매기간 : 2021.05.27~2021.06.04', '상장폐지일 : 2021.06.07'.</t>
        </is>
      </c>
      <c r="G3843" s="37" t="inlineStr">
        <is>
          <t>DART 기타공시</t>
        </is>
      </c>
      <c r="H3843" s="36" t="inlineStr">
        <is>
          <t>2021-05-25</t>
        </is>
      </c>
      <c r="I3843" s="36" t="inlineStr">
        <is>
          <t>20210525900478</t>
        </is>
      </c>
      <c r="J3843" s="39" t="inlineStr">
        <is>
          <t>https://dart.fss.or.kr/dsaf001/main.do?rcpNo=20210525900478</t>
        </is>
      </c>
      <c r="K3843" s="37" t="inlineStr">
        <is>
          <t>notes,post_events_summary</t>
        </is>
      </c>
    </row>
    <row r="3844" ht="45" customHeight="1">
      <c r="A3844" s="36" t="inlineStr">
        <is>
          <t>K030</t>
        </is>
      </c>
      <c r="B3844" s="37" t="inlineStr">
        <is>
          <t>Sanai Pictures</t>
        </is>
      </c>
      <c r="C3844" s="36" t="inlineStr">
        <is>
          <t>인수 후</t>
        </is>
      </c>
      <c r="D3844" s="36" t="inlineStr">
        <is>
          <t>2026-05</t>
        </is>
      </c>
      <c r="E3844" s="37" t="inlineStr">
        <is>
          <t>기타</t>
        </is>
      </c>
      <c r="F3844" s="37" t="inlineStr">
        <is>
          <t>공정위 대규모기업집단현황공시(카카오) 2026: (주)사나이픽처스 대표자 한재덕, 설립 2012.01.19, 계열편입일 2019.11.01; 소유지분(금년도 지정일 기준) (주)카카오엔터테인먼트 1,620주 81.00%.</t>
        </is>
      </c>
      <c r="G3844" s="37" t="inlineStr">
        <is>
          <t>DART 기타공시</t>
        </is>
      </c>
      <c r="H3844" s="36" t="inlineStr">
        <is>
          <t>2026-05-29</t>
        </is>
      </c>
      <c r="I3844" s="36" t="inlineStr">
        <is>
          <t>20260529000449</t>
        </is>
      </c>
      <c r="J3844" s="39" t="inlineStr">
        <is>
          <t>https://dart.fss.or.kr/dsaf001/main.do?rcpNo=20260529000449</t>
        </is>
      </c>
      <c r="K3844" s="37" t="inlineStr">
        <is>
          <t>post_events_summary</t>
        </is>
      </c>
    </row>
    <row r="3845" ht="45" customHeight="1">
      <c r="A3845" s="36" t="inlineStr">
        <is>
          <t>K030</t>
        </is>
      </c>
      <c r="B3845" s="37" t="inlineStr">
        <is>
          <t>Sanai Pictures</t>
        </is>
      </c>
      <c r="C3845" s="36" t="inlineStr">
        <is>
          <t>인수 후</t>
        </is>
      </c>
      <c r="D3845" s="36" t="inlineStr">
        <is>
          <t>2019-11-07</t>
        </is>
      </c>
      <c r="E3845" s="37" t="inlineStr">
        <is>
          <t>어닝콜</t>
        </is>
      </c>
      <c r="F3845" s="37" t="inlineStr">
        <is>
          <t>카카오 2019년 3분기 실적 보도자료: 카카오M 관련 '매니지먼트 IP 사업 확대' 언급만 있고 사나이픽처스·영화 제작 언급 없음(미확인 근거).</t>
        </is>
      </c>
      <c r="G3845" s="37" t="inlineStr">
        <is>
          <t>회사 보도자료</t>
        </is>
      </c>
      <c r="H3845" s="36" t="inlineStr">
        <is>
          <t>2019-11-07</t>
        </is>
      </c>
      <c r="I3845" s="36" t="n"/>
      <c r="J3845" s="39" t="inlineStr">
        <is>
          <t>https://www.kakaocorp.com/page/detail/8736</t>
        </is>
      </c>
      <c r="K3845" s="37" t="inlineStr">
        <is>
          <t>earnings_call_note</t>
        </is>
      </c>
    </row>
    <row r="3846" ht="45" customHeight="1">
      <c r="A3846" s="36" t="inlineStr">
        <is>
          <t>K031</t>
        </is>
      </c>
      <c r="B3846" s="37" t="inlineStr">
        <is>
          <t>Samyang CNC Co.,Ltd.</t>
        </is>
      </c>
      <c r="C3846" s="36" t="inlineStr">
        <is>
          <t>발표</t>
        </is>
      </c>
      <c r="D3846" s="36" t="inlineStr">
        <is>
          <t>2018-11-30</t>
        </is>
      </c>
      <c r="E3846" s="37" t="inlineStr">
        <is>
          <t>기타</t>
        </is>
      </c>
      <c r="F3846" s="37" t="inlineStr">
        <is>
          <t>Yahoo Finance 차트 API KRW=X 일별 종가: 2018-11-30 1,117.02원, 2018-12-06 1,111.66원. 2,353,933,612원 환산 시 각각 USD 2.107백만, 2.117백만.</t>
        </is>
      </c>
      <c r="G3846" s="37" t="inlineStr">
        <is>
          <t>기타</t>
        </is>
      </c>
      <c r="H3846" s="36" t="inlineStr">
        <is>
          <t>2018-11-30</t>
        </is>
      </c>
      <c r="I3846" s="36" t="n"/>
      <c r="J3846" s="39" t="inlineStr">
        <is>
          <t>https://query1.finance.yahoo.com/v8/finance/chart/KRW=X?period1=1543449600&amp;period2=1544227200&amp;interval=1d</t>
        </is>
      </c>
      <c r="K3846" s="37" t="inlineStr">
        <is>
          <t>value_chk_usdmm</t>
        </is>
      </c>
    </row>
    <row r="3847" ht="45" customHeight="1">
      <c r="A3847" s="36" t="inlineStr">
        <is>
          <t>K032</t>
        </is>
      </c>
      <c r="B3847" s="37" t="inlineStr">
        <is>
          <t>BH Entertainment Co. Ltd.</t>
        </is>
      </c>
      <c r="C3847" s="36" t="inlineStr">
        <is>
          <t>발표</t>
        </is>
      </c>
      <c r="D3847" s="36" t="inlineStr">
        <is>
          <t>2019-01-02</t>
        </is>
      </c>
      <c r="E3847" s="37" t="inlineStr">
        <is>
          <t>완료</t>
        </is>
      </c>
      <c r="F3847" s="37"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7" t="inlineStr">
        <is>
          <t>회사 보도자료</t>
        </is>
      </c>
      <c r="H3847" s="36" t="inlineStr">
        <is>
          <t>2019-01-02</t>
        </is>
      </c>
      <c r="I3847" s="36" t="n"/>
      <c r="J3847" s="39" t="inlineStr">
        <is>
          <t>https://www.kakaocorp.com/page/detail/8641</t>
        </is>
      </c>
      <c r="K3847" s="37" t="inlineStr">
        <is>
          <t>announce_date_chk,purpose_quote,status_chk,first_filing_date,event_ticker_basis,post_events_summary</t>
        </is>
      </c>
    </row>
    <row r="3848" ht="45" customHeight="1">
      <c r="A3848" s="36" t="inlineStr">
        <is>
          <t>K032</t>
        </is>
      </c>
      <c r="B3848" s="37" t="inlineStr">
        <is>
          <t>BH Entertainment Co. Ltd.</t>
        </is>
      </c>
      <c r="C3848" s="36" t="inlineStr">
        <is>
          <t>인수 후</t>
        </is>
      </c>
      <c r="D3848" s="36" t="inlineStr">
        <is>
          <t>2020-12-31</t>
        </is>
      </c>
      <c r="E3848" s="37" t="inlineStr">
        <is>
          <t>손상차손</t>
        </is>
      </c>
      <c r="F3848" s="37"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7" t="inlineStr">
        <is>
          <t>DART 감사보고서</t>
        </is>
      </c>
      <c r="H3848" s="36" t="inlineStr">
        <is>
          <t>2021-03-29</t>
        </is>
      </c>
      <c r="I3848" s="36" t="inlineStr">
        <is>
          <t>20210329000924</t>
        </is>
      </c>
      <c r="J3848" s="39" t="inlineStr">
        <is>
          <t>https://dart.fss.or.kr/dsaf001/main.do?rcpNo=20210329000924</t>
        </is>
      </c>
      <c r="K3848" s="37" t="inlineStr">
        <is>
          <t>impairment,post_events_summary</t>
        </is>
      </c>
    </row>
    <row r="3849" ht="45" customHeight="1">
      <c r="A3849" s="36" t="inlineStr">
        <is>
          <t>K032</t>
        </is>
      </c>
      <c r="B3849" s="37" t="inlineStr">
        <is>
          <t>BH Entertainment Co. Ltd.</t>
        </is>
      </c>
      <c r="C3849" s="36" t="inlineStr">
        <is>
          <t>발표</t>
        </is>
      </c>
      <c r="D3849" s="36" t="inlineStr">
        <is>
          <t>2018-12-28</t>
        </is>
      </c>
      <c r="E3849" s="37" t="inlineStr">
        <is>
          <t>기타</t>
        </is>
      </c>
      <c r="F3849" s="37" t="inlineStr">
        <is>
          <t>Yahoo Finance 035720.KS 2018-12-28 조정 종가 20,600원(2021년 5:1 분할 반영) → 실제 103,000원; 카카오 2018 사업보고서 '발행주식수 및 유통주식수는 각각 보통주식 83,487,773주, 83,387,773주'</t>
        </is>
      </c>
      <c r="G3849" s="37" t="inlineStr">
        <is>
          <t>기타</t>
        </is>
      </c>
      <c r="H3849" s="36" t="inlineStr">
        <is>
          <t>2018-12-28</t>
        </is>
      </c>
      <c r="I3849" s="36" t="n"/>
      <c r="J3849" s="39" t="inlineStr">
        <is>
          <t>https://query1.finance.yahoo.com/v8/finance/chart/035720.KS?period1=1545350400&amp;period2=1546041600&amp;interval=1d</t>
        </is>
      </c>
      <c r="K3849" s="37" t="inlineStr">
        <is>
          <t>acq_mktcap,size_basis</t>
        </is>
      </c>
    </row>
    <row r="3850" ht="45" customHeight="1">
      <c r="A3850" s="36" t="inlineStr">
        <is>
          <t>K033</t>
        </is>
      </c>
      <c r="B3850" s="37" t="inlineStr">
        <is>
          <t>J Wide Company Co., Ltd.</t>
        </is>
      </c>
      <c r="C3850" s="36" t="inlineStr">
        <is>
          <t>발표</t>
        </is>
      </c>
      <c r="D3850" s="36" t="inlineStr">
        <is>
          <t>2018-12-31</t>
        </is>
      </c>
      <c r="E3850" s="37" t="inlineStr">
        <is>
          <t>실적</t>
        </is>
      </c>
      <c r="F3850" s="37"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7" t="inlineStr">
        <is>
          <t>DART 감사보고서</t>
        </is>
      </c>
      <c r="H3850" s="36" t="inlineStr">
        <is>
          <t>2020-03-20</t>
        </is>
      </c>
      <c r="I3850" s="36" t="inlineStr">
        <is>
          <t>20200320001206</t>
        </is>
      </c>
      <c r="J3850" s="39" t="inlineStr">
        <is>
          <t>https://dart.fss.or.kr/dsaf001/main.do?rcpNo=20200320001206</t>
        </is>
      </c>
      <c r="K3850" s="37" t="inlineStr">
        <is>
          <t>acq_total_assets,deal_to_assets_pct,deal_to_equity_pct,size_basis</t>
        </is>
      </c>
    </row>
    <row r="3851" ht="45" customHeight="1">
      <c r="A3851" s="36" t="inlineStr">
        <is>
          <t>K034</t>
        </is>
      </c>
      <c r="B3851" s="37" t="inlineStr">
        <is>
          <t>Soop Entertainment Corp.</t>
        </is>
      </c>
      <c r="C3851" s="36" t="inlineStr">
        <is>
          <t>인수 후</t>
        </is>
      </c>
      <c r="D3851" s="36" t="inlineStr">
        <is>
          <t>2023-12-31</t>
        </is>
      </c>
      <c r="E3851" s="37" t="inlineStr">
        <is>
          <t>손상차손</t>
        </is>
      </c>
      <c r="F3851" s="37" t="inlineStr">
        <is>
          <t>카카오엔터테인먼트 2023 연결감사보고서 영업권 현금창출단위 표: (주)숲엔터테인먼트 10,212,298 | 손상 (1,081,094) | 9,131,204 (단위 천원)</t>
        </is>
      </c>
      <c r="G3851" s="37" t="inlineStr">
        <is>
          <t>DART 감사보고서</t>
        </is>
      </c>
      <c r="H3851" s="36" t="inlineStr">
        <is>
          <t>2024-03-29</t>
        </is>
      </c>
      <c r="I3851" s="36" t="inlineStr">
        <is>
          <t>20240329003124</t>
        </is>
      </c>
      <c r="J3851" s="39" t="inlineStr">
        <is>
          <t>https://dart.fss.or.kr/dsaf001/main.do?rcpNo=20240329003124</t>
        </is>
      </c>
      <c r="K3851" s="37" t="inlineStr">
        <is>
          <t>impairment,post_events_summary</t>
        </is>
      </c>
    </row>
    <row r="3852" ht="45" customHeight="1">
      <c r="A3852" s="36" t="inlineStr">
        <is>
          <t>K034</t>
        </is>
      </c>
      <c r="B3852" s="37" t="inlineStr">
        <is>
          <t>Soop Entertainment Corp.</t>
        </is>
      </c>
      <c r="C3852" s="36" t="inlineStr">
        <is>
          <t>인수 후</t>
        </is>
      </c>
      <c r="D3852" s="36" t="inlineStr">
        <is>
          <t>2024-12-31</t>
        </is>
      </c>
      <c r="E3852" s="37" t="inlineStr">
        <is>
          <t>손상차손</t>
        </is>
      </c>
      <c r="F3852" s="37" t="inlineStr">
        <is>
          <t>카카오엔터테인먼트 2024 연결감사보고서 주석 18.3 영업권 현금창출단위별 변동: (주)숲엔터테인먼트 9,131,204 | (1,753,493) | 7,377,711 (단위 천원)</t>
        </is>
      </c>
      <c r="G3852" s="37" t="inlineStr">
        <is>
          <t>DART 감사보고서</t>
        </is>
      </c>
      <c r="H3852" s="36" t="inlineStr">
        <is>
          <t>2025-03-28</t>
        </is>
      </c>
      <c r="I3852" s="36" t="inlineStr">
        <is>
          <t>20250328002113</t>
        </is>
      </c>
      <c r="J3852" s="39" t="inlineStr">
        <is>
          <t>https://dart.fss.or.kr/dsaf001/main.do?rcpNo=20250328002113</t>
        </is>
      </c>
      <c r="K3852" s="37" t="inlineStr">
        <is>
          <t>impairment,post_events_summary</t>
        </is>
      </c>
    </row>
    <row r="3853" ht="45" customHeight="1">
      <c r="A3853" s="36" t="inlineStr">
        <is>
          <t>K034</t>
        </is>
      </c>
      <c r="B3853" s="37" t="inlineStr">
        <is>
          <t>Soop Entertainment Corp.</t>
        </is>
      </c>
      <c r="C3853" s="36" t="inlineStr">
        <is>
          <t>인수 후</t>
        </is>
      </c>
      <c r="D3853" s="36" t="inlineStr">
        <is>
          <t>2025-12-31</t>
        </is>
      </c>
      <c r="E3853" s="37" t="inlineStr">
        <is>
          <t>손상차손</t>
        </is>
      </c>
      <c r="F3853" s="37" t="inlineStr">
        <is>
          <t>카카오엔터테인먼트 2025 연결감사보고서: 숲 영업권 7,377,711 → 7,377,711(손상 없음). 별도 감사보고서 20260327001463도 숲 투자주식 12,023,764천원으로 변동 없음</t>
        </is>
      </c>
      <c r="G3853" s="37" t="inlineStr">
        <is>
          <t>DART 감사보고서</t>
        </is>
      </c>
      <c r="H3853" s="36" t="inlineStr">
        <is>
          <t>2026-03-27</t>
        </is>
      </c>
      <c r="I3853" s="36" t="inlineStr">
        <is>
          <t>20260327001465</t>
        </is>
      </c>
      <c r="J3853" s="39" t="inlineStr">
        <is>
          <t>https://dart.fss.or.kr/dsaf001/main.do?rcpNo=20260327001465</t>
        </is>
      </c>
      <c r="K3853" s="37" t="inlineStr">
        <is>
          <t>impairment</t>
        </is>
      </c>
    </row>
    <row r="3854" ht="45" customHeight="1">
      <c r="A3854" s="36" t="inlineStr">
        <is>
          <t>K034</t>
        </is>
      </c>
      <c r="B3854" s="37" t="inlineStr">
        <is>
          <t>Soop Entertainment Corp.</t>
        </is>
      </c>
      <c r="C3854" s="36" t="inlineStr">
        <is>
          <t>인수 후</t>
        </is>
      </c>
      <c r="D3854" s="36" t="inlineStr">
        <is>
          <t>2021-12-31</t>
        </is>
      </c>
      <c r="E3854" s="37" t="inlineStr">
        <is>
          <t>통합</t>
        </is>
      </c>
      <c r="F3854" s="37" t="inlineStr">
        <is>
          <t>카카오엔터테인먼트 2021 연결감사보고서: 숲 '당기 중 합병으로 인한 지배력 획득으로 종속기업으로 편입', 숲 영업권 10,212,298천원</t>
        </is>
      </c>
      <c r="G3854" s="37" t="inlineStr">
        <is>
          <t>DART 감사보고서</t>
        </is>
      </c>
      <c r="H3854" s="36" t="inlineStr">
        <is>
          <t>2022-03-31</t>
        </is>
      </c>
      <c r="I3854" s="36" t="inlineStr">
        <is>
          <t>20220331003217</t>
        </is>
      </c>
      <c r="J3854" s="39" t="inlineStr">
        <is>
          <t>https://dart.fss.or.kr/dsaf001/main.do?rcpNo=20220331003217</t>
        </is>
      </c>
      <c r="K3854" s="37" t="inlineStr">
        <is>
          <t>post_events_summary</t>
        </is>
      </c>
    </row>
    <row r="3855" ht="45" customHeight="1">
      <c r="A3855" s="36" t="inlineStr">
        <is>
          <t>K034</t>
        </is>
      </c>
      <c r="B3855" s="37" t="inlineStr">
        <is>
          <t>Soop Entertainment Corp.</t>
        </is>
      </c>
      <c r="C3855" s="36" t="inlineStr">
        <is>
          <t>인수 후</t>
        </is>
      </c>
      <c r="D3855" s="36" t="inlineStr">
        <is>
          <t>2019-01-18</t>
        </is>
      </c>
      <c r="E3855" s="37" t="inlineStr">
        <is>
          <t>경영진변경</t>
        </is>
      </c>
      <c r="F3855" s="37" t="inlineStr">
        <is>
          <t>숲 임원의변동(대규모기업집단현황공시): 대표이사 김장균 유임, 기타비상무이사 이준호·권기수 2019.01.18 선임, 감사 김홍기(스타쉽 감사) 2019.02.13 선임</t>
        </is>
      </c>
      <c r="G3855" s="37" t="inlineStr">
        <is>
          <t>DART 기타공시</t>
        </is>
      </c>
      <c r="H3855" s="36" t="inlineStr">
        <is>
          <t>2019-03-22</t>
        </is>
      </c>
      <c r="I3855" s="36" t="inlineStr">
        <is>
          <t>20190322000377</t>
        </is>
      </c>
      <c r="J3855" s="39" t="inlineStr">
        <is>
          <t>https://dart.fss.or.kr/dsaf001/main.do?rcpNo=20190322000377</t>
        </is>
      </c>
      <c r="K3855" s="37" t="inlineStr">
        <is>
          <t>post_events_summary</t>
        </is>
      </c>
    </row>
    <row r="3856" ht="45" customHeight="1">
      <c r="A3856" s="36" t="inlineStr">
        <is>
          <t>K034</t>
        </is>
      </c>
      <c r="B3856" s="37" t="inlineStr">
        <is>
          <t>Soop Entertainment Corp.</t>
        </is>
      </c>
      <c r="C3856" s="36" t="inlineStr">
        <is>
          <t>인수 후</t>
        </is>
      </c>
      <c r="D3856" s="36" t="inlineStr">
        <is>
          <t>2020-11-26</t>
        </is>
      </c>
      <c r="E3856" s="37" t="inlineStr">
        <is>
          <t>경영진변경</t>
        </is>
      </c>
      <c r="F3856" s="37" t="inlineStr">
        <is>
          <t>숲 임원의변동: 대표이사 김장균 계속 재임, 감사 임장렬 2020.08.20 선임</t>
        </is>
      </c>
      <c r="G3856" s="37" t="inlineStr">
        <is>
          <t>DART 기타공시</t>
        </is>
      </c>
      <c r="H3856" s="36" t="inlineStr">
        <is>
          <t>2020-11-26</t>
        </is>
      </c>
      <c r="I3856" s="36" t="inlineStr">
        <is>
          <t>20201126000285</t>
        </is>
      </c>
      <c r="J3856" s="39" t="inlineStr">
        <is>
          <t>https://dart.fss.or.kr/dsaf001/main.do?rcpNo=20201126000285</t>
        </is>
      </c>
      <c r="K3856" s="37" t="inlineStr">
        <is>
          <t>post_events_summary</t>
        </is>
      </c>
    </row>
    <row r="3857" ht="45" customHeight="1">
      <c r="A3857" s="36" t="inlineStr">
        <is>
          <t>K034</t>
        </is>
      </c>
      <c r="B3857" s="37" t="inlineStr">
        <is>
          <t>Soop Entertainment Corp.</t>
        </is>
      </c>
      <c r="C3857" s="36" t="inlineStr">
        <is>
          <t>인수 후</t>
        </is>
      </c>
      <c r="D3857" s="36" t="inlineStr">
        <is>
          <t>2020-12-31</t>
        </is>
      </c>
      <c r="E3857" s="37" t="inlineStr">
        <is>
          <t>기타</t>
        </is>
      </c>
      <c r="F3857" s="37" t="inlineStr">
        <is>
          <t>숲 2020 감사보고서 자본변동표: 유상증자 자본금 242,145,000원·주식발행초과금 2,754,633,733원, 기타자본변동 (280,000,000)원; 발행주식수 274,429주(전기 282,000주), 액면 5,000원; 원고 계류 소송 1건</t>
        </is>
      </c>
      <c r="G3857" s="37" t="inlineStr">
        <is>
          <t>DART 감사보고서</t>
        </is>
      </c>
      <c r="H3857" s="36" t="inlineStr">
        <is>
          <t>2021-03-24</t>
        </is>
      </c>
      <c r="I3857" s="36" t="inlineStr">
        <is>
          <t>20210324000332</t>
        </is>
      </c>
      <c r="J3857" s="39" t="inlineStr">
        <is>
          <t>https://dart.fss.or.kr/dsaf001/main.do?rcpNo=20210324000332</t>
        </is>
      </c>
      <c r="K3857" s="37" t="inlineStr">
        <is>
          <t>notes,post_events_summary</t>
        </is>
      </c>
    </row>
    <row r="3858" ht="45" customHeight="1">
      <c r="A3858" s="36" t="inlineStr">
        <is>
          <t>K034</t>
        </is>
      </c>
      <c r="B3858" s="37" t="inlineStr">
        <is>
          <t>Soop Entertainment Corp.</t>
        </is>
      </c>
      <c r="C3858" s="36" t="inlineStr">
        <is>
          <t>발표</t>
        </is>
      </c>
      <c r="D3858" s="36" t="inlineStr">
        <is>
          <t>2018-12-26</t>
        </is>
      </c>
      <c r="E3858" s="37" t="inlineStr">
        <is>
          <t>완료</t>
        </is>
      </c>
      <c r="F3858" s="37"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7" t="inlineStr">
        <is>
          <t>DART 사업보고서</t>
        </is>
      </c>
      <c r="H3858" s="36" t="inlineStr">
        <is>
          <t>2019-04-01</t>
        </is>
      </c>
      <c r="I3858" s="36" t="inlineStr">
        <is>
          <t>20190401005013</t>
        </is>
      </c>
      <c r="J3858" s="39" t="inlineStr">
        <is>
          <t>https://dart.fss.or.kr/dsaf001/main.do?rcpNo=20190401005013</t>
        </is>
      </c>
      <c r="K3858" s="37" t="inlineStr">
        <is>
          <t>value_chk_local,announce_date_chk,status_chk,notes</t>
        </is>
      </c>
    </row>
    <row r="3859" ht="45" customHeight="1">
      <c r="A3859" s="36" t="inlineStr">
        <is>
          <t>K035</t>
        </is>
      </c>
      <c r="B3859" s="37" t="inlineStr">
        <is>
          <t>Wide-S Company</t>
        </is>
      </c>
      <c r="C3859" s="36" t="inlineStr">
        <is>
          <t>발표</t>
        </is>
      </c>
      <c r="D3859" s="36" t="inlineStr">
        <is>
          <t>2019-05-30</t>
        </is>
      </c>
      <c r="E3859" s="37" t="inlineStr">
        <is>
          <t>매각</t>
        </is>
      </c>
      <c r="F3859" s="37" t="inlineStr">
        <is>
          <t>공시표 구분: '동일인 및 동일인 관련자 소계(A)' 2019.05.30 보통주 10,000주 100.00% → 7,000주 70.00%(신지호 '임원' 포함); '동일인측이 아닌 최다출자자 소계(B)' '-'; '기타 소계(C)' 보통주 +3,000주 30.00%, 15,000,000원, 단가 5,000원.</t>
        </is>
      </c>
      <c r="G3859" s="37" t="inlineStr">
        <is>
          <t>DART 기타공시</t>
        </is>
      </c>
      <c r="H3859" s="36" t="inlineStr">
        <is>
          <t>2019-06-05</t>
        </is>
      </c>
      <c r="I3859" s="36" t="inlineStr">
        <is>
          <t>20190605000055</t>
        </is>
      </c>
      <c r="J3859" s="39" t="inlineStr">
        <is>
          <t>https://dart.fss.or.kr/dsaf001/main.do?rcpNo=20190605000055</t>
        </is>
      </c>
      <c r="K3859" s="37" t="inlineStr">
        <is>
          <t>chk_note,subtype_chk</t>
        </is>
      </c>
    </row>
    <row r="3860" ht="45" customHeight="1">
      <c r="A3860" s="36" t="inlineStr">
        <is>
          <t>K036</t>
        </is>
      </c>
      <c r="B3860" s="37" t="inlineStr">
        <is>
          <t>Kakao M Corp.</t>
        </is>
      </c>
      <c r="C3860" s="36" t="inlineStr">
        <is>
          <t>인수 전</t>
        </is>
      </c>
      <c r="D3860" s="36" t="inlineStr">
        <is>
          <t>2019-02-01</t>
        </is>
      </c>
      <c r="E3860" s="37" t="inlineStr">
        <is>
          <t>기타</t>
        </is>
      </c>
      <c r="F3860" s="37" t="inlineStr">
        <is>
          <t>데일리안 '홍수현, 박서준 소속사 어썸이엔티와 전속 계약'(2019-02-01): '12년째 인연을 이은 양근환 대표의 어썸이엔티와 손잡게 됐다'.</t>
        </is>
      </c>
      <c r="G3860" s="37" t="inlineStr">
        <is>
          <t>언론 보도</t>
        </is>
      </c>
      <c r="H3860" s="36" t="inlineStr">
        <is>
          <t>2019-02-01</t>
        </is>
      </c>
      <c r="I3860" s="36" t="n"/>
      <c r="J3860" s="39" t="inlineStr">
        <is>
          <t>https://m.dailian.co.kr/news/view/769891</t>
        </is>
      </c>
      <c r="K3860" s="37" t="inlineStr">
        <is>
          <t>acquirer_entity,notes</t>
        </is>
      </c>
    </row>
    <row r="3861" ht="45" customHeight="1">
      <c r="A3861" s="36" t="inlineStr">
        <is>
          <t>K036</t>
        </is>
      </c>
      <c r="B3861" s="37" t="inlineStr">
        <is>
          <t>Kakao M Corp.</t>
        </is>
      </c>
      <c r="C3861" s="36" t="inlineStr">
        <is>
          <t>인수 전</t>
        </is>
      </c>
      <c r="D3861" s="36" t="inlineStr">
        <is>
          <t>2019-09-17</t>
        </is>
      </c>
      <c r="E3861" s="37" t="inlineStr">
        <is>
          <t>지분취득</t>
        </is>
      </c>
      <c r="F3861" s="37"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7" t="inlineStr">
        <is>
          <t>언론 보도</t>
        </is>
      </c>
      <c r="H3861" s="36" t="inlineStr">
        <is>
          <t>2019-09-17</t>
        </is>
      </c>
      <c r="I3861" s="36" t="n"/>
      <c r="J3861" s="39" t="inlineStr">
        <is>
          <t>https://m.dailian.co.kr/news/view/826630</t>
        </is>
      </c>
      <c r="K3861" s="37" t="inlineStr">
        <is>
          <t>acquirer_entity,notes,pre_events_summary</t>
        </is>
      </c>
    </row>
    <row r="3862" ht="45" customHeight="1">
      <c r="A3862" s="36" t="inlineStr">
        <is>
          <t>K036</t>
        </is>
      </c>
      <c r="B3862" s="37" t="inlineStr">
        <is>
          <t>Kakao M Corp.</t>
        </is>
      </c>
      <c r="C3862" s="36" t="inlineStr">
        <is>
          <t>인수 후</t>
        </is>
      </c>
      <c r="D3862" s="36" t="inlineStr">
        <is>
          <t>2021-03-02</t>
        </is>
      </c>
      <c r="E3862" s="37" t="inlineStr">
        <is>
          <t>합병</t>
        </is>
      </c>
      <c r="F3862" s="37"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7" t="inlineStr">
        <is>
          <t>DART 기타공시</t>
        </is>
      </c>
      <c r="H3862" s="36" t="inlineStr">
        <is>
          <t>2021-03-08</t>
        </is>
      </c>
      <c r="I3862" s="36" t="inlineStr">
        <is>
          <t>20210308000386</t>
        </is>
      </c>
      <c r="J3862" s="39" t="inlineStr">
        <is>
          <t>https://dart.fss.or.kr/dsaf001/main.do?rcpNo=20210308000386</t>
        </is>
      </c>
      <c r="K3862" s="37" t="inlineStr">
        <is>
          <t>post_events_summary</t>
        </is>
      </c>
    </row>
    <row r="3863" ht="45" customHeight="1">
      <c r="A3863" s="36" t="inlineStr">
        <is>
          <t>K036</t>
        </is>
      </c>
      <c r="B3863" s="37" t="inlineStr">
        <is>
          <t>Kakao M Corp.</t>
        </is>
      </c>
      <c r="C3863" s="36" t="inlineStr">
        <is>
          <t>인수 후</t>
        </is>
      </c>
      <c r="D3863" s="36" t="inlineStr">
        <is>
          <t>2020-12-31</t>
        </is>
      </c>
      <c r="E3863" s="37" t="inlineStr">
        <is>
          <t>손상차손</t>
        </is>
      </c>
      <c r="F3863" s="37" t="inlineStr">
        <is>
          <t>카카오 2020 사업보고서(2024-03-20 정정본) 영업권 배분 변동표: 엔터테인먼트 서비스 기초 345,076,631 + 증가 60,284,763, 손상 (22,789,443), 기타 (333,522) → 기말 382,238,429천원.</t>
        </is>
      </c>
      <c r="G3863" s="37" t="inlineStr">
        <is>
          <t>DART 사업보고서</t>
        </is>
      </c>
      <c r="H3863" s="36" t="inlineStr">
        <is>
          <t>2024-03-20</t>
        </is>
      </c>
      <c r="I3863" s="36" t="inlineStr">
        <is>
          <t>20240320000376</t>
        </is>
      </c>
      <c r="J3863" s="39" t="inlineStr">
        <is>
          <t>https://dart.fss.or.kr/dsaf001/main.do?rcpNo=20240320000376</t>
        </is>
      </c>
      <c r="K3863" s="37" t="inlineStr">
        <is>
          <t>impairment</t>
        </is>
      </c>
    </row>
    <row r="3864" ht="45" customHeight="1">
      <c r="A3864" s="36" t="inlineStr">
        <is>
          <t>K036</t>
        </is>
      </c>
      <c r="B3864" s="37" t="inlineStr">
        <is>
          <t>Kakao M Corp.</t>
        </is>
      </c>
      <c r="C3864" s="36" t="inlineStr">
        <is>
          <t>인수 후</t>
        </is>
      </c>
      <c r="D3864" s="36" t="inlineStr">
        <is>
          <t>2019-12-31</t>
        </is>
      </c>
      <c r="E3864" s="37" t="inlineStr">
        <is>
          <t>기타</t>
        </is>
      </c>
      <c r="F3864" s="37"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7" t="inlineStr">
        <is>
          <t>DART 사업보고서</t>
        </is>
      </c>
      <c r="H3864" s="36" t="inlineStr">
        <is>
          <t>2020-03-30</t>
        </is>
      </c>
      <c r="I3864" s="36" t="inlineStr">
        <is>
          <t>20200330004659</t>
        </is>
      </c>
      <c r="J3864" s="39" t="inlineStr">
        <is>
          <t>https://dart.fss.or.kr/dsaf001/main.do?rcpNo=20200330004659</t>
        </is>
      </c>
      <c r="K3864" s="37" t="inlineStr">
        <is>
          <t>notes</t>
        </is>
      </c>
    </row>
    <row r="3865" ht="45" customHeight="1">
      <c r="A3865" s="36" t="inlineStr">
        <is>
          <t>K036</t>
        </is>
      </c>
      <c r="B3865" s="37" t="inlineStr">
        <is>
          <t>Kakao M Corp.</t>
        </is>
      </c>
      <c r="C3865" s="36" t="inlineStr">
        <is>
          <t>인수 전</t>
        </is>
      </c>
      <c r="D3865" s="36" t="inlineStr">
        <is>
          <t>2019-01-02</t>
        </is>
      </c>
      <c r="E3865" s="37" t="inlineStr">
        <is>
          <t>경영진변경</t>
        </is>
      </c>
      <c r="F3865" s="37"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7" t="inlineStr">
        <is>
          <t>회사 보도자료</t>
        </is>
      </c>
      <c r="H3865" s="36" t="inlineStr">
        <is>
          <t>2019-01-02</t>
        </is>
      </c>
      <c r="I3865" s="36" t="n"/>
      <c r="J3865" s="39" t="inlineStr">
        <is>
          <t>https://www.kakaocorp.com/page/detail/8641</t>
        </is>
      </c>
      <c r="K3865" s="37" t="inlineStr">
        <is>
          <t>pre_events_summary</t>
        </is>
      </c>
    </row>
    <row r="3866" ht="45" customHeight="1">
      <c r="A3866" s="36" t="inlineStr">
        <is>
          <t>K036</t>
        </is>
      </c>
      <c r="B3866" s="37" t="inlineStr">
        <is>
          <t>Kakao M Corp.</t>
        </is>
      </c>
      <c r="C3866" s="36" t="inlineStr">
        <is>
          <t>인수 후</t>
        </is>
      </c>
      <c r="D3866" s="36" t="inlineStr">
        <is>
          <t>2021-01-25</t>
        </is>
      </c>
      <c r="E3866" s="37" t="inlineStr">
        <is>
          <t>합병</t>
        </is>
      </c>
      <c r="F3866" s="37" t="inlineStr">
        <is>
          <t>카카오엠 회사합병결정: ㈜카카오페이지 : ㈜카카오엠 = 1 : 1.3102584, 합병신주 11,741,576주, 합병기일 2021년 03월 01일, 상호 '(주)카카오엔터테인먼트'로 변경 예정.</t>
        </is>
      </c>
      <c r="G3866" s="37" t="inlineStr">
        <is>
          <t>DART 기타공시</t>
        </is>
      </c>
      <c r="H3866" s="36" t="inlineStr">
        <is>
          <t>2021-01-25</t>
        </is>
      </c>
      <c r="I3866" s="36" t="inlineStr">
        <is>
          <t>20210125000015</t>
        </is>
      </c>
      <c r="J3866" s="39" t="inlineStr">
        <is>
          <t>https://dart.fss.or.kr/dsaf001/main.do?rcpNo=20210125000015</t>
        </is>
      </c>
      <c r="K3866" s="37" t="inlineStr">
        <is>
          <t>post_events_summary</t>
        </is>
      </c>
    </row>
    <row r="3867" ht="45" customHeight="1">
      <c r="A3867" s="36" t="inlineStr">
        <is>
          <t>K037</t>
        </is>
      </c>
      <c r="B3867" s="37" t="inlineStr">
        <is>
          <t>SHOWNOTE Co,. Inc</t>
        </is>
      </c>
      <c r="C3867" s="36" t="inlineStr">
        <is>
          <t>인수 전</t>
        </is>
      </c>
      <c r="D3867" s="36" t="inlineStr">
        <is>
          <t>2017</t>
        </is>
      </c>
      <c r="E3867" s="37" t="inlineStr">
        <is>
          <t>투자유치</t>
        </is>
      </c>
      <c r="F3867" s="37"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7" t="inlineStr">
        <is>
          <t>DART 감사보고서</t>
        </is>
      </c>
      <c r="H3867" s="36" t="inlineStr">
        <is>
          <t>2019-04-22</t>
        </is>
      </c>
      <c r="I3867" s="36" t="inlineStr">
        <is>
          <t>20190422000074</t>
        </is>
      </c>
      <c r="J3867" s="39" t="inlineStr">
        <is>
          <t>https://dart.fss.or.kr/dsaf001/main.do?rcpNo=20190422000074</t>
        </is>
      </c>
      <c r="K3867" s="37" t="inlineStr">
        <is>
          <t>pre_events_summary,notes</t>
        </is>
      </c>
    </row>
    <row r="3868" ht="45" customHeight="1">
      <c r="A3868" s="36" t="inlineStr">
        <is>
          <t>K037</t>
        </is>
      </c>
      <c r="B3868" s="37" t="inlineStr">
        <is>
          <t>SHOWNOTE Co,. Inc</t>
        </is>
      </c>
      <c r="C3868" s="36" t="inlineStr">
        <is>
          <t>인수 전</t>
        </is>
      </c>
      <c r="D3868" s="36" t="inlineStr">
        <is>
          <t>2019</t>
        </is>
      </c>
      <c r="E3868" s="37" t="inlineStr">
        <is>
          <t>기타</t>
        </is>
      </c>
      <c r="F3868" s="37" t="inlineStr">
        <is>
          <t>쇼노트 2019 감사보고서 자본변동표: '전환상환우선주 전환 | 24,430,000 | 1,786,507,268'; 재무상태표 전환상환우선주부채 당기 0(전기 2,230,610,466원), 자본금 324,430,000원</t>
        </is>
      </c>
      <c r="G3868" s="37" t="inlineStr">
        <is>
          <t>DART 감사보고서</t>
        </is>
      </c>
      <c r="H3868" s="36" t="inlineStr">
        <is>
          <t>2020-03-23</t>
        </is>
      </c>
      <c r="I3868" s="36" t="inlineStr">
        <is>
          <t>20200323000810</t>
        </is>
      </c>
      <c r="J3868" s="39" t="inlineStr">
        <is>
          <t>https://dart.fss.or.kr/dsaf001/main.do?rcpNo=20200323000810</t>
        </is>
      </c>
      <c r="K3868" s="37" t="inlineStr">
        <is>
          <t>pre_events_summary,notes</t>
        </is>
      </c>
    </row>
    <row r="3869" ht="45" customHeight="1">
      <c r="A3869" s="36" t="inlineStr">
        <is>
          <t>K037</t>
        </is>
      </c>
      <c r="B3869" s="37" t="inlineStr">
        <is>
          <t>SHOWNOTE Co,. Inc</t>
        </is>
      </c>
      <c r="C3869" s="36" t="inlineStr">
        <is>
          <t>발표</t>
        </is>
      </c>
      <c r="D3869" s="36" t="inlineStr">
        <is>
          <t>2019-12-31</t>
        </is>
      </c>
      <c r="E3869" s="37" t="inlineStr">
        <is>
          <t>완료</t>
        </is>
      </c>
      <c r="F3869" s="37" t="inlineStr">
        <is>
          <t>카카오M 2019 연결감사보고서: '매니지먼트사업 시너지 강화를 위해 (주)쇼노트를 신규 취득하였습니다'; 쇼노트 '당기 중 지배력 획득을 통한 종속기업으로 편입', 영업권 16,515,702천원</t>
        </is>
      </c>
      <c r="G3869" s="37" t="inlineStr">
        <is>
          <t>DART 감사보고서</t>
        </is>
      </c>
      <c r="H3869" s="36" t="inlineStr">
        <is>
          <t>2020-03-20</t>
        </is>
      </c>
      <c r="I3869" s="36" t="inlineStr">
        <is>
          <t>20200320001206</t>
        </is>
      </c>
      <c r="J3869" s="39" t="inlineStr">
        <is>
          <t>https://dart.fss.or.kr/dsaf001/main.do?rcpNo=20200320001206</t>
        </is>
      </c>
      <c r="K3869" s="37" t="inlineStr">
        <is>
          <t>purpose_quote,post_events_summary</t>
        </is>
      </c>
    </row>
    <row r="3870" ht="45" customHeight="1">
      <c r="A3870" s="36" t="inlineStr">
        <is>
          <t>K037</t>
        </is>
      </c>
      <c r="B3870" s="37" t="inlineStr">
        <is>
          <t>SHOWNOTE Co,. Inc</t>
        </is>
      </c>
      <c r="C3870" s="36" t="inlineStr">
        <is>
          <t>인수 후</t>
        </is>
      </c>
      <c r="D3870" s="36" t="inlineStr">
        <is>
          <t>2020-12-31</t>
        </is>
      </c>
      <c r="E3870" s="37" t="inlineStr">
        <is>
          <t>손상차손</t>
        </is>
      </c>
      <c r="F3870" s="37"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7" t="inlineStr">
        <is>
          <t>DART 감사보고서</t>
        </is>
      </c>
      <c r="H3870" s="36" t="inlineStr">
        <is>
          <t>2021-03-29</t>
        </is>
      </c>
      <c r="I3870" s="36" t="inlineStr">
        <is>
          <t>20210329000924</t>
        </is>
      </c>
      <c r="J3870" s="39" t="inlineStr">
        <is>
          <t>https://dart.fss.or.kr/dsaf001/main.do?rcpNo=20210329000924</t>
        </is>
      </c>
      <c r="K3870" s="37" t="inlineStr">
        <is>
          <t>impairment,post_events_summary</t>
        </is>
      </c>
    </row>
    <row r="3871" ht="45" customHeight="1">
      <c r="A3871" s="36" t="inlineStr">
        <is>
          <t>K037</t>
        </is>
      </c>
      <c r="B3871" s="37" t="inlineStr">
        <is>
          <t>SHOWNOTE Co,. Inc</t>
        </is>
      </c>
      <c r="C3871" s="36" t="inlineStr">
        <is>
          <t>인수 후</t>
        </is>
      </c>
      <c r="D3871" s="36" t="inlineStr">
        <is>
          <t>2026-04-20</t>
        </is>
      </c>
      <c r="E3871" s="37" t="inlineStr">
        <is>
          <t>제휴</t>
        </is>
      </c>
      <c r="F3871" s="37" t="inlineStr">
        <is>
          <t>더뮤지컬 2026-04-22 '롯데컬처웍스, 뮤지컬 제작 나선다…쇼노트와 MOU 체결': 롯데컬처웍스가 지난 20일 쇼노트와 뮤지컬 공동 제작 MOU 체결; 사진 설명 '이성훈 쇼노트 대표이사'</t>
        </is>
      </c>
      <c r="G3871" s="37" t="inlineStr">
        <is>
          <t>언론 보도</t>
        </is>
      </c>
      <c r="H3871" s="36" t="inlineStr">
        <is>
          <t>2026-04-22</t>
        </is>
      </c>
      <c r="I3871" s="36" t="n"/>
      <c r="J3871" s="39" t="inlineStr">
        <is>
          <t>https://www.themusical.co.kr/News/Detail?num=14667</t>
        </is>
      </c>
      <c r="K3871" s="37" t="inlineStr">
        <is>
          <t>post_events_summary</t>
        </is>
      </c>
    </row>
    <row r="3872" ht="45" customHeight="1">
      <c r="A3872" s="36" t="inlineStr">
        <is>
          <t>K038</t>
        </is>
      </c>
      <c r="B3872" s="37" t="inlineStr">
        <is>
          <t>XLGAMES INC.</t>
        </is>
      </c>
      <c r="C3872" s="36" t="inlineStr">
        <is>
          <t>발표</t>
        </is>
      </c>
      <c r="D3872" s="36" t="inlineStr">
        <is>
          <t>2020-03</t>
        </is>
      </c>
      <c r="E3872" s="37" t="inlineStr">
        <is>
          <t>완료</t>
        </is>
      </c>
      <c r="F3872" s="37"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7" t="inlineStr">
        <is>
          <t>DART 사업보고서</t>
        </is>
      </c>
      <c r="H3872" s="36" t="inlineStr">
        <is>
          <t>2020-05-14</t>
        </is>
      </c>
      <c r="I3872" s="36" t="inlineStr">
        <is>
          <t>20200514000982</t>
        </is>
      </c>
      <c r="J3872" s="39" t="inlineStr">
        <is>
          <t>https://dart.fss.or.kr/dsaf001/main.do?rcpNo=20200514000982</t>
        </is>
      </c>
      <c r="K3872" s="37" t="inlineStr">
        <is>
          <t>chk_note,notes,status_chk</t>
        </is>
      </c>
    </row>
    <row r="3873" ht="45" customHeight="1">
      <c r="A3873" s="36" t="inlineStr">
        <is>
          <t>K038</t>
        </is>
      </c>
      <c r="B3873" s="37" t="inlineStr">
        <is>
          <t>XLGAMES INC.</t>
        </is>
      </c>
      <c r="C3873" s="36" t="inlineStr">
        <is>
          <t>인수 전</t>
        </is>
      </c>
      <c r="D3873" s="36" t="inlineStr">
        <is>
          <t>2019-12-31</t>
        </is>
      </c>
      <c r="E3873" s="37" t="inlineStr">
        <is>
          <t>기타</t>
        </is>
      </c>
      <c r="F3873" s="37"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7" t="inlineStr">
        <is>
          <t>DART 감사보고서</t>
        </is>
      </c>
      <c r="H3873" s="36" t="inlineStr">
        <is>
          <t>2020-03-31</t>
        </is>
      </c>
      <c r="I3873" s="36" t="inlineStr">
        <is>
          <t>20200331002240</t>
        </is>
      </c>
      <c r="J3873" s="39" t="inlineStr">
        <is>
          <t>https://dart.fss.or.kr/dsaf001/main.do?rcpNo=20200331002240</t>
        </is>
      </c>
      <c r="K3873" s="37" t="inlineStr">
        <is>
          <t>chk_note,pre_events_summary</t>
        </is>
      </c>
    </row>
    <row r="3874" ht="45" customHeight="1">
      <c r="A3874" s="36" t="inlineStr">
        <is>
          <t>K038</t>
        </is>
      </c>
      <c r="B3874" s="37" t="inlineStr">
        <is>
          <t>XLGAMES INC.</t>
        </is>
      </c>
      <c r="C3874" s="36" t="inlineStr">
        <is>
          <t>인수 후</t>
        </is>
      </c>
      <c r="D3874" s="36" t="inlineStr">
        <is>
          <t>2020-03-27</t>
        </is>
      </c>
      <c r="E3874" s="37" t="inlineStr">
        <is>
          <t>경영진변경</t>
        </is>
      </c>
      <c r="F3874" s="37"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7" t="inlineStr">
        <is>
          <t>DART 사업보고서</t>
        </is>
      </c>
      <c r="H3874" s="36" t="inlineStr">
        <is>
          <t>2021-03-30</t>
        </is>
      </c>
      <c r="I3874" s="36" t="inlineStr">
        <is>
          <t>20210330000311</t>
        </is>
      </c>
      <c r="J3874" s="39" t="inlineStr">
        <is>
          <t>https://dart.fss.or.kr/dsaf001/main.do?rcpNo=20210330000311</t>
        </is>
      </c>
      <c r="K3874" s="37" t="inlineStr">
        <is>
          <t>status_chk,chk_note,post_events_summary</t>
        </is>
      </c>
    </row>
    <row r="3875" ht="45" customHeight="1">
      <c r="A3875" s="36" t="inlineStr">
        <is>
          <t>K038</t>
        </is>
      </c>
      <c r="B3875" s="37" t="inlineStr">
        <is>
          <t>XLGAMES INC.</t>
        </is>
      </c>
      <c r="C3875" s="36" t="inlineStr">
        <is>
          <t>인수 후</t>
        </is>
      </c>
      <c r="D3875" s="36" t="inlineStr">
        <is>
          <t>2023-09</t>
        </is>
      </c>
      <c r="E3875" s="37" t="inlineStr">
        <is>
          <t>기타</t>
        </is>
      </c>
      <c r="F3875" s="37"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7" t="inlineStr">
        <is>
          <t>DART 사업보고서</t>
        </is>
      </c>
      <c r="H3875" s="36" t="inlineStr">
        <is>
          <t>2024-03-28</t>
        </is>
      </c>
      <c r="I3875" s="36" t="inlineStr">
        <is>
          <t>20240328000492</t>
        </is>
      </c>
      <c r="J3875" s="39" t="inlineStr">
        <is>
          <t>https://dart.fss.or.kr/dsaf001/main.do?rcpNo=20240328000492</t>
        </is>
      </c>
      <c r="K3875" s="37" t="inlineStr">
        <is>
          <t>post_events_summary</t>
        </is>
      </c>
    </row>
    <row r="3876" ht="45" customHeight="1">
      <c r="A3876" s="36" t="inlineStr">
        <is>
          <t>K038</t>
        </is>
      </c>
      <c r="B3876" s="37" t="inlineStr">
        <is>
          <t>XLGAMES INC.</t>
        </is>
      </c>
      <c r="C3876" s="36" t="inlineStr">
        <is>
          <t>인수 후</t>
        </is>
      </c>
      <c r="D3876" s="36" t="inlineStr">
        <is>
          <t>2025-01-20</t>
        </is>
      </c>
      <c r="E3876" s="37" t="inlineStr">
        <is>
          <t>경영진변경</t>
        </is>
      </c>
      <c r="F3876" s="37" t="inlineStr">
        <is>
          <t>엑스엘게임즈 2025 사업보고서 임원 변동표: 2025년 01월 20일 사내이사 송재경(임기만료 또는 해임 칸), 2025년 03월 20일 사내이사·대표이사 최관호 재선임; 연결대상 종속회사 없음</t>
        </is>
      </c>
      <c r="G3876" s="37" t="inlineStr">
        <is>
          <t>DART 사업보고서</t>
        </is>
      </c>
      <c r="H3876" s="36" t="inlineStr">
        <is>
          <t>2026-03-31</t>
        </is>
      </c>
      <c r="I3876" s="36" t="inlineStr">
        <is>
          <t>20260331004271</t>
        </is>
      </c>
      <c r="J3876" s="39" t="inlineStr">
        <is>
          <t>https://dart.fss.or.kr/dsaf001/main.do?rcpNo=20260331004271</t>
        </is>
      </c>
      <c r="K3876" s="37" t="inlineStr">
        <is>
          <t>post_events_summary</t>
        </is>
      </c>
    </row>
    <row r="3877" ht="45" customHeight="1">
      <c r="A3877" s="36" t="inlineStr">
        <is>
          <t>K038</t>
        </is>
      </c>
      <c r="B3877" s="37" t="inlineStr">
        <is>
          <t>XLGAMES INC.</t>
        </is>
      </c>
      <c r="C3877" s="36" t="inlineStr">
        <is>
          <t>인수 후</t>
        </is>
      </c>
      <c r="D3877" s="36" t="inlineStr">
        <is>
          <t>2025-01-23</t>
        </is>
      </c>
      <c r="E3877" s="37" t="inlineStr">
        <is>
          <t>기타</t>
        </is>
      </c>
      <c r="F3877" s="37"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7" t="inlineStr">
        <is>
          <t>언론 보도</t>
        </is>
      </c>
      <c r="H3877" s="36" t="inlineStr">
        <is>
          <t>2025-01-23</t>
        </is>
      </c>
      <c r="I3877" s="36" t="n"/>
      <c r="J3877" s="39" t="inlineStr">
        <is>
          <t>https://news.bizwatch.co.kr/article/mobile/2025/01/23/0038</t>
        </is>
      </c>
      <c r="K3877" s="37" t="inlineStr">
        <is>
          <t>post_events_summary,notes</t>
        </is>
      </c>
    </row>
    <row r="3878" ht="45" customHeight="1">
      <c r="A3878" s="36" t="inlineStr">
        <is>
          <t>K038</t>
        </is>
      </c>
      <c r="B3878" s="37" t="inlineStr">
        <is>
          <t>XLGAMES INC.</t>
        </is>
      </c>
      <c r="C3878" s="36" t="inlineStr">
        <is>
          <t>인수 후</t>
        </is>
      </c>
      <c r="D3878" s="36" t="inlineStr">
        <is>
          <t>2026-03-12</t>
        </is>
      </c>
      <c r="E3878" s="37" t="inlineStr">
        <is>
          <t>기타</t>
        </is>
      </c>
      <c r="F3878" s="37" t="inlineStr">
        <is>
          <t>아주경제: 서울고법 민사합의5-2부가 엔씨소프트가 카카오게임즈·엑스엘게임즈를 상대로 낸 저작권 침해 중지 등 청구의 소 항소심에서 원고 청구를 모두 기각(2026-03-12)</t>
        </is>
      </c>
      <c r="G3878" s="37" t="inlineStr">
        <is>
          <t>언론 보도</t>
        </is>
      </c>
      <c r="H3878" s="36" t="inlineStr">
        <is>
          <t>2026-03-12</t>
        </is>
      </c>
      <c r="I3878" s="36" t="n"/>
      <c r="J3878" s="39" t="inlineStr">
        <is>
          <t>https://www.ajunews.com/view/20260312140606496</t>
        </is>
      </c>
      <c r="K3878" s="37" t="inlineStr">
        <is>
          <t>post_events_summary,notes</t>
        </is>
      </c>
    </row>
    <row r="3879" ht="45" customHeight="1">
      <c r="A3879" s="36" t="inlineStr">
        <is>
          <t>K038</t>
        </is>
      </c>
      <c r="B3879" s="37" t="inlineStr">
        <is>
          <t>XLGAMES INC.</t>
        </is>
      </c>
      <c r="C3879" s="36" t="inlineStr">
        <is>
          <t>인수 후</t>
        </is>
      </c>
      <c r="D3879" s="36" t="inlineStr">
        <is>
          <t>2026-06-30</t>
        </is>
      </c>
      <c r="E3879" s="37" t="inlineStr">
        <is>
          <t>기타</t>
        </is>
      </c>
      <c r="F3879" s="37"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7" t="inlineStr">
        <is>
          <t>DART 사업보고서</t>
        </is>
      </c>
      <c r="H3879" s="36" t="inlineStr">
        <is>
          <t>2026-08-14</t>
        </is>
      </c>
      <c r="I3879" s="36" t="inlineStr">
        <is>
          <t>20260814000547</t>
        </is>
      </c>
      <c r="J3879" s="39" t="inlineStr">
        <is>
          <t>https://dart.fss.or.kr/dsaf001/main.do?rcpNo=20260814000547</t>
        </is>
      </c>
      <c r="K3879" s="37" t="inlineStr">
        <is>
          <t>post_events_summary,notes</t>
        </is>
      </c>
    </row>
    <row r="3880" ht="45" customHeight="1">
      <c r="A3880" s="36" t="inlineStr">
        <is>
          <t>K038</t>
        </is>
      </c>
      <c r="B3880" s="37" t="inlineStr">
        <is>
          <t>XLGAMES INC.</t>
        </is>
      </c>
      <c r="C3880" s="36" t="inlineStr">
        <is>
          <t>인수 후</t>
        </is>
      </c>
      <c r="D3880" s="36" t="inlineStr">
        <is>
          <t>2026-05-27</t>
        </is>
      </c>
      <c r="E3880" s="37" t="inlineStr">
        <is>
          <t>기타</t>
        </is>
      </c>
      <c r="F3880" s="37"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7" t="inlineStr">
        <is>
          <t>언론 보도</t>
        </is>
      </c>
      <c r="H3880" s="36" t="inlineStr">
        <is>
          <t>2026-05-27</t>
        </is>
      </c>
      <c r="I3880" s="36" t="n"/>
      <c r="J3880" s="39" t="inlineStr">
        <is>
          <t>https://news.mtn.co.kr/news-detail/2026052708592575961</t>
        </is>
      </c>
      <c r="K3880" s="37" t="inlineStr">
        <is>
          <t>post_events_summary</t>
        </is>
      </c>
    </row>
    <row r="3881" ht="45" customHeight="1">
      <c r="A3881" s="36" t="inlineStr">
        <is>
          <t>K038</t>
        </is>
      </c>
      <c r="B3881" s="37" t="inlineStr">
        <is>
          <t>XLGAMES INC.</t>
        </is>
      </c>
      <c r="C3881" s="36" t="inlineStr">
        <is>
          <t>인수 후</t>
        </is>
      </c>
      <c r="D3881" s="36" t="inlineStr">
        <is>
          <t>2026-06-30</t>
        </is>
      </c>
      <c r="E3881" s="37" t="inlineStr">
        <is>
          <t>손상차손</t>
        </is>
      </c>
      <c r="F3881" s="37" t="inlineStr">
        <is>
          <t>카카오게임즈 2026 반기보고서 별도주석 종속기업투자: ㈜엑스엘게임즈 한국 52.8%, 장부 60,561,054천원(전기말 60,561,054천원) — 반기 중 추가 손상 없음</t>
        </is>
      </c>
      <c r="G3881" s="37" t="inlineStr">
        <is>
          <t>DART 사업보고서</t>
        </is>
      </c>
      <c r="H3881" s="36" t="inlineStr">
        <is>
          <t>2026-08-13</t>
        </is>
      </c>
      <c r="I3881" s="36" t="inlineStr">
        <is>
          <t>20260813001508</t>
        </is>
      </c>
      <c r="J3881" s="39" t="inlineStr">
        <is>
          <t>https://dart.fss.or.kr/dsaf001/main.do?rcpNo=20260813001508</t>
        </is>
      </c>
      <c r="K3881" s="37" t="inlineStr">
        <is>
          <t>impairment</t>
        </is>
      </c>
    </row>
    <row r="3882" ht="45" customHeight="1">
      <c r="A3882" s="36" t="inlineStr">
        <is>
          <t>K038</t>
        </is>
      </c>
      <c r="B3882" s="37" t="inlineStr">
        <is>
          <t>XLGAMES INC.</t>
        </is>
      </c>
      <c r="C3882" s="36" t="inlineStr">
        <is>
          <t>인수 후</t>
        </is>
      </c>
      <c r="D3882" s="36" t="inlineStr">
        <is>
          <t>2026-06-19</t>
        </is>
      </c>
      <c r="E3882" s="37" t="inlineStr">
        <is>
          <t>소유주변경</t>
        </is>
      </c>
      <c r="F3882" s="37"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7" t="inlineStr">
        <is>
          <t>KIND</t>
        </is>
      </c>
      <c r="H3882" s="36" t="inlineStr">
        <is>
          <t>2026-06-19</t>
        </is>
      </c>
      <c r="I3882" s="36" t="inlineStr">
        <is>
          <t>20260619900968</t>
        </is>
      </c>
      <c r="J3882" s="39" t="inlineStr">
        <is>
          <t>https://dart.fss.or.kr/dsaf001/main.do?rcpNo=20260619900968</t>
        </is>
      </c>
      <c r="K3882" s="37" t="inlineStr">
        <is>
          <t>pre_incorp_chk,notes,post_events_summary</t>
        </is>
      </c>
    </row>
    <row r="3883" ht="45" customHeight="1">
      <c r="A3883" s="36" t="inlineStr">
        <is>
          <t>K038</t>
        </is>
      </c>
      <c r="B3883" s="37" t="inlineStr">
        <is>
          <t>XLGAMES INC.</t>
        </is>
      </c>
      <c r="C3883" s="36" t="inlineStr">
        <is>
          <t>인수 후</t>
        </is>
      </c>
      <c r="D3883" s="36" t="inlineStr">
        <is>
          <t>2020-09-10</t>
        </is>
      </c>
      <c r="E3883" s="37" t="inlineStr">
        <is>
          <t>상장</t>
        </is>
      </c>
      <c r="F3883" s="37" t="inlineStr">
        <is>
          <t>카카오게임즈 2020 사업보고서: 코스닥 시장 상장일 2020년 09월 10일(2020년 8월 3일 이사회 결의로 상장 신주 발행)</t>
        </is>
      </c>
      <c r="G3883" s="37" t="inlineStr">
        <is>
          <t>DART 사업보고서</t>
        </is>
      </c>
      <c r="H3883" s="36" t="inlineStr">
        <is>
          <t>2021-03-18</t>
        </is>
      </c>
      <c r="I3883" s="36" t="inlineStr">
        <is>
          <t>20210318001118</t>
        </is>
      </c>
      <c r="J3883" s="39" t="inlineStr">
        <is>
          <t>https://dart.fss.or.kr/dsaf001/main.do?rcpNo=20210318001118</t>
        </is>
      </c>
      <c r="K3883" s="37" t="inlineStr">
        <is>
          <t>post_events_summary</t>
        </is>
      </c>
    </row>
    <row r="3884" ht="45" customHeight="1">
      <c r="A3884" s="36" t="inlineStr">
        <is>
          <t>K038</t>
        </is>
      </c>
      <c r="B3884" s="37" t="inlineStr">
        <is>
          <t>XLGAMES INC.</t>
        </is>
      </c>
      <c r="C3884" s="36" t="inlineStr">
        <is>
          <t>인수 후</t>
        </is>
      </c>
      <c r="D3884" s="36" t="inlineStr">
        <is>
          <t>2023-08-02</t>
        </is>
      </c>
      <c r="E3884" s="37" t="inlineStr">
        <is>
          <t>어닝콜</t>
        </is>
      </c>
      <c r="F3884" s="37"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7" t="inlineStr">
        <is>
          <t>언론 보도</t>
        </is>
      </c>
      <c r="H3884" s="36" t="inlineStr">
        <is>
          <t>2023-08-02</t>
        </is>
      </c>
      <c r="I3884" s="36" t="n"/>
      <c r="J3884" s="39" t="inlineStr">
        <is>
          <t>https://newstomato.com/ReadNews.aspx?no=1196474</t>
        </is>
      </c>
      <c r="K3884" s="37" t="inlineStr">
        <is>
          <t>earnings_call_note</t>
        </is>
      </c>
    </row>
    <row r="3885" ht="45" customHeight="1">
      <c r="A3885" s="36" t="inlineStr">
        <is>
          <t>K039</t>
        </is>
      </c>
      <c r="B3885" s="37" t="inlineStr">
        <is>
          <t>XLGAMES INC.</t>
        </is>
      </c>
      <c r="C3885" s="36" t="inlineStr">
        <is>
          <t>발표</t>
        </is>
      </c>
      <c r="D3885" s="36" t="inlineStr">
        <is>
          <t>2020-03</t>
        </is>
      </c>
      <c r="E3885" s="37" t="inlineStr">
        <is>
          <t>완료</t>
        </is>
      </c>
      <c r="F3885" s="37"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7" t="inlineStr">
        <is>
          <t>DART 사업보고서</t>
        </is>
      </c>
      <c r="H3885" s="36" t="inlineStr">
        <is>
          <t>2020-05-14</t>
        </is>
      </c>
      <c r="I3885" s="36" t="inlineStr">
        <is>
          <t>20200514000982</t>
        </is>
      </c>
      <c r="J3885" s="39" t="inlineStr">
        <is>
          <t>https://dart.fss.or.kr/dsaf001/main.do?rcpNo=20200514000982</t>
        </is>
      </c>
      <c r="K3885" s="37" t="inlineStr">
        <is>
          <t>acquirer_entity,chk_note,status_chk,pre_incorp_chk,notes</t>
        </is>
      </c>
    </row>
    <row r="3886" ht="45" customHeight="1">
      <c r="A3886" s="36" t="inlineStr">
        <is>
          <t>K039</t>
        </is>
      </c>
      <c r="B3886" s="37" t="inlineStr">
        <is>
          <t>XLGAMES INC.</t>
        </is>
      </c>
      <c r="C3886" s="36" t="inlineStr">
        <is>
          <t>발표</t>
        </is>
      </c>
      <c r="D3886" s="36" t="inlineStr">
        <is>
          <t>2020-02-12</t>
        </is>
      </c>
      <c r="E3886" s="37" t="inlineStr">
        <is>
          <t>발표</t>
        </is>
      </c>
      <c r="F3886" s="37"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7" t="inlineStr">
        <is>
          <t>언론 보도</t>
        </is>
      </c>
      <c r="H3886" s="36" t="inlineStr">
        <is>
          <t>2020-02-12</t>
        </is>
      </c>
      <c r="I3886" s="36" t="n"/>
      <c r="J3886" s="39" t="inlineStr">
        <is>
          <t>https://byline.network/2020/02/12-71/</t>
        </is>
      </c>
      <c r="K3886" s="37" t="inlineStr">
        <is>
          <t>purpose_quote,earnings_call_note,pre_events_summary</t>
        </is>
      </c>
    </row>
    <row r="3887" ht="45" customHeight="1">
      <c r="A3887" s="36" t="inlineStr">
        <is>
          <t>K039</t>
        </is>
      </c>
      <c r="B3887" s="37" t="inlineStr">
        <is>
          <t>XLGAMES INC.</t>
        </is>
      </c>
      <c r="C3887" s="36" t="inlineStr">
        <is>
          <t>인수 후</t>
        </is>
      </c>
      <c r="D3887" s="36" t="inlineStr">
        <is>
          <t>2022-12-31</t>
        </is>
      </c>
      <c r="E3887" s="37" t="inlineStr">
        <is>
          <t>손상차손</t>
        </is>
      </c>
      <c r="F3887" s="37" t="inlineStr">
        <is>
          <t>카카오게임즈 2022 사업보고서 영업권 현금창출단위 표: ㈜엑스엘게임즈 기초 51,204,698 손상 - 기말 51,204,698천원; 전기 기초 75,353,302 손상 (24,148,604) 기말 51,204,698천원</t>
        </is>
      </c>
      <c r="G3887" s="37" t="inlineStr">
        <is>
          <t>DART 사업보고서</t>
        </is>
      </c>
      <c r="H3887" s="36" t="inlineStr">
        <is>
          <t>2023-03-17</t>
        </is>
      </c>
      <c r="I3887" s="36" t="inlineStr">
        <is>
          <t>20230317001061</t>
        </is>
      </c>
      <c r="J3887" s="39" t="inlineStr">
        <is>
          <t>https://dart.fss.or.kr/dsaf001/main.do?rcpNo=20230317001061</t>
        </is>
      </c>
      <c r="K3887" s="37" t="inlineStr">
        <is>
          <t>impairment</t>
        </is>
      </c>
    </row>
    <row r="3888" ht="45" customHeight="1">
      <c r="A3888" s="36" t="inlineStr">
        <is>
          <t>K039</t>
        </is>
      </c>
      <c r="B3888" s="37" t="inlineStr">
        <is>
          <t>XLGAMES INC.</t>
        </is>
      </c>
      <c r="C3888" s="36" t="inlineStr">
        <is>
          <t>인수 후</t>
        </is>
      </c>
      <c r="D3888" s="36" t="inlineStr">
        <is>
          <t>2021-12-31</t>
        </is>
      </c>
      <c r="E3888" s="37" t="inlineStr">
        <is>
          <t>실적</t>
        </is>
      </c>
      <c r="F3888" s="37" t="inlineStr">
        <is>
          <t>엑스엘게임즈 2021 사업보고서 요약재무: 영업수익 2020 25,834,603,942원·2021 27,206,147,791원, 영업이익 2020 (10,121,218,762)원·2021 (13,015,868,442)원, 2021말 자본총계 9,044,681,855원</t>
        </is>
      </c>
      <c r="G3888" s="37" t="inlineStr">
        <is>
          <t>DART 사업보고서</t>
        </is>
      </c>
      <c r="H3888" s="36" t="inlineStr">
        <is>
          <t>2022-03-31</t>
        </is>
      </c>
      <c r="I3888" s="36" t="inlineStr">
        <is>
          <t>20220331002275</t>
        </is>
      </c>
      <c r="J3888" s="39" t="inlineStr">
        <is>
          <t>https://dart.fss.or.kr/dsaf001/main.do?rcpNo=20220331002275</t>
        </is>
      </c>
      <c r="K3888" s="37" t="inlineStr">
        <is>
          <t>target_rev_post,target_op_post,post_events_summary</t>
        </is>
      </c>
    </row>
    <row r="3889" ht="45" customHeight="1">
      <c r="A3889" s="36" t="inlineStr">
        <is>
          <t>K039</t>
        </is>
      </c>
      <c r="B3889" s="37" t="inlineStr">
        <is>
          <t>XLGAMES INC.</t>
        </is>
      </c>
      <c r="C3889" s="36" t="inlineStr">
        <is>
          <t>인수 후</t>
        </is>
      </c>
      <c r="D3889" s="36" t="inlineStr">
        <is>
          <t>2023-12-31</t>
        </is>
      </c>
      <c r="E3889" s="37" t="inlineStr">
        <is>
          <t>실적</t>
        </is>
      </c>
      <c r="F3889" s="37" t="inlineStr">
        <is>
          <t>엑스엘게임즈 2023 사업보고서 요약재무: 영업수익 2022 17,876,033,316원·2023 77,785,767,033원, 영업이익 2022 (31,310,884,121)원·2023 13,875,820,369원, 2023말 자본총계 (8,618,025,555)원</t>
        </is>
      </c>
      <c r="G3889" s="37" t="inlineStr">
        <is>
          <t>DART 사업보고서</t>
        </is>
      </c>
      <c r="H3889" s="36" t="inlineStr">
        <is>
          <t>2024-03-28</t>
        </is>
      </c>
      <c r="I3889" s="36" t="inlineStr">
        <is>
          <t>20240328000492</t>
        </is>
      </c>
      <c r="J3889" s="39" t="inlineStr">
        <is>
          <t>https://dart.fss.or.kr/dsaf001/main.do?rcpNo=20240328000492</t>
        </is>
      </c>
      <c r="K3889" s="37" t="inlineStr">
        <is>
          <t>target_rev_post,target_op_post,post_events_summary</t>
        </is>
      </c>
    </row>
    <row r="3890" ht="45" customHeight="1">
      <c r="A3890" s="36" t="inlineStr">
        <is>
          <t>K039</t>
        </is>
      </c>
      <c r="B3890" s="37" t="inlineStr">
        <is>
          <t>XLGAMES INC.</t>
        </is>
      </c>
      <c r="C3890" s="36" t="inlineStr">
        <is>
          <t>인수 후</t>
        </is>
      </c>
      <c r="D3890" s="36" t="inlineStr">
        <is>
          <t>2025-12-31</t>
        </is>
      </c>
      <c r="E3890" s="37" t="inlineStr">
        <is>
          <t>실적</t>
        </is>
      </c>
      <c r="F3890" s="37"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7" t="inlineStr">
        <is>
          <t>DART 사업보고서</t>
        </is>
      </c>
      <c r="H3890" s="36" t="inlineStr">
        <is>
          <t>2026-03-31</t>
        </is>
      </c>
      <c r="I3890" s="36" t="inlineStr">
        <is>
          <t>20260331004271</t>
        </is>
      </c>
      <c r="J3890" s="39" t="inlineStr">
        <is>
          <t>https://dart.fss.or.kr/dsaf001/main.do?rcpNo=20260331004271</t>
        </is>
      </c>
      <c r="K3890" s="37" t="inlineStr">
        <is>
          <t>target_rev_post,target_op_post,post_events_summary</t>
        </is>
      </c>
    </row>
    <row r="3891" ht="45" customHeight="1">
      <c r="A3891" s="36" t="inlineStr">
        <is>
          <t>K039</t>
        </is>
      </c>
      <c r="B3891" s="37" t="inlineStr">
        <is>
          <t>XLGAMES INC.</t>
        </is>
      </c>
      <c r="C3891" s="36" t="inlineStr">
        <is>
          <t>인수 후</t>
        </is>
      </c>
      <c r="D3891" s="36" t="inlineStr">
        <is>
          <t>2023-04-05</t>
        </is>
      </c>
      <c r="E3891" s="37" t="inlineStr">
        <is>
          <t>기타</t>
        </is>
      </c>
      <c r="F3891" s="37"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7" t="inlineStr">
        <is>
          <t>언론 보도</t>
        </is>
      </c>
      <c r="H3891" s="36" t="inlineStr">
        <is>
          <t>2023-04-05</t>
        </is>
      </c>
      <c r="I3891" s="36" t="n"/>
      <c r="J3891" s="39" t="inlineStr">
        <is>
          <t>https://news.mtn.co.kr/news-detail/2023040516141937434</t>
        </is>
      </c>
      <c r="K3891" s="37" t="inlineStr">
        <is>
          <t>post_events_summary</t>
        </is>
      </c>
    </row>
    <row r="3892" ht="45" customHeight="1">
      <c r="A3892" s="36" t="inlineStr">
        <is>
          <t>K039</t>
        </is>
      </c>
      <c r="B3892" s="37" t="inlineStr">
        <is>
          <t>XLGAMES INC.</t>
        </is>
      </c>
      <c r="C3892" s="36" t="inlineStr">
        <is>
          <t>인수 후</t>
        </is>
      </c>
      <c r="D3892" s="36" t="inlineStr">
        <is>
          <t>2023-07-24</t>
        </is>
      </c>
      <c r="E3892" s="37" t="inlineStr">
        <is>
          <t>사업철수</t>
        </is>
      </c>
      <c r="F3892" s="37" t="inlineStr">
        <is>
          <t>MTN: 아키에이지 해외 서비스를 권역별 배급사 계약 종료 시 종료하기로 결정, 아키에이지 팀 희망퇴직·전환배치. 2022년 매출 178억원·영업손실 313억원</t>
        </is>
      </c>
      <c r="G3892" s="37" t="inlineStr">
        <is>
          <t>언론 보도</t>
        </is>
      </c>
      <c r="H3892" s="36" t="inlineStr">
        <is>
          <t>2023-07-24</t>
        </is>
      </c>
      <c r="I3892" s="36" t="n"/>
      <c r="J3892" s="39" t="inlineStr">
        <is>
          <t>https://news.mtn.co.kr/news-detail/2023072412182888141</t>
        </is>
      </c>
      <c r="K3892" s="37" t="inlineStr">
        <is>
          <t>post_events_summary</t>
        </is>
      </c>
    </row>
    <row r="3893" ht="45" customHeight="1">
      <c r="A3893" s="36" t="inlineStr">
        <is>
          <t>K039</t>
        </is>
      </c>
      <c r="B3893" s="37" t="inlineStr">
        <is>
          <t>XLGAMES INC.</t>
        </is>
      </c>
      <c r="C3893" s="36" t="inlineStr">
        <is>
          <t>인수 후</t>
        </is>
      </c>
      <c r="D3893" s="36" t="inlineStr">
        <is>
          <t>2023-05-03</t>
        </is>
      </c>
      <c r="E3893" s="37" t="inlineStr">
        <is>
          <t>어닝콜</t>
        </is>
      </c>
      <c r="F3893" s="37" t="inlineStr">
        <is>
          <t>이투데이: 1분기 영업이익 113억원(−73.1%); 부진 원인으로 오딘 트래픽 감소와 3월 출시 아키에이지 워 성과가 1분기에 반영되지 않은 점</t>
        </is>
      </c>
      <c r="G3893" s="37" t="inlineStr">
        <is>
          <t>언론 보도</t>
        </is>
      </c>
      <c r="H3893" s="36" t="inlineStr">
        <is>
          <t>2023-05-03</t>
        </is>
      </c>
      <c r="I3893" s="36" t="n"/>
      <c r="J3893" s="39" t="inlineStr">
        <is>
          <t>https://www.etoday.co.kr/news/view/2246004</t>
        </is>
      </c>
      <c r="K3893" s="37" t="inlineStr">
        <is>
          <t>earnings_call_note</t>
        </is>
      </c>
    </row>
    <row r="3894" ht="45" customHeight="1">
      <c r="A3894" s="36" t="inlineStr">
        <is>
          <t>K039</t>
        </is>
      </c>
      <c r="B3894" s="37" t="inlineStr">
        <is>
          <t>XLGAMES INC.</t>
        </is>
      </c>
      <c r="C3894" s="36" t="inlineStr">
        <is>
          <t>인수 후</t>
        </is>
      </c>
      <c r="D3894" s="36" t="inlineStr">
        <is>
          <t>2023-12-31</t>
        </is>
      </c>
      <c r="E3894" s="37" t="inlineStr">
        <is>
          <t>기타</t>
        </is>
      </c>
      <c r="F3894" s="37"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7" t="inlineStr">
        <is>
          <t>DART 사업보고서</t>
        </is>
      </c>
      <c r="H3894" s="36" t="inlineStr">
        <is>
          <t>2024-03-20</t>
        </is>
      </c>
      <c r="I3894" s="36" t="inlineStr">
        <is>
          <t>20240320002052</t>
        </is>
      </c>
      <c r="J3894" s="39" t="inlineStr">
        <is>
          <t>https://dart.fss.or.kr/dsaf001/main.do?rcpNo=20240320002052</t>
        </is>
      </c>
      <c r="K3894" s="37" t="inlineStr">
        <is>
          <t>earnings_call_note,core_basis</t>
        </is>
      </c>
    </row>
    <row r="3895" ht="45" customHeight="1">
      <c r="A3895" s="36" t="inlineStr">
        <is>
          <t>K039</t>
        </is>
      </c>
      <c r="B3895" s="37" t="inlineStr">
        <is>
          <t>XLGAMES INC.</t>
        </is>
      </c>
      <c r="C3895" s="36" t="inlineStr">
        <is>
          <t>인수 후</t>
        </is>
      </c>
      <c r="D3895" s="36" t="inlineStr">
        <is>
          <t>2024-12-31</t>
        </is>
      </c>
      <c r="E3895" s="37" t="inlineStr">
        <is>
          <t>손상차손</t>
        </is>
      </c>
      <c r="F3895" s="37" t="inlineStr">
        <is>
          <t>카카오게임즈 2024 사업보고서 별도주석: ㈜엑스엘게임즈 종속기업투자 85,516,280→71,087,815천원, 손상 (14,428,465)천원; 연결 영업권 엑스엘게임즈 51,204,698천원 유지</t>
        </is>
      </c>
      <c r="G3895" s="37" t="inlineStr">
        <is>
          <t>DART 사업보고서</t>
        </is>
      </c>
      <c r="H3895" s="36" t="inlineStr">
        <is>
          <t>2025-03-18</t>
        </is>
      </c>
      <c r="I3895" s="36" t="inlineStr">
        <is>
          <t>20250318001434</t>
        </is>
      </c>
      <c r="J3895" s="39" t="inlineStr">
        <is>
          <t>https://dart.fss.or.kr/dsaf001/main.do?rcpNo=20250318001434</t>
        </is>
      </c>
      <c r="K3895" s="37" t="inlineStr">
        <is>
          <t>impairment</t>
        </is>
      </c>
    </row>
    <row r="3896" ht="45" customHeight="1">
      <c r="A3896" s="36" t="inlineStr">
        <is>
          <t>K039</t>
        </is>
      </c>
      <c r="B3896" s="37" t="inlineStr">
        <is>
          <t>XLGAMES INC.</t>
        </is>
      </c>
      <c r="C3896" s="36" t="inlineStr">
        <is>
          <t>인수 후</t>
        </is>
      </c>
      <c r="D3896" s="36" t="inlineStr">
        <is>
          <t>2026-05-20</t>
        </is>
      </c>
      <c r="E3896" s="37" t="inlineStr">
        <is>
          <t>기타</t>
        </is>
      </c>
      <c r="F3896" s="37" t="inlineStr">
        <is>
          <t>MTN: 엑스엘게임즈 인원 20% 이상 감축 목표 희망퇴직, "모회사 카카오게임즈는 4월 중 긴급 대여 형식으로 엑스엘게임즈에 자금 지원을 단행한 것으로 파악됐다"(규모 미공개)</t>
        </is>
      </c>
      <c r="G3896" s="37" t="inlineStr">
        <is>
          <t>언론 보도</t>
        </is>
      </c>
      <c r="H3896" s="36" t="inlineStr">
        <is>
          <t>2026-05-20</t>
        </is>
      </c>
      <c r="I3896" s="36" t="n"/>
      <c r="J3896" s="39" t="inlineStr">
        <is>
          <t>https://news.mtn.co.kr/news-detail/2026052011111818649</t>
        </is>
      </c>
      <c r="K3896" s="37" t="inlineStr">
        <is>
          <t>post_events_summary</t>
        </is>
      </c>
    </row>
    <row r="3897" ht="45" customHeight="1">
      <c r="A3897" s="36" t="inlineStr">
        <is>
          <t>K039</t>
        </is>
      </c>
      <c r="B3897" s="37" t="inlineStr">
        <is>
          <t>XLGAMES INC.</t>
        </is>
      </c>
      <c r="C3897" s="36" t="inlineStr">
        <is>
          <t>인수 후</t>
        </is>
      </c>
      <c r="D3897" s="36" t="inlineStr">
        <is>
          <t>2026-06-30</t>
        </is>
      </c>
      <c r="E3897" s="37" t="inlineStr">
        <is>
          <t>기타</t>
        </is>
      </c>
      <c r="F3897" s="37" t="inlineStr">
        <is>
          <t>엑스엘게임즈 2026 반기보고서: 최대주주 ㈜카카오게임즈 4,585,703주(52.82%), 카카오게임즈 최대주주 엘트리플에이인베스트먼트 33.16%; 5% 이상 주주 송재경 678,761주(7.82%)</t>
        </is>
      </c>
      <c r="G3897" s="37" t="inlineStr">
        <is>
          <t>DART 사업보고서</t>
        </is>
      </c>
      <c r="H3897" s="36" t="inlineStr">
        <is>
          <t>2026-08-14</t>
        </is>
      </c>
      <c r="I3897" s="36" t="inlineStr">
        <is>
          <t>20260814000547</t>
        </is>
      </c>
      <c r="J3897" s="39" t="inlineStr">
        <is>
          <t>https://dart.fss.or.kr/dsaf001/main.do?rcpNo=20260814000547</t>
        </is>
      </c>
      <c r="K3897" s="37" t="inlineStr">
        <is>
          <t>post_events_summary</t>
        </is>
      </c>
    </row>
    <row r="3898" ht="45" customHeight="1">
      <c r="A3898" s="36" t="inlineStr">
        <is>
          <t>K039</t>
        </is>
      </c>
      <c r="B3898" s="37" t="inlineStr">
        <is>
          <t>XLGAMES INC.</t>
        </is>
      </c>
      <c r="C3898" s="36" t="inlineStr">
        <is>
          <t>인수 후</t>
        </is>
      </c>
      <c r="D3898" s="36" t="inlineStr">
        <is>
          <t>2026-06-23</t>
        </is>
      </c>
      <c r="E3898" s="37" t="inlineStr">
        <is>
          <t>기타</t>
        </is>
      </c>
      <c r="F3898" s="37" t="inlineStr">
        <is>
          <t>엑스엘게임즈 '특수관계인으로부터 자금차입': 카카오게임즈로부터 9,000백만원 장기차입(2026.06.24~2028.06.24, 연 4.6%), 직전사업연도말 자기자본 −43,672백만원 '자본잠식', 자금용도 "신작개발, 운영자금"</t>
        </is>
      </c>
      <c r="G3898" s="37" t="inlineStr">
        <is>
          <t>DART 기타공시</t>
        </is>
      </c>
      <c r="H3898" s="36" t="inlineStr">
        <is>
          <t>2026-06-30</t>
        </is>
      </c>
      <c r="I3898" s="36" t="inlineStr">
        <is>
          <t>20260630000711</t>
        </is>
      </c>
      <c r="J3898" s="39" t="inlineStr">
        <is>
          <t>https://dart.fss.or.kr/dsaf001/main.do?rcpNo=20260630000711</t>
        </is>
      </c>
      <c r="K3898" s="37" t="inlineStr">
        <is>
          <t>post_events_summary</t>
        </is>
      </c>
    </row>
    <row r="3899" ht="45" customHeight="1">
      <c r="A3899" s="36" t="inlineStr">
        <is>
          <t>K039</t>
        </is>
      </c>
      <c r="B3899" s="37" t="inlineStr">
        <is>
          <t>XLGAMES INC.</t>
        </is>
      </c>
      <c r="C3899" s="36" t="inlineStr">
        <is>
          <t>인수 후</t>
        </is>
      </c>
      <c r="D3899" s="36" t="inlineStr">
        <is>
          <t>2026-09-08</t>
        </is>
      </c>
      <c r="E3899" s="37" t="inlineStr">
        <is>
          <t>매각</t>
        </is>
      </c>
      <c r="F3899" s="37"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7" t="inlineStr">
        <is>
          <t>언론 보도</t>
        </is>
      </c>
      <c r="H3899" s="36" t="inlineStr">
        <is>
          <t>2026-09-08</t>
        </is>
      </c>
      <c r="I3899" s="36" t="n"/>
      <c r="J3899" s="39" t="inlineStr">
        <is>
          <t>https://news.mtn.co.kr/news-detail/2026090817551489486</t>
        </is>
      </c>
      <c r="K3899" s="37" t="inlineStr">
        <is>
          <t>post_events_summary</t>
        </is>
      </c>
    </row>
    <row r="3900" ht="45" customHeight="1">
      <c r="A3900" s="36" t="inlineStr">
        <is>
          <t>K039</t>
        </is>
      </c>
      <c r="B3900" s="37" t="inlineStr">
        <is>
          <t>XLGAMES INC.</t>
        </is>
      </c>
      <c r="C3900" s="36" t="inlineStr">
        <is>
          <t>인수 후</t>
        </is>
      </c>
      <c r="D3900" s="36" t="inlineStr">
        <is>
          <t>2026-07-07</t>
        </is>
      </c>
      <c r="E3900" s="37" t="inlineStr">
        <is>
          <t>기타</t>
        </is>
      </c>
      <c r="F3900" s="37" t="inlineStr">
        <is>
          <t>MTN: 넥써쓰가 카카오게임즈·엑스엘게임즈와 '아키에이지 워' IP 사업양수도 협상 중(소정의 대가, 개발진 약 30명 합류 예정)</t>
        </is>
      </c>
      <c r="G3900" s="37" t="inlineStr">
        <is>
          <t>언론 보도</t>
        </is>
      </c>
      <c r="H3900" s="36" t="inlineStr">
        <is>
          <t>2026-07-07</t>
        </is>
      </c>
      <c r="I3900" s="36" t="n"/>
      <c r="J3900" s="39" t="inlineStr">
        <is>
          <t>https://news.mtn.co.kr/news-detail/2026070709245641325</t>
        </is>
      </c>
      <c r="K3900" s="37" t="inlineStr">
        <is>
          <t>post_events_summary</t>
        </is>
      </c>
    </row>
    <row r="3901" ht="45" customHeight="1">
      <c r="A3901" s="36" t="inlineStr">
        <is>
          <t>K039</t>
        </is>
      </c>
      <c r="B3901" s="37" t="inlineStr">
        <is>
          <t>XLGAMES INC.</t>
        </is>
      </c>
      <c r="C3901" s="36" t="inlineStr">
        <is>
          <t>인수 전</t>
        </is>
      </c>
      <c r="D3901" s="36" t="inlineStr">
        <is>
          <t>2019-12-31</t>
        </is>
      </c>
      <c r="E3901" s="37" t="inlineStr">
        <is>
          <t>기타</t>
        </is>
      </c>
      <c r="F3901" s="37"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7" t="inlineStr">
        <is>
          <t>DART 감사보고서</t>
        </is>
      </c>
      <c r="H3901" s="36" t="inlineStr">
        <is>
          <t>2020-03-31</t>
        </is>
      </c>
      <c r="I3901" s="36" t="inlineStr">
        <is>
          <t>20200331002240</t>
        </is>
      </c>
      <c r="J3901" s="39" t="inlineStr">
        <is>
          <t>https://dart.fss.or.kr/dsaf001/main.do?rcpNo=20200331002240</t>
        </is>
      </c>
      <c r="K3901" s="37" t="inlineStr">
        <is>
          <t>chk_note,pre_events_summary</t>
        </is>
      </c>
    </row>
    <row r="3902" ht="45" customHeight="1">
      <c r="A3902" s="36" t="inlineStr">
        <is>
          <t>K039</t>
        </is>
      </c>
      <c r="B3902" s="37" t="inlineStr">
        <is>
          <t>XLGAMES INC.</t>
        </is>
      </c>
      <c r="C3902" s="36" t="inlineStr">
        <is>
          <t>인수 후</t>
        </is>
      </c>
      <c r="D3902" s="36" t="inlineStr">
        <is>
          <t>2020-03-27</t>
        </is>
      </c>
      <c r="E3902" s="37" t="inlineStr">
        <is>
          <t>경영진변경</t>
        </is>
      </c>
      <c r="F3902" s="37"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7" t="inlineStr">
        <is>
          <t>DART 사업보고서</t>
        </is>
      </c>
      <c r="H3902" s="36" t="inlineStr">
        <is>
          <t>2021-03-30</t>
        </is>
      </c>
      <c r="I3902" s="36" t="inlineStr">
        <is>
          <t>20210330000311</t>
        </is>
      </c>
      <c r="J3902" s="39" t="inlineStr">
        <is>
          <t>https://dart.fss.or.kr/dsaf001/main.do?rcpNo=20210330000311</t>
        </is>
      </c>
      <c r="K3902" s="37" t="inlineStr">
        <is>
          <t>post_events_summary</t>
        </is>
      </c>
    </row>
    <row r="3903" ht="45" customHeight="1">
      <c r="A3903" s="36" t="inlineStr">
        <is>
          <t>K039</t>
        </is>
      </c>
      <c r="B3903" s="37" t="inlineStr">
        <is>
          <t>XLGAMES INC.</t>
        </is>
      </c>
      <c r="C3903" s="36" t="inlineStr">
        <is>
          <t>인수 후</t>
        </is>
      </c>
      <c r="D3903" s="36" t="inlineStr">
        <is>
          <t>2023-09</t>
        </is>
      </c>
      <c r="E3903" s="37" t="inlineStr">
        <is>
          <t>기타</t>
        </is>
      </c>
      <c r="F3903" s="37"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7" t="inlineStr">
        <is>
          <t>DART 사업보고서</t>
        </is>
      </c>
      <c r="H3903" s="36" t="inlineStr">
        <is>
          <t>2024-03-28</t>
        </is>
      </c>
      <c r="I3903" s="36" t="inlineStr">
        <is>
          <t>20240328000492</t>
        </is>
      </c>
      <c r="J3903" s="39" t="inlineStr">
        <is>
          <t>https://dart.fss.or.kr/dsaf001/main.do?rcpNo=20240328000492</t>
        </is>
      </c>
      <c r="K3903" s="37" t="inlineStr">
        <is>
          <t>post_events_summary</t>
        </is>
      </c>
    </row>
    <row r="3904" ht="45" customHeight="1">
      <c r="A3904" s="36" t="inlineStr">
        <is>
          <t>K039</t>
        </is>
      </c>
      <c r="B3904" s="37" t="inlineStr">
        <is>
          <t>XLGAMES INC.</t>
        </is>
      </c>
      <c r="C3904" s="36" t="inlineStr">
        <is>
          <t>인수 후</t>
        </is>
      </c>
      <c r="D3904" s="36" t="inlineStr">
        <is>
          <t>2025-01-20</t>
        </is>
      </c>
      <c r="E3904" s="37" t="inlineStr">
        <is>
          <t>경영진변경</t>
        </is>
      </c>
      <c r="F3904" s="37" t="inlineStr">
        <is>
          <t>엑스엘게임즈 2025 사업보고서 임원 변동표: 2025년 01월 20일 사내이사 송재경(임기만료 또는 해임 칸), 2025년 03월 20일 사내이사·대표이사 최관호 재선임; 연결대상 종속회사 없음</t>
        </is>
      </c>
      <c r="G3904" s="37" t="inlineStr">
        <is>
          <t>DART 사업보고서</t>
        </is>
      </c>
      <c r="H3904" s="36" t="inlineStr">
        <is>
          <t>2026-03-31</t>
        </is>
      </c>
      <c r="I3904" s="36" t="inlineStr">
        <is>
          <t>20260331004271</t>
        </is>
      </c>
      <c r="J3904" s="39" t="inlineStr">
        <is>
          <t>https://dart.fss.or.kr/dsaf001/main.do?rcpNo=20260331004271</t>
        </is>
      </c>
      <c r="K3904" s="37" t="inlineStr">
        <is>
          <t>post_events_summary</t>
        </is>
      </c>
    </row>
    <row r="3905" ht="45" customHeight="1">
      <c r="A3905" s="36" t="inlineStr">
        <is>
          <t>K039</t>
        </is>
      </c>
      <c r="B3905" s="37" t="inlineStr">
        <is>
          <t>XLGAMES INC.</t>
        </is>
      </c>
      <c r="C3905" s="36" t="inlineStr">
        <is>
          <t>인수 후</t>
        </is>
      </c>
      <c r="D3905" s="36" t="inlineStr">
        <is>
          <t>2025-01-23</t>
        </is>
      </c>
      <c r="E3905" s="37" t="inlineStr">
        <is>
          <t>기타</t>
        </is>
      </c>
      <c r="F3905" s="37"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7" t="inlineStr">
        <is>
          <t>언론 보도</t>
        </is>
      </c>
      <c r="H3905" s="36" t="inlineStr">
        <is>
          <t>2025-01-23</t>
        </is>
      </c>
      <c r="I3905" s="36" t="n"/>
      <c r="J3905" s="39" t="inlineStr">
        <is>
          <t>https://news.bizwatch.co.kr/article/mobile/2025/01/23/0038</t>
        </is>
      </c>
      <c r="K3905" s="37" t="inlineStr">
        <is>
          <t>post_events_summary</t>
        </is>
      </c>
    </row>
    <row r="3906" ht="45" customHeight="1">
      <c r="A3906" s="36" t="inlineStr">
        <is>
          <t>K039</t>
        </is>
      </c>
      <c r="B3906" s="37" t="inlineStr">
        <is>
          <t>XLGAMES INC.</t>
        </is>
      </c>
      <c r="C3906" s="36" t="inlineStr">
        <is>
          <t>인수 후</t>
        </is>
      </c>
      <c r="D3906" s="36" t="inlineStr">
        <is>
          <t>2026-03-12</t>
        </is>
      </c>
      <c r="E3906" s="37" t="inlineStr">
        <is>
          <t>기타</t>
        </is>
      </c>
      <c r="F3906" s="37" t="inlineStr">
        <is>
          <t>아주경제: 서울고법 민사합의5-2부가 엔씨소프트가 카카오게임즈·엑스엘게임즈를 상대로 낸 저작권 침해 중지 등 청구의 소 항소심에서 원고 청구를 모두 기각(2026-03-12)</t>
        </is>
      </c>
      <c r="G3906" s="37" t="inlineStr">
        <is>
          <t>언론 보도</t>
        </is>
      </c>
      <c r="H3906" s="36" t="inlineStr">
        <is>
          <t>2026-03-12</t>
        </is>
      </c>
      <c r="I3906" s="36" t="n"/>
      <c r="J3906" s="39" t="inlineStr">
        <is>
          <t>https://www.ajunews.com/view/20260312140606496</t>
        </is>
      </c>
      <c r="K3906" s="37" t="inlineStr">
        <is>
          <t>post_events_summary</t>
        </is>
      </c>
    </row>
    <row r="3907" ht="45" customHeight="1">
      <c r="A3907" s="36" t="inlineStr">
        <is>
          <t>K039</t>
        </is>
      </c>
      <c r="B3907" s="37" t="inlineStr">
        <is>
          <t>XLGAMES INC.</t>
        </is>
      </c>
      <c r="C3907" s="36" t="inlineStr">
        <is>
          <t>인수 후</t>
        </is>
      </c>
      <c r="D3907" s="36" t="inlineStr">
        <is>
          <t>2026-06-30</t>
        </is>
      </c>
      <c r="E3907" s="37" t="inlineStr">
        <is>
          <t>기타</t>
        </is>
      </c>
      <c r="F3907" s="37"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7" t="inlineStr">
        <is>
          <t>DART 사업보고서</t>
        </is>
      </c>
      <c r="H3907" s="36" t="inlineStr">
        <is>
          <t>2026-08-14</t>
        </is>
      </c>
      <c r="I3907" s="36" t="inlineStr">
        <is>
          <t>20260814000547</t>
        </is>
      </c>
      <c r="J3907" s="39" t="inlineStr">
        <is>
          <t>https://dart.fss.or.kr/dsaf001/main.do?rcpNo=20260814000547</t>
        </is>
      </c>
      <c r="K3907" s="37" t="inlineStr">
        <is>
          <t>post_events_summary</t>
        </is>
      </c>
    </row>
    <row r="3908" ht="45" customHeight="1">
      <c r="A3908" s="36" t="inlineStr">
        <is>
          <t>K039</t>
        </is>
      </c>
      <c r="B3908" s="37" t="inlineStr">
        <is>
          <t>XLGAMES INC.</t>
        </is>
      </c>
      <c r="C3908" s="36" t="inlineStr">
        <is>
          <t>인수 후</t>
        </is>
      </c>
      <c r="D3908" s="36" t="inlineStr">
        <is>
          <t>2026-05-27</t>
        </is>
      </c>
      <c r="E3908" s="37" t="inlineStr">
        <is>
          <t>기타</t>
        </is>
      </c>
      <c r="F3908" s="37"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7" t="inlineStr">
        <is>
          <t>언론 보도</t>
        </is>
      </c>
      <c r="H3908" s="36" t="inlineStr">
        <is>
          <t>2026-05-27</t>
        </is>
      </c>
      <c r="I3908" s="36" t="n"/>
      <c r="J3908" s="39" t="inlineStr">
        <is>
          <t>https://news.mtn.co.kr/news-detail/2026052708592575961</t>
        </is>
      </c>
      <c r="K3908" s="37" t="inlineStr">
        <is>
          <t>post_events_summary</t>
        </is>
      </c>
    </row>
    <row r="3909" ht="45" customHeight="1">
      <c r="A3909" s="36" t="inlineStr">
        <is>
          <t>K039</t>
        </is>
      </c>
      <c r="B3909" s="37" t="inlineStr">
        <is>
          <t>XLGAMES INC.</t>
        </is>
      </c>
      <c r="C3909" s="36" t="inlineStr">
        <is>
          <t>인수 후</t>
        </is>
      </c>
      <c r="D3909" s="36" t="inlineStr">
        <is>
          <t>2026-06-30</t>
        </is>
      </c>
      <c r="E3909" s="37" t="inlineStr">
        <is>
          <t>손상차손</t>
        </is>
      </c>
      <c r="F3909" s="37" t="inlineStr">
        <is>
          <t>카카오게임즈 2026 반기보고서 별도주석 종속기업투자: ㈜엑스엘게임즈 한국 52.8%, 장부 60,561,054천원(전기말 60,561,054천원) — 반기 중 추가 손상 없음</t>
        </is>
      </c>
      <c r="G3909" s="37" t="inlineStr">
        <is>
          <t>DART 사업보고서</t>
        </is>
      </c>
      <c r="H3909" s="36" t="inlineStr">
        <is>
          <t>2026-08-13</t>
        </is>
      </c>
      <c r="I3909" s="36" t="inlineStr">
        <is>
          <t>20260813001508</t>
        </is>
      </c>
      <c r="J3909" s="39" t="inlineStr">
        <is>
          <t>https://dart.fss.or.kr/dsaf001/main.do?rcpNo=20260813001508</t>
        </is>
      </c>
      <c r="K3909" s="37" t="inlineStr">
        <is>
          <t>impairment</t>
        </is>
      </c>
    </row>
    <row r="3910" ht="45" customHeight="1">
      <c r="A3910" s="36" t="inlineStr">
        <is>
          <t>K039</t>
        </is>
      </c>
      <c r="B3910" s="37" t="inlineStr">
        <is>
          <t>XLGAMES INC.</t>
        </is>
      </c>
      <c r="C3910" s="36" t="inlineStr">
        <is>
          <t>인수 후</t>
        </is>
      </c>
      <c r="D3910" s="36" t="inlineStr">
        <is>
          <t>2026-06-19</t>
        </is>
      </c>
      <c r="E3910" s="37" t="inlineStr">
        <is>
          <t>소유주변경</t>
        </is>
      </c>
      <c r="F3910" s="37"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7" t="inlineStr">
        <is>
          <t>KIND</t>
        </is>
      </c>
      <c r="H3910" s="36" t="inlineStr">
        <is>
          <t>2026-06-19</t>
        </is>
      </c>
      <c r="I3910" s="36" t="inlineStr">
        <is>
          <t>20260619900968</t>
        </is>
      </c>
      <c r="J3910" s="39" t="inlineStr">
        <is>
          <t>https://dart.fss.or.kr/dsaf001/main.do?rcpNo=20260619900968</t>
        </is>
      </c>
      <c r="K3910" s="37" t="inlineStr">
        <is>
          <t>post_events_summary</t>
        </is>
      </c>
    </row>
    <row r="3911" ht="45" customHeight="1">
      <c r="A3911" s="36" t="inlineStr">
        <is>
          <t>K039</t>
        </is>
      </c>
      <c r="B3911" s="37" t="inlineStr">
        <is>
          <t>XLGAMES INC.</t>
        </is>
      </c>
      <c r="C3911" s="36" t="inlineStr">
        <is>
          <t>인수 후</t>
        </is>
      </c>
      <c r="D3911" s="36" t="inlineStr">
        <is>
          <t>2020-09-10</t>
        </is>
      </c>
      <c r="E3911" s="37" t="inlineStr">
        <is>
          <t>상장</t>
        </is>
      </c>
      <c r="F3911" s="37" t="inlineStr">
        <is>
          <t>카카오게임즈 2020 사업보고서: 코스닥 시장 상장일 2020년 09월 10일(2020년 8월 3일 이사회 결의로 상장 신주 발행)</t>
        </is>
      </c>
      <c r="G3911" s="37" t="inlineStr">
        <is>
          <t>DART 사업보고서</t>
        </is>
      </c>
      <c r="H3911" s="36" t="inlineStr">
        <is>
          <t>2021-03-18</t>
        </is>
      </c>
      <c r="I3911" s="36" t="inlineStr">
        <is>
          <t>20210318001118</t>
        </is>
      </c>
      <c r="J3911" s="39" t="inlineStr">
        <is>
          <t>https://dart.fss.or.kr/dsaf001/main.do?rcpNo=20210318001118</t>
        </is>
      </c>
      <c r="K3911" s="37" t="inlineStr">
        <is>
          <t>post_events_summary</t>
        </is>
      </c>
    </row>
    <row r="3912" ht="45" customHeight="1">
      <c r="A3912" s="36" t="inlineStr">
        <is>
          <t>K039</t>
        </is>
      </c>
      <c r="B3912" s="37" t="inlineStr">
        <is>
          <t>XLGAMES INC.</t>
        </is>
      </c>
      <c r="C3912" s="36" t="inlineStr">
        <is>
          <t>인수 후</t>
        </is>
      </c>
      <c r="D3912" s="36" t="inlineStr">
        <is>
          <t>2023-08-02</t>
        </is>
      </c>
      <c r="E3912" s="37" t="inlineStr">
        <is>
          <t>어닝콜</t>
        </is>
      </c>
      <c r="F3912" s="37"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7" t="inlineStr">
        <is>
          <t>언론 보도</t>
        </is>
      </c>
      <c r="H3912" s="36" t="inlineStr">
        <is>
          <t>2023-08-02</t>
        </is>
      </c>
      <c r="I3912" s="36" t="n"/>
      <c r="J3912" s="39" t="inlineStr">
        <is>
          <t>https://newstomato.com/ReadNews.aspx?no=1196474</t>
        </is>
      </c>
      <c r="K3912" s="37" t="inlineStr">
        <is>
          <t>earnings_call_note</t>
        </is>
      </c>
    </row>
    <row r="3913" ht="45" customHeight="1">
      <c r="A3913" s="36" t="inlineStr">
        <is>
          <t>K040</t>
        </is>
      </c>
      <c r="B3913" s="37" t="inlineStr">
        <is>
          <t>Awins Co., Ltd.</t>
        </is>
      </c>
      <c r="C3913" s="36" t="inlineStr">
        <is>
          <t>인수 전</t>
        </is>
      </c>
      <c r="D3913" s="36" t="inlineStr">
        <is>
          <t>2019</t>
        </is>
      </c>
      <c r="E3913" s="37" t="inlineStr">
        <is>
          <t>지분취득</t>
        </is>
      </c>
      <c r="F3913" s="37"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7" t="inlineStr">
        <is>
          <t>DART 감사보고서</t>
        </is>
      </c>
      <c r="H3913" s="36" t="inlineStr">
        <is>
          <t>2020-04-09</t>
        </is>
      </c>
      <c r="I3913" s="36" t="inlineStr">
        <is>
          <t>20200409001736</t>
        </is>
      </c>
      <c r="J3913" s="39" t="inlineStr">
        <is>
          <t>https://dart.fss.or.kr/dsaf001/main.do?rcpNo=20200409001736</t>
        </is>
      </c>
      <c r="K3913" s="37" t="inlineStr">
        <is>
          <t>pre_events_summary</t>
        </is>
      </c>
    </row>
    <row r="3914" ht="45" customHeight="1">
      <c r="A3914" s="36" t="inlineStr">
        <is>
          <t>K041</t>
        </is>
      </c>
      <c r="B3914" s="37" t="inlineStr">
        <is>
          <t>Zip Cinema Co., Ltd.</t>
        </is>
      </c>
      <c r="C3914" s="36" t="inlineStr">
        <is>
          <t>발표</t>
        </is>
      </c>
      <c r="D3914" s="36" t="inlineStr">
        <is>
          <t>2021-06-30</t>
        </is>
      </c>
      <c r="E3914" s="37" t="inlineStr">
        <is>
          <t>기타</t>
        </is>
      </c>
      <c r="F3914" s="37"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7" t="inlineStr">
        <is>
          <t>DART 기타공시</t>
        </is>
      </c>
      <c r="H3914" s="36" t="inlineStr">
        <is>
          <t>2021-08-17</t>
        </is>
      </c>
      <c r="I3914" s="36" t="inlineStr">
        <is>
          <t>20210817002037</t>
        </is>
      </c>
      <c r="J3914" s="39" t="inlineStr">
        <is>
          <t>https://dart.fss.or.kr/dsaf001/main.do?rcpNo=20210817002037</t>
        </is>
      </c>
      <c r="K3914" s="37" t="inlineStr">
        <is>
          <t>acq_mktcap</t>
        </is>
      </c>
    </row>
    <row r="3915" ht="45" customHeight="1">
      <c r="A3915" s="36" t="inlineStr">
        <is>
          <t>K041</t>
        </is>
      </c>
      <c r="B3915" s="37" t="inlineStr">
        <is>
          <t>Zip Cinema Co., Ltd.</t>
        </is>
      </c>
      <c r="C3915" s="36" t="inlineStr">
        <is>
          <t>발표</t>
        </is>
      </c>
      <c r="D3915" s="36" t="inlineStr">
        <is>
          <t>2021-08-23</t>
        </is>
      </c>
      <c r="E3915" s="37" t="inlineStr">
        <is>
          <t>기타</t>
        </is>
      </c>
      <c r="F3915" s="37"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7" t="inlineStr">
        <is>
          <t>DART 기타공시</t>
        </is>
      </c>
      <c r="H3915" s="36" t="inlineStr">
        <is>
          <t>2021-08-23</t>
        </is>
      </c>
      <c r="I3915" s="36" t="inlineStr">
        <is>
          <t>20210823800499</t>
        </is>
      </c>
      <c r="J3915" s="39" t="inlineStr">
        <is>
          <t>https://dart.fss.or.kr/dsaf001/main.do?rcpNo=20210823800499</t>
        </is>
      </c>
      <c r="K3915" s="37" t="inlineStr">
        <is>
          <t>acq_total_assets,apex_total_assets,size_basis</t>
        </is>
      </c>
    </row>
    <row r="3916" ht="45" customHeight="1">
      <c r="A3916" s="36" t="inlineStr">
        <is>
          <t>K041</t>
        </is>
      </c>
      <c r="B3916" s="37" t="inlineStr">
        <is>
          <t>Zip Cinema Co., Ltd.</t>
        </is>
      </c>
      <c r="C3916" s="36" t="inlineStr">
        <is>
          <t>발표</t>
        </is>
      </c>
      <c r="D3916" s="36" t="inlineStr">
        <is>
          <t>2021-09-14</t>
        </is>
      </c>
      <c r="E3916" s="37" t="inlineStr">
        <is>
          <t>기타</t>
        </is>
      </c>
      <c r="F3916" s="37"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7" t="inlineStr">
        <is>
          <t>기타</t>
        </is>
      </c>
      <c r="H3916" s="36" t="inlineStr">
        <is>
          <t>2021-10-04</t>
        </is>
      </c>
      <c r="I3916" s="36" t="inlineStr">
        <is>
          <t>SGX 687301</t>
        </is>
      </c>
      <c r="J3916" s="39" t="inlineStr">
        <is>
          <t>https://links.sgx.com/1.0.0/corporate-announcements/XGAHCYJZDKS0D2ZX/687301_20211004.2%20SEGL%20-%20Circular.pdf</t>
        </is>
      </c>
      <c r="K3916" s="37" t="inlineStr">
        <is>
          <t>notes</t>
        </is>
      </c>
    </row>
    <row r="3917" ht="45" customHeight="1">
      <c r="A3917" s="36" t="inlineStr">
        <is>
          <t>K041</t>
        </is>
      </c>
      <c r="B3917" s="37" t="inlineStr">
        <is>
          <t>Zip Cinema Co., Ltd.</t>
        </is>
      </c>
      <c r="C3917" s="36" t="inlineStr">
        <is>
          <t>발표</t>
        </is>
      </c>
      <c r="D3917" s="36" t="inlineStr">
        <is>
          <t>2021-09</t>
        </is>
      </c>
      <c r="E3917" s="37" t="inlineStr">
        <is>
          <t>기타</t>
        </is>
      </c>
      <c r="F3917" s="37" t="inlineStr">
        <is>
          <t>㈜카카오(00258801) 2021-09-01~2021-12-31 DART 공시 중 '타법인' 제목은 20211101800200·20211101800201(카카오게임즈의 Kakao Games Europe B.V.·라이온하트스튜디오 관련)과 20211112800957 정정뿐 — 영화사 집 인수 공시 없음.</t>
        </is>
      </c>
      <c r="G3917" s="37" t="inlineStr">
        <is>
          <t>DART 기타공시</t>
        </is>
      </c>
      <c r="H3917" s="36" t="inlineStr">
        <is>
          <t>2021-11-01</t>
        </is>
      </c>
      <c r="I3917" s="36" t="inlineStr">
        <is>
          <t>20211101800200</t>
        </is>
      </c>
      <c r="J3917" s="39" t="inlineStr">
        <is>
          <t>https://dart.fss.or.kr/dsaf001/main.do?rcpNo=20211101800200</t>
        </is>
      </c>
      <c r="K3917" s="37" t="inlineStr">
        <is>
          <t>notes</t>
        </is>
      </c>
    </row>
    <row r="3918" ht="45" customHeight="1">
      <c r="A3918" s="36" t="inlineStr">
        <is>
          <t>K043</t>
        </is>
      </c>
      <c r="B3918" s="37" t="inlineStr">
        <is>
          <t>Gaseung Development Co., Ltd.</t>
        </is>
      </c>
      <c r="C3918" s="36" t="inlineStr">
        <is>
          <t>인수 후</t>
        </is>
      </c>
      <c r="D3918" s="36" t="inlineStr">
        <is>
          <t>2020-12-31</t>
        </is>
      </c>
      <c r="E3918" s="37" t="inlineStr">
        <is>
          <t>기타</t>
        </is>
      </c>
      <c r="F3918" s="37"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7" t="inlineStr">
        <is>
          <t>DART 사업보고서</t>
        </is>
      </c>
      <c r="H3918" s="36" t="inlineStr">
        <is>
          <t>2021-03-18</t>
        </is>
      </c>
      <c r="I3918" s="36" t="inlineStr">
        <is>
          <t>20210318001118</t>
        </is>
      </c>
      <c r="J3918" s="39" t="inlineStr">
        <is>
          <t>https://dart.fss.or.kr/dsaf001/main.do?rcpNo=20210318001118</t>
        </is>
      </c>
      <c r="K3918" s="37" t="inlineStr">
        <is>
          <t>pre_incorp_chk</t>
        </is>
      </c>
    </row>
    <row r="3919" ht="45" customHeight="1">
      <c r="A3919" s="36" t="inlineStr">
        <is>
          <t>K046</t>
        </is>
      </c>
      <c r="B3919" s="37" t="inlineStr">
        <is>
          <t>E&amp;T Story Entertainment Co., Ltd.</t>
        </is>
      </c>
      <c r="C3919" s="36" t="inlineStr">
        <is>
          <t>발표</t>
        </is>
      </c>
      <c r="D3919" s="36" t="inlineStr">
        <is>
          <t>2020-12-31</t>
        </is>
      </c>
      <c r="E3919" s="37" t="inlineStr">
        <is>
          <t>추가취득</t>
        </is>
      </c>
      <c r="F3919" s="37"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7" t="inlineStr">
        <is>
          <t>DART 감사보고서</t>
        </is>
      </c>
      <c r="H3919" s="36" t="inlineStr">
        <is>
          <t>2021-03-29</t>
        </is>
      </c>
      <c r="I3919" s="36" t="inlineStr">
        <is>
          <t>20210329000924</t>
        </is>
      </c>
      <c r="J3919" s="39" t="inlineStr">
        <is>
          <t>https://dart.fss.or.kr/dsaf001/main.do?rcpNo=20210329000924</t>
        </is>
      </c>
      <c r="K3919" s="37" t="inlineStr">
        <is>
          <t>value_chk_local,subtype_chk,chk_note</t>
        </is>
      </c>
    </row>
    <row r="3920" ht="45" customHeight="1">
      <c r="A3920" s="36" t="inlineStr">
        <is>
          <t>K046</t>
        </is>
      </c>
      <c r="B3920" s="37" t="inlineStr">
        <is>
          <t>E&amp;T Story Entertainment Co., Ltd.</t>
        </is>
      </c>
      <c r="C3920" s="36" t="inlineStr">
        <is>
          <t>인수 전</t>
        </is>
      </c>
      <c r="D3920" s="36" t="inlineStr">
        <is>
          <t>2019-12-31</t>
        </is>
      </c>
      <c r="E3920" s="37" t="inlineStr">
        <is>
          <t>실적</t>
        </is>
      </c>
      <c r="F3920" s="37"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7" t="inlineStr">
        <is>
          <t>DART 기타공시</t>
        </is>
      </c>
      <c r="H3920" s="36" t="inlineStr">
        <is>
          <t>2020-05-29</t>
        </is>
      </c>
      <c r="I3920" s="36" t="inlineStr">
        <is>
          <t>20200529000369</t>
        </is>
      </c>
      <c r="J3920" s="39" t="inlineStr">
        <is>
          <t>https://dart.fss.or.kr/dsaf001/main.do?rcpNo=20200529000369</t>
        </is>
      </c>
      <c r="K3920" s="37" t="inlineStr">
        <is>
          <t>target_op_pre,target_rev_pre,perf_basis,pre_events_summary,notes</t>
        </is>
      </c>
    </row>
    <row r="3921" ht="45" customHeight="1">
      <c r="A3921" s="36" t="inlineStr">
        <is>
          <t>K046</t>
        </is>
      </c>
      <c r="B3921" s="37" t="inlineStr">
        <is>
          <t>E&amp;T Story Entertainment Co., Ltd.</t>
        </is>
      </c>
      <c r="C3921" s="36" t="inlineStr">
        <is>
          <t>인수 전</t>
        </is>
      </c>
      <c r="D3921" s="36" t="inlineStr">
        <is>
          <t>2018-12-31</t>
        </is>
      </c>
      <c r="E3921" s="37" t="inlineStr">
        <is>
          <t>실적</t>
        </is>
      </c>
      <c r="F3921" s="37"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7" t="inlineStr">
        <is>
          <t>DART 기타공시</t>
        </is>
      </c>
      <c r="H3921" s="36" t="inlineStr">
        <is>
          <t>2019-05-31</t>
        </is>
      </c>
      <c r="I3921" s="36" t="inlineStr">
        <is>
          <t>20190531000328</t>
        </is>
      </c>
      <c r="J3921" s="39" t="inlineStr">
        <is>
          <t>https://dart.fss.or.kr/dsaf001/main.do?rcpNo=20190531000328</t>
        </is>
      </c>
      <c r="K3921" s="37" t="inlineStr">
        <is>
          <t>pre_events_summary,perf_basis,notes</t>
        </is>
      </c>
    </row>
    <row r="3922" ht="45" customHeight="1">
      <c r="A3922" s="36" t="inlineStr">
        <is>
          <t>K046</t>
        </is>
      </c>
      <c r="B3922" s="37" t="inlineStr">
        <is>
          <t>E&amp;T Story Entertainment Co., Ltd.</t>
        </is>
      </c>
      <c r="C3922" s="36" t="inlineStr">
        <is>
          <t>인수 전</t>
        </is>
      </c>
      <c r="D3922" s="36" t="inlineStr">
        <is>
          <t>2018-01-26</t>
        </is>
      </c>
      <c r="E3922" s="37" t="inlineStr">
        <is>
          <t>지분취득</t>
        </is>
      </c>
      <c r="F3922" s="37"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7" t="inlineStr">
        <is>
          <t>언론 보도</t>
        </is>
      </c>
      <c r="H3922" s="36" t="inlineStr">
        <is>
          <t>2018-01-26</t>
        </is>
      </c>
      <c r="I3922" s="36" t="n"/>
      <c r="J3922" s="39" t="inlineStr">
        <is>
          <t>https://www.tenasia.co.kr/article/2018012631654</t>
        </is>
      </c>
      <c r="K3922" s="37" t="inlineStr">
        <is>
          <t>pre_events_summary,notes</t>
        </is>
      </c>
    </row>
    <row r="3923" ht="45" customHeight="1">
      <c r="A3923" s="36" t="inlineStr">
        <is>
          <t>K046</t>
        </is>
      </c>
      <c r="B3923" s="37" t="inlineStr">
        <is>
          <t>E&amp;T Story Entertainment Co., Ltd.</t>
        </is>
      </c>
      <c r="C3923" s="36" t="inlineStr">
        <is>
          <t>인수 후</t>
        </is>
      </c>
      <c r="D3923" s="36" t="inlineStr">
        <is>
          <t>2021-01-15</t>
        </is>
      </c>
      <c r="E3923" s="37" t="inlineStr">
        <is>
          <t>사업철수</t>
        </is>
      </c>
      <c r="F3923" s="37" t="inlineStr">
        <is>
          <t>Soompi 'Kim So Hyun Confirmed To Be Leaving Her Agency': E&amp;T Story Entertainment 공식 입장 "we have mutually agreed that E&amp;T Entertainment will be ceasing its management of her activities." (영문 언론 1매체로만 확인)</t>
        </is>
      </c>
      <c r="G3923" s="37" t="inlineStr">
        <is>
          <t>언론 보도</t>
        </is>
      </c>
      <c r="H3923" s="36" t="inlineStr">
        <is>
          <t>2021-01-15</t>
        </is>
      </c>
      <c r="I3923" s="36" t="n"/>
      <c r="J3923" s="39" t="inlineStr">
        <is>
          <t>https://www.soompi.com/article/1448784wpp/kim-so-hyun-confirmed-to-be-leaving-her-agency</t>
        </is>
      </c>
      <c r="K3923" s="37" t="inlineStr">
        <is>
          <t>post_events_summary,notes</t>
        </is>
      </c>
    </row>
    <row r="3924" ht="45" customHeight="1">
      <c r="A3924" s="36" t="inlineStr">
        <is>
          <t>K046</t>
        </is>
      </c>
      <c r="B3924" s="37" t="inlineStr">
        <is>
          <t>E&amp;T Story Entertainment Co., Ltd.</t>
        </is>
      </c>
      <c r="C3924" s="36" t="inlineStr">
        <is>
          <t>인수 후</t>
        </is>
      </c>
      <c r="D3924" s="36" t="inlineStr">
        <is>
          <t>2021-03-01</t>
        </is>
      </c>
      <c r="E3924" s="37" t="inlineStr">
        <is>
          <t>합병</t>
        </is>
      </c>
      <c r="F3924" s="37"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7" t="inlineStr">
        <is>
          <t>DART 감사보고서</t>
        </is>
      </c>
      <c r="H3924" s="36" t="inlineStr">
        <is>
          <t>2022-03-31</t>
        </is>
      </c>
      <c r="I3924" s="36" t="inlineStr">
        <is>
          <t>20220331003217</t>
        </is>
      </c>
      <c r="J3924" s="39" t="inlineStr">
        <is>
          <t>https://dart.fss.or.kr/dsaf001/main.do?rcpNo=20220331003217</t>
        </is>
      </c>
      <c r="K3924" s="37" t="inlineStr">
        <is>
          <t>post_events_summary,acquirer_entity</t>
        </is>
      </c>
    </row>
    <row r="3925" ht="45" customHeight="1">
      <c r="A3925" s="36" t="inlineStr">
        <is>
          <t>K046</t>
        </is>
      </c>
      <c r="B3925" s="37" t="inlineStr">
        <is>
          <t>E&amp;T Story Entertainment Co., Ltd.</t>
        </is>
      </c>
      <c r="C3925" s="36" t="inlineStr">
        <is>
          <t>인수 후</t>
        </is>
      </c>
      <c r="D3925" s="36" t="inlineStr">
        <is>
          <t>2021-02-09</t>
        </is>
      </c>
      <c r="E3925" s="37" t="inlineStr">
        <is>
          <t>어닝콜</t>
        </is>
      </c>
      <c r="F3925" s="37"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7" t="inlineStr">
        <is>
          <t>회사 보도자료</t>
        </is>
      </c>
      <c r="H3925" s="36" t="inlineStr">
        <is>
          <t>2021-02-09</t>
        </is>
      </c>
      <c r="I3925" s="36" t="n"/>
      <c r="J3925" s="39" t="inlineStr">
        <is>
          <t>https://www.kakaocorp.com/page/detail/9328?lang=ENG</t>
        </is>
      </c>
      <c r="K3925" s="37" t="inlineStr">
        <is>
          <t>earnings_call_note</t>
        </is>
      </c>
    </row>
    <row r="3926" ht="45" customHeight="1">
      <c r="A3926" s="36" t="inlineStr">
        <is>
          <t>K047</t>
        </is>
      </c>
      <c r="B3926" s="37" t="inlineStr">
        <is>
          <t>Samyang CNC Co.,Ltd.</t>
        </is>
      </c>
      <c r="C3926" s="36" t="inlineStr">
        <is>
          <t>인수 전</t>
        </is>
      </c>
      <c r="D3926" s="36" t="inlineStr">
        <is>
          <t>2018-03-02</t>
        </is>
      </c>
      <c r="E3926" s="37" t="inlineStr">
        <is>
          <t>지분취득</t>
        </is>
      </c>
      <c r="F3926" s="37"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7" t="inlineStr">
        <is>
          <t>DART 기타공시</t>
        </is>
      </c>
      <c r="H3926" s="36" t="inlineStr">
        <is>
          <t>2018-05-31</t>
        </is>
      </c>
      <c r="I3926" s="36" t="inlineStr">
        <is>
          <t>20180531001191</t>
        </is>
      </c>
      <c r="J3926" s="39" t="inlineStr">
        <is>
          <t>https://dart.fss.or.kr/dsaf001/main.do?rcpNo=20180531001191</t>
        </is>
      </c>
      <c r="K3926" s="37" t="inlineStr">
        <is>
          <t>pre_events_summary,pre_incorp_chk</t>
        </is>
      </c>
    </row>
    <row r="3927" ht="45" customHeight="1">
      <c r="A3927" s="36" t="inlineStr">
        <is>
          <t>K047</t>
        </is>
      </c>
      <c r="B3927" s="37" t="inlineStr">
        <is>
          <t>Samyang CNC Co.,Ltd.</t>
        </is>
      </c>
      <c r="C3927" s="36" t="inlineStr">
        <is>
          <t>인수 전</t>
        </is>
      </c>
      <c r="D3927" s="36" t="inlineStr">
        <is>
          <t>2018-11-30</t>
        </is>
      </c>
      <c r="E3927" s="37" t="inlineStr">
        <is>
          <t>추가취득</t>
        </is>
      </c>
      <c r="F3927" s="37" t="inlineStr">
        <is>
          <t>삼양씨앤씨 최대주주등의주식보유변동(공정거래법): (주)카카오페이지 2018.11.30 보통주 4,997주(49.97%) → +2,003주(20.03%) → 7,000주(70.00%), 금액 2,353,933,612원, 단가 1,175,204원. 기타주주 5,003주 → 3,000주(30.00%).</t>
        </is>
      </c>
      <c r="G3927" s="37" t="inlineStr">
        <is>
          <t>DART 기타공시</t>
        </is>
      </c>
      <c r="H3927" s="36" t="inlineStr">
        <is>
          <t>2018-12-06</t>
        </is>
      </c>
      <c r="I3927" s="36" t="inlineStr">
        <is>
          <t>20181206000126</t>
        </is>
      </c>
      <c r="J3927" s="39" t="inlineStr">
        <is>
          <t>https://dart.fss.or.kr/dsaf001/main.do?rcpNo=20181206000126</t>
        </is>
      </c>
      <c r="K3927" s="37" t="inlineStr">
        <is>
          <t>pre_events_summary,notes</t>
        </is>
      </c>
    </row>
    <row r="3928" ht="45" customHeight="1">
      <c r="A3928" s="36" t="inlineStr">
        <is>
          <t>K047</t>
        </is>
      </c>
      <c r="B3928" s="37" t="inlineStr">
        <is>
          <t>Samyang CNC Co.,Ltd.</t>
        </is>
      </c>
      <c r="C3928" s="36" t="inlineStr">
        <is>
          <t>인수 전</t>
        </is>
      </c>
      <c r="D3928" s="36" t="inlineStr">
        <is>
          <t>2019</t>
        </is>
      </c>
      <c r="E3928" s="37" t="inlineStr">
        <is>
          <t>기타</t>
        </is>
      </c>
      <c r="F3928" s="37"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7" t="inlineStr">
        <is>
          <t>DART 감사보고서</t>
        </is>
      </c>
      <c r="H3928" s="36" t="inlineStr">
        <is>
          <t>2020-03-31</t>
        </is>
      </c>
      <c r="I3928" s="36" t="inlineStr">
        <is>
          <t>20200331000581</t>
        </is>
      </c>
      <c r="J3928" s="39" t="inlineStr">
        <is>
          <t>https://dart.fss.or.kr/dsaf001/main.do?rcpNo=20200331000581</t>
        </is>
      </c>
      <c r="K3928" s="37" t="inlineStr">
        <is>
          <t>pre_events_summary,notes</t>
        </is>
      </c>
    </row>
    <row r="3929" ht="45" customHeight="1">
      <c r="A3929" s="36" t="inlineStr">
        <is>
          <t>K047</t>
        </is>
      </c>
      <c r="B3929" s="37" t="inlineStr">
        <is>
          <t>Samyang CNC Co.,Ltd.</t>
        </is>
      </c>
      <c r="C3929" s="36" t="inlineStr">
        <is>
          <t>인수 전</t>
        </is>
      </c>
      <c r="D3929" s="36" t="inlineStr">
        <is>
          <t>2019</t>
        </is>
      </c>
      <c r="E3929" s="37" t="inlineStr">
        <is>
          <t>실적</t>
        </is>
      </c>
      <c r="F3929" s="37" t="inlineStr">
        <is>
          <t>삼양씨앤씨 대규모기업집단현황공시(연1회) 회사 손익현황(직전 사업연도, 개별, 백만원): 2019 매출액 13,247, 영업이익 3,393, 당기순이익 2,715. 자산총계 9,495, 자본총계 5,421. 종업원 24명.</t>
        </is>
      </c>
      <c r="G3929" s="37" t="inlineStr">
        <is>
          <t>DART 기타공시</t>
        </is>
      </c>
      <c r="H3929" s="36" t="inlineStr">
        <is>
          <t>2020-05-29</t>
        </is>
      </c>
      <c r="I3929" s="36" t="inlineStr">
        <is>
          <t>20200529000490</t>
        </is>
      </c>
      <c r="J3929" s="39" t="inlineStr">
        <is>
          <t>https://dart.fss.or.kr/dsaf001/main.do?rcpNo=20200529000490</t>
        </is>
      </c>
      <c r="K3929" s="37" t="inlineStr">
        <is>
          <t>target_rev_pre,target_op_pre,perf_basis</t>
        </is>
      </c>
    </row>
    <row r="3930" ht="45" customHeight="1">
      <c r="A3930" s="36" t="inlineStr">
        <is>
          <t>K047</t>
        </is>
      </c>
      <c r="B3930" s="37" t="inlineStr">
        <is>
          <t>Samyang CNC Co.,Ltd.</t>
        </is>
      </c>
      <c r="C3930" s="36" t="inlineStr">
        <is>
          <t>인수 전</t>
        </is>
      </c>
      <c r="D3930" s="36" t="inlineStr">
        <is>
          <t>2020</t>
        </is>
      </c>
      <c r="E3930" s="37" t="inlineStr">
        <is>
          <t>실적</t>
        </is>
      </c>
      <c r="F3930" s="37" t="inlineStr">
        <is>
          <t>삼양씨앤씨 대규모기업집단현황공시(연1회) 회사 손익현황(직전 사업연도, 개별, 백만원): 2020 매출액 17,818, 영업이익 5,085, 당기순이익 4,047. 자산총계 14,169, 자본총계 9,468.</t>
        </is>
      </c>
      <c r="G3930" s="37" t="inlineStr">
        <is>
          <t>DART 기타공시</t>
        </is>
      </c>
      <c r="H3930" s="36" t="inlineStr">
        <is>
          <t>2021-05-31</t>
        </is>
      </c>
      <c r="I3930" s="36" t="inlineStr">
        <is>
          <t>20210531001003</t>
        </is>
      </c>
      <c r="J3930" s="39" t="inlineStr">
        <is>
          <t>https://dart.fss.or.kr/dsaf001/main.do?rcpNo=20210531001003</t>
        </is>
      </c>
      <c r="K3930" s="37" t="inlineStr">
        <is>
          <t>target_rev_pre,target_op_pre,perf_basis,notes</t>
        </is>
      </c>
    </row>
    <row r="3931" ht="45" customHeight="1">
      <c r="A3931" s="36" t="inlineStr">
        <is>
          <t>K047</t>
        </is>
      </c>
      <c r="B3931" s="37" t="inlineStr">
        <is>
          <t>Samyang CNC Co.,Ltd.</t>
        </is>
      </c>
      <c r="C3931" s="36" t="inlineStr">
        <is>
          <t>인수 후</t>
        </is>
      </c>
      <c r="D3931" s="36" t="inlineStr">
        <is>
          <t>2021</t>
        </is>
      </c>
      <c r="E3931" s="37" t="inlineStr">
        <is>
          <t>실적</t>
        </is>
      </c>
      <c r="F3931" s="37" t="inlineStr">
        <is>
          <t>삼양씨앤씨 대규모기업집단현황공시(연1회) 회사 손익현황(직전 사업연도, 개별, 백만원): 2021 매출액 16,840, 영업이익 5,232, 당기순이익 4,157. 자산총계 17,529, 자본총계 13,624. 대표 박성인·황현수.</t>
        </is>
      </c>
      <c r="G3931" s="37" t="inlineStr">
        <is>
          <t>DART 기타공시</t>
        </is>
      </c>
      <c r="H3931" s="36" t="inlineStr">
        <is>
          <t>2022-05-30</t>
        </is>
      </c>
      <c r="I3931" s="36" t="inlineStr">
        <is>
          <t>20220530000442</t>
        </is>
      </c>
      <c r="J3931" s="39" t="inlineStr">
        <is>
          <t>https://dart.fss.or.kr/dsaf001/main.do?rcpNo=20220530000442</t>
        </is>
      </c>
      <c r="K3931" s="37" t="inlineStr">
        <is>
          <t>target_rev_post,target_op_post,perf_basis</t>
        </is>
      </c>
    </row>
    <row r="3932" ht="45" customHeight="1">
      <c r="A3932" s="36" t="inlineStr">
        <is>
          <t>K047</t>
        </is>
      </c>
      <c r="B3932" s="37" t="inlineStr">
        <is>
          <t>Samyang CNC Co.,Ltd.</t>
        </is>
      </c>
      <c r="C3932" s="36" t="inlineStr">
        <is>
          <t>인수 후</t>
        </is>
      </c>
      <c r="D3932" s="36" t="inlineStr">
        <is>
          <t>2022</t>
        </is>
      </c>
      <c r="E3932" s="37" t="inlineStr">
        <is>
          <t>실적</t>
        </is>
      </c>
      <c r="F3932" s="37" t="inlineStr">
        <is>
          <t>삼양씨앤씨 대규모기업집단현황공시(연1회) 회사 손익현황(직전 사업연도, 개별, 백만원): 2022 매출액 14,468, 영업이익 1,924, 당기순이익 1,585. 자산총계 24,470. 종업원 83명(와이낫미프로덕션 합병 후).</t>
        </is>
      </c>
      <c r="G3932" s="37" t="inlineStr">
        <is>
          <t>DART 기타공시</t>
        </is>
      </c>
      <c r="H3932" s="36" t="inlineStr">
        <is>
          <t>2023-05-30</t>
        </is>
      </c>
      <c r="I3932" s="36" t="inlineStr">
        <is>
          <t>20230530000341</t>
        </is>
      </c>
      <c r="J3932" s="39" t="inlineStr">
        <is>
          <t>https://dart.fss.or.kr/dsaf001/main.do?rcpNo=20230530000341</t>
        </is>
      </c>
      <c r="K3932" s="37" t="inlineStr">
        <is>
          <t>target_rev_post,target_op_post,perf_basis</t>
        </is>
      </c>
    </row>
    <row r="3933" ht="45" customHeight="1">
      <c r="A3933" s="36" t="inlineStr">
        <is>
          <t>K047</t>
        </is>
      </c>
      <c r="B3933" s="37" t="inlineStr">
        <is>
          <t>Samyang CNC Co.,Ltd.</t>
        </is>
      </c>
      <c r="C3933" s="36" t="inlineStr">
        <is>
          <t>인수 후</t>
        </is>
      </c>
      <c r="D3933" s="36" t="inlineStr">
        <is>
          <t>2023</t>
        </is>
      </c>
      <c r="E3933" s="37" t="inlineStr">
        <is>
          <t>실적</t>
        </is>
      </c>
      <c r="F3933" s="37" t="inlineStr">
        <is>
          <t>삼양씨앤씨 대규모기업집단현황공시(연1회) 회사 손익현황(직전 사업연도, 개별, 백만원): 2023 매출액 9,970, 영업이익 -1,449, 당기순이익 -4,184. 자산총계 19,464. 대표 박성인·김미정.</t>
        </is>
      </c>
      <c r="G3933" s="37" t="inlineStr">
        <is>
          <t>DART 기타공시</t>
        </is>
      </c>
      <c r="H3933" s="36" t="inlineStr">
        <is>
          <t>2024-05-30</t>
        </is>
      </c>
      <c r="I3933" s="36" t="inlineStr">
        <is>
          <t>20240530000607</t>
        </is>
      </c>
      <c r="J3933" s="39" t="inlineStr">
        <is>
          <t>https://dart.fss.or.kr/dsaf001/main.do?rcpNo=20240530000607</t>
        </is>
      </c>
      <c r="K3933" s="37" t="inlineStr">
        <is>
          <t>target_rev_post,target_op_post,perf_basis,post_events_summary</t>
        </is>
      </c>
    </row>
    <row r="3934" ht="45" customHeight="1">
      <c r="A3934" s="36" t="inlineStr">
        <is>
          <t>K047</t>
        </is>
      </c>
      <c r="B3934" s="37" t="inlineStr">
        <is>
          <t>Samyang CNC Co.,Ltd.</t>
        </is>
      </c>
      <c r="C3934" s="36" t="inlineStr">
        <is>
          <t>인수 후</t>
        </is>
      </c>
      <c r="D3934" s="36" t="inlineStr">
        <is>
          <t>2024</t>
        </is>
      </c>
      <c r="E3934" s="37" t="inlineStr">
        <is>
          <t>실적</t>
        </is>
      </c>
      <c r="F3934" s="37" t="inlineStr">
        <is>
          <t>삼양씨앤씨 대규모기업집단현황공시(연1회) 회사 손익현황(직전 사업연도, 개별, 백만원): 2024 매출액 8,539, 영업이익 -1,858, 당기순이익 -4,759. 자산총계 13,689. 대표 차성택.</t>
        </is>
      </c>
      <c r="G3934" s="37" t="inlineStr">
        <is>
          <t>DART 기타공시</t>
        </is>
      </c>
      <c r="H3934" s="36" t="inlineStr">
        <is>
          <t>2025-05-29</t>
        </is>
      </c>
      <c r="I3934" s="36" t="inlineStr">
        <is>
          <t>20250529000656</t>
        </is>
      </c>
      <c r="J3934" s="39" t="inlineStr">
        <is>
          <t>https://dart.fss.or.kr/dsaf001/main.do?rcpNo=20250529000656</t>
        </is>
      </c>
      <c r="K3934" s="37" t="inlineStr">
        <is>
          <t>target_rev_post,target_op_post,perf_basis,post_events_summary</t>
        </is>
      </c>
    </row>
    <row r="3935" ht="45" customHeight="1">
      <c r="A3935" s="36" t="inlineStr">
        <is>
          <t>K047</t>
        </is>
      </c>
      <c r="B3935" s="37" t="inlineStr">
        <is>
          <t>Samyang CNC Co.,Ltd.</t>
        </is>
      </c>
      <c r="C3935" s="36" t="inlineStr">
        <is>
          <t>인수 후</t>
        </is>
      </c>
      <c r="D3935" s="36" t="inlineStr">
        <is>
          <t>2025</t>
        </is>
      </c>
      <c r="E3935" s="37" t="inlineStr">
        <is>
          <t>실적</t>
        </is>
      </c>
      <c r="F3935" s="37" t="inlineStr">
        <is>
          <t>삼양씨앤씨 대규모기업집단현황공시(연1회) 회사 손익현황(직전 사업연도, 개별, 백만원): 2025 매출액 6,642, 영업이익 -70, 당기순이익 -646. 자산총계 12,352, 자본총계 9,079. 대표 차성택, 종업원 29명.</t>
        </is>
      </c>
      <c r="G3935" s="37" t="inlineStr">
        <is>
          <t>DART 기타공시</t>
        </is>
      </c>
      <c r="H3935" s="36" t="inlineStr">
        <is>
          <t>2026-05-29</t>
        </is>
      </c>
      <c r="I3935" s="36" t="inlineStr">
        <is>
          <t>20260529000803</t>
        </is>
      </c>
      <c r="J3935" s="39" t="inlineStr">
        <is>
          <t>https://dart.fss.or.kr/dsaf001/main.do?rcpNo=20260529000803</t>
        </is>
      </c>
      <c r="K3935" s="37" t="inlineStr">
        <is>
          <t>target_rev_post,target_op_post,perf_basis,post_events_summary</t>
        </is>
      </c>
    </row>
    <row r="3936" ht="45" customHeight="1">
      <c r="A3936" s="36" t="inlineStr">
        <is>
          <t>K047</t>
        </is>
      </c>
      <c r="B3936" s="37" t="inlineStr">
        <is>
          <t>Samyang CNC Co.,Ltd.</t>
        </is>
      </c>
      <c r="C3936" s="36" t="inlineStr">
        <is>
          <t>인수 전</t>
        </is>
      </c>
      <c r="D3936" s="36" t="inlineStr">
        <is>
          <t>2020-11-03</t>
        </is>
      </c>
      <c r="E3936" s="37" t="inlineStr">
        <is>
          <t>기타</t>
        </is>
      </c>
      <c r="F3936" s="37" t="inlineStr">
        <is>
          <t>바이라인네트워크(남혜현) 2020 콘텐츠 업계 결산: 카카오페이지가 "삼양씨앤씨, 네오바자르, 다온크리에이티브, 알에스미디어 등의 경영권을 확보했다".</t>
        </is>
      </c>
      <c r="G3936" s="37" t="inlineStr">
        <is>
          <t>언론 보도</t>
        </is>
      </c>
      <c r="H3936" s="36" t="inlineStr">
        <is>
          <t>2020-11-03</t>
        </is>
      </c>
      <c r="I3936" s="36" t="n"/>
      <c r="J3936" s="39" t="inlineStr">
        <is>
          <t>https://byline.network/2020/11/3-74/</t>
        </is>
      </c>
      <c r="K3936" s="37" t="inlineStr">
        <is>
          <t>pre_events_summary</t>
        </is>
      </c>
    </row>
    <row r="3937" ht="45" customHeight="1">
      <c r="A3937" s="36" t="inlineStr">
        <is>
          <t>K047</t>
        </is>
      </c>
      <c r="B3937" s="37" t="inlineStr">
        <is>
          <t>Samyang CNC Co.,Ltd.</t>
        </is>
      </c>
      <c r="C3937" s="36" t="inlineStr">
        <is>
          <t>인수 전</t>
        </is>
      </c>
      <c r="D3937" s="36" t="inlineStr">
        <is>
          <t>2018-08-01</t>
        </is>
      </c>
      <c r="E3937" s="37" t="inlineStr">
        <is>
          <t>사명변경</t>
        </is>
      </c>
      <c r="F3937" s="37" t="inlineStr">
        <is>
          <t>㈜카카오 2018 사업보고서 회사의 개요: "(주)포도트리는 2018년 8월 1일부로 (주)카카오페이지로 사명이 변경되었습니다." 따라서 2018-03 삼양씨앤씨 49.97% 취득 당시 인수 주체 사명은 ㈜포도트리.</t>
        </is>
      </c>
      <c r="G3937" s="37" t="inlineStr">
        <is>
          <t>DART 사업보고서</t>
        </is>
      </c>
      <c r="H3937" s="36" t="inlineStr">
        <is>
          <t>2019-04-01</t>
        </is>
      </c>
      <c r="I3937" s="36" t="inlineStr">
        <is>
          <t>20190401005013</t>
        </is>
      </c>
      <c r="J3937" s="39" t="inlineStr">
        <is>
          <t>https://dart.fss.or.kr/dsaf001/main.do?rcpNo=20190401005013</t>
        </is>
      </c>
      <c r="K3937" s="37" t="inlineStr">
        <is>
          <t>pre_events_summary,notes</t>
        </is>
      </c>
    </row>
    <row r="3938" ht="45" customHeight="1">
      <c r="A3938" s="36" t="inlineStr">
        <is>
          <t>K047</t>
        </is>
      </c>
      <c r="B3938" s="37" t="inlineStr">
        <is>
          <t>Samyang CNC Co.,Ltd.</t>
        </is>
      </c>
      <c r="C3938" s="36" t="inlineStr">
        <is>
          <t>인수 전</t>
        </is>
      </c>
      <c r="D3938" s="36" t="inlineStr">
        <is>
          <t>2020-12-31</t>
        </is>
      </c>
      <c r="E3938" s="37" t="inlineStr">
        <is>
          <t>기타</t>
        </is>
      </c>
      <c r="F3938" s="37"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7" t="inlineStr">
        <is>
          <t>DART 감사보고서</t>
        </is>
      </c>
      <c r="H3938" s="36" t="inlineStr">
        <is>
          <t>2021-04-01</t>
        </is>
      </c>
      <c r="I3938" s="36" t="inlineStr">
        <is>
          <t>20210401000639</t>
        </is>
      </c>
      <c r="J3938" s="39" t="inlineStr">
        <is>
          <t>https://dart.fss.or.kr/dsaf001/main.do?rcpNo=20210401000639</t>
        </is>
      </c>
      <c r="K3938" s="37" t="inlineStr">
        <is>
          <t>notes</t>
        </is>
      </c>
    </row>
    <row r="3939" ht="45" customHeight="1">
      <c r="A3939" s="36" t="inlineStr">
        <is>
          <t>K047</t>
        </is>
      </c>
      <c r="B3939" s="37" t="inlineStr">
        <is>
          <t>Samyang CNC Co.,Ltd.</t>
        </is>
      </c>
      <c r="C3939" s="36" t="inlineStr">
        <is>
          <t>인수 후</t>
        </is>
      </c>
      <c r="D3939" s="36" t="inlineStr">
        <is>
          <t>2021</t>
        </is>
      </c>
      <c r="E3939" s="37" t="inlineStr">
        <is>
          <t>기타</t>
        </is>
      </c>
      <c r="F3939" s="37"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7" t="inlineStr">
        <is>
          <t>DART 감사보고서</t>
        </is>
      </c>
      <c r="H3939" s="36" t="inlineStr">
        <is>
          <t>2022-03-31</t>
        </is>
      </c>
      <c r="I3939" s="36" t="inlineStr">
        <is>
          <t>20220331003670</t>
        </is>
      </c>
      <c r="J3939" s="39" t="inlineStr">
        <is>
          <t>https://dart.fss.or.kr/dsaf001/main.do?rcpNo=20220331003670</t>
        </is>
      </c>
      <c r="K3939" s="37" t="inlineStr">
        <is>
          <t>post_events_summary</t>
        </is>
      </c>
    </row>
    <row r="3940" ht="45" customHeight="1">
      <c r="A3940" s="36" t="inlineStr">
        <is>
          <t>K047</t>
        </is>
      </c>
      <c r="B3940" s="37" t="inlineStr">
        <is>
          <t>Samyang CNC Co.,Ltd.</t>
        </is>
      </c>
      <c r="C3940" s="36" t="inlineStr">
        <is>
          <t>발표</t>
        </is>
      </c>
      <c r="D3940" s="36" t="inlineStr">
        <is>
          <t>2021-01-15</t>
        </is>
      </c>
      <c r="E3940" s="37" t="inlineStr">
        <is>
          <t>기타</t>
        </is>
      </c>
      <c r="F3940" s="37" t="inlineStr">
        <is>
          <t>Yahoo Finance 차트 API KRW=X 일별 종가: 2021-01-14 1,097.11, 2021-01-15 1,094.90, 2021-01-18 1,102.96원/달러. 24,000,000,000원 ÷ 1,094.90 = USD 21.92백만.</t>
        </is>
      </c>
      <c r="G3940" s="37" t="inlineStr">
        <is>
          <t>기타</t>
        </is>
      </c>
      <c r="H3940" s="36" t="inlineStr">
        <is>
          <t>2021-01-15</t>
        </is>
      </c>
      <c r="I3940" s="36" t="n"/>
      <c r="J3940" s="39" t="inlineStr">
        <is>
          <t>https://query1.finance.yahoo.com/v8/finance/chart/KRW=X</t>
        </is>
      </c>
      <c r="K3940" s="37" t="inlineStr">
        <is>
          <t>value_chk_usdmm</t>
        </is>
      </c>
    </row>
    <row r="3941" ht="45" customHeight="1">
      <c r="A3941" s="36" t="inlineStr">
        <is>
          <t>K048</t>
        </is>
      </c>
      <c r="B3941" s="37" t="inlineStr">
        <is>
          <t>Gaseung Development Co., Ltd.</t>
        </is>
      </c>
      <c r="C3941" s="36" t="inlineStr">
        <is>
          <t>발표</t>
        </is>
      </c>
      <c r="D3941" s="36" t="inlineStr">
        <is>
          <t>2021-02-16</t>
        </is>
      </c>
      <c r="E3941" s="37" t="inlineStr">
        <is>
          <t>완료</t>
        </is>
      </c>
      <c r="F3941" s="37" t="inlineStr">
        <is>
          <t>카카오 측 '최대주주 등의 주식보유 변동'((유)가승개발, 2021-02-22): ㈜카카오브이엑스 2021.02.16 100,000좌(50.00%) → +10,000좌 → 110,000좌(55.00%), 금액 1,800,000,000원, 단가 180,000원</t>
        </is>
      </c>
      <c r="G3941" s="37" t="inlineStr">
        <is>
          <t>DART 기타공시</t>
        </is>
      </c>
      <c r="H3941" s="36" t="inlineStr">
        <is>
          <t>2021-02-22</t>
        </is>
      </c>
      <c r="I3941" s="36" t="inlineStr">
        <is>
          <t>20210222001995</t>
        </is>
      </c>
      <c r="J3941" s="39" t="inlineStr">
        <is>
          <t>https://dart.fss.or.kr/dsaf001/main.do?rcpNo=20210222001995</t>
        </is>
      </c>
      <c r="K3941" s="37" t="inlineStr">
        <is>
          <t>value_chk_local,value_chk_usdmm,status_chk,chk_note,first_filing_date,deal_to_assets_pct,deal_to_equity_pct,event_ticker_basis,size_basis,post_events_summary</t>
        </is>
      </c>
    </row>
    <row r="3942" ht="45" customHeight="1">
      <c r="A3942" s="36" t="inlineStr">
        <is>
          <t>K048</t>
        </is>
      </c>
      <c r="B3942" s="37" t="inlineStr">
        <is>
          <t>Gaseung Development Co., Ltd.</t>
        </is>
      </c>
      <c r="C3942" s="36" t="inlineStr">
        <is>
          <t>인수 전</t>
        </is>
      </c>
      <c r="D3942" s="36" t="inlineStr">
        <is>
          <t>2021-02-15</t>
        </is>
      </c>
      <c r="E3942" s="37" t="inlineStr">
        <is>
          <t>소유주변경</t>
        </is>
      </c>
      <c r="F3942" s="37"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7" t="inlineStr">
        <is>
          <t>DART 기타공시</t>
        </is>
      </c>
      <c r="H3942" s="36" t="inlineStr">
        <is>
          <t>2021-02-22</t>
        </is>
      </c>
      <c r="I3942" s="36" t="inlineStr">
        <is>
          <t>20210222001275</t>
        </is>
      </c>
      <c r="J3942" s="39" t="inlineStr">
        <is>
          <t>https://dart.fss.or.kr/dsaf001/main.do?rcpNo=20210222001275</t>
        </is>
      </c>
      <c r="K3942" s="37" t="inlineStr">
        <is>
          <t>chk_note,notes,pre_events_summary,value_chk_local</t>
        </is>
      </c>
    </row>
    <row r="3943" ht="45" customHeight="1">
      <c r="A3943" s="36" t="inlineStr">
        <is>
          <t>K048</t>
        </is>
      </c>
      <c r="B3943" s="37" t="inlineStr">
        <is>
          <t>Gaseung Development Co., Ltd.</t>
        </is>
      </c>
      <c r="C3943" s="36" t="inlineStr">
        <is>
          <t>인수 전</t>
        </is>
      </c>
      <c r="D3943" s="36" t="inlineStr">
        <is>
          <t>2020-12-21</t>
        </is>
      </c>
      <c r="E3943" s="37" t="inlineStr">
        <is>
          <t>지분취득</t>
        </is>
      </c>
      <c r="F3943" s="37" t="inlineStr">
        <is>
          <t>'최대주주 등의 주식보유 변동'((유)가승개발): ㈜더블트리에셋 2020.12.21 100,000좌(50.00%) → 0, -6,000,000,000원·단가 60,000원; ㈜카카오브이엑스 2020.12.21 0 → 100,000좌(50.00%), 6,000,000,000원. ㈜승산 50% 유지</t>
        </is>
      </c>
      <c r="G3943" s="37" t="inlineStr">
        <is>
          <t>DART 기타공시</t>
        </is>
      </c>
      <c r="H3943" s="36" t="inlineStr">
        <is>
          <t>2020-12-28</t>
        </is>
      </c>
      <c r="I3943" s="36" t="inlineStr">
        <is>
          <t>20201228000353</t>
        </is>
      </c>
      <c r="J3943" s="39" t="inlineStr">
        <is>
          <t>https://dart.fss.or.kr/dsaf001/main.do?rcpNo=20201228000353</t>
        </is>
      </c>
      <c r="K3943" s="37" t="inlineStr">
        <is>
          <t>chk_note,notes,pre_events_summary</t>
        </is>
      </c>
    </row>
    <row r="3944" ht="45" customHeight="1">
      <c r="A3944" s="36" t="inlineStr">
        <is>
          <t>K048</t>
        </is>
      </c>
      <c r="B3944" s="37" t="inlineStr">
        <is>
          <t>Gaseung Development Co., Ltd.</t>
        </is>
      </c>
      <c r="C3944" s="36" t="inlineStr">
        <is>
          <t>인수 후</t>
        </is>
      </c>
      <c r="D3944" s="36" t="inlineStr">
        <is>
          <t>2025-12-31</t>
        </is>
      </c>
      <c r="E3944" s="37" t="inlineStr">
        <is>
          <t>실적</t>
        </is>
      </c>
      <c r="F3944" s="37" t="inlineStr">
        <is>
          <t>카카오VX 2025 연결감사보고서 종속기업 요약재무(단위 천원): (유)가승개발 2025 자산 91,740,783·부채 104,656,746·자본 (12,915,963)·매출 -·당기순손익 (4,620,488); 2024 자본 (8,295,475)·순손익 (4,032,379). 지분율 55.00%(당기·전기)</t>
        </is>
      </c>
      <c r="G3944" s="37" t="inlineStr">
        <is>
          <t>DART 감사보고서</t>
        </is>
      </c>
      <c r="H3944" s="36" t="inlineStr">
        <is>
          <t>2026-04-07</t>
        </is>
      </c>
      <c r="I3944" s="36" t="inlineStr">
        <is>
          <t>20260407003027</t>
        </is>
      </c>
      <c r="J3944" s="39" t="inlineStr">
        <is>
          <t>https://dart.fss.or.kr/dsaf001/main.do?rcpNo=20260407003027</t>
        </is>
      </c>
      <c r="K3944" s="37" t="inlineStr">
        <is>
          <t>target_rev_post,target_op_post,post_events_summary,perf_basis,target_rev_pre</t>
        </is>
      </c>
    </row>
    <row r="3945" ht="45" customHeight="1">
      <c r="A3945" s="36" t="inlineStr">
        <is>
          <t>K048</t>
        </is>
      </c>
      <c r="B3945" s="37" t="inlineStr">
        <is>
          <t>Gaseung Development Co., Ltd.</t>
        </is>
      </c>
      <c r="C3945" s="36" t="inlineStr">
        <is>
          <t>인수 후</t>
        </is>
      </c>
      <c r="D3945" s="36" t="inlineStr">
        <is>
          <t>2025-12-31</t>
        </is>
      </c>
      <c r="E3945" s="37" t="inlineStr">
        <is>
          <t>기타</t>
        </is>
      </c>
      <c r="F3945" s="37"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7" t="inlineStr">
        <is>
          <t>DART 감사보고서</t>
        </is>
      </c>
      <c r="H3945" s="36" t="inlineStr">
        <is>
          <t>2026-04-07</t>
        </is>
      </c>
      <c r="I3945" s="36" t="inlineStr">
        <is>
          <t>20260407003025</t>
        </is>
      </c>
      <c r="J3945" s="39" t="inlineStr">
        <is>
          <t>https://dart.fss.or.kr/dsaf001/main.do?rcpNo=20260407003025</t>
        </is>
      </c>
      <c r="K3945" s="37" t="inlineStr">
        <is>
          <t>impairment,post_events_summary</t>
        </is>
      </c>
    </row>
    <row r="3946" ht="45" customHeight="1">
      <c r="A3946" s="36" t="inlineStr">
        <is>
          <t>K050</t>
        </is>
      </c>
      <c r="B3946" s="37" t="inlineStr">
        <is>
          <t>In Time Co. Ltd</t>
        </is>
      </c>
      <c r="C3946" s="36" t="inlineStr">
        <is>
          <t>인수 후</t>
        </is>
      </c>
      <c r="D3946" s="36" t="inlineStr">
        <is>
          <t>2020-09-30</t>
        </is>
      </c>
      <c r="E3946" s="37" t="inlineStr">
        <is>
          <t>기타</t>
        </is>
      </c>
      <c r="F3946" s="37"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7" t="inlineStr">
        <is>
          <t>DART 기타공시</t>
        </is>
      </c>
      <c r="H3946" s="36" t="inlineStr">
        <is>
          <t>2020-11-16</t>
        </is>
      </c>
      <c r="I3946" s="36" t="inlineStr">
        <is>
          <t>20201116001873</t>
        </is>
      </c>
      <c r="J3946" s="39" t="inlineStr">
        <is>
          <t>https://dart.fss.or.kr/dsaf001/main.do?rcpNo=20201116001873</t>
        </is>
      </c>
      <c r="K3946" s="37" t="inlineStr">
        <is>
          <t>notes</t>
        </is>
      </c>
    </row>
    <row r="3947" ht="45" customHeight="1">
      <c r="A3947" s="36" t="inlineStr">
        <is>
          <t>K050</t>
        </is>
      </c>
      <c r="B3947" s="37" t="inlineStr">
        <is>
          <t>In Time Co. Ltd</t>
        </is>
      </c>
      <c r="C3947" s="36" t="inlineStr">
        <is>
          <t>인수 후</t>
        </is>
      </c>
      <c r="D3947" s="36" t="inlineStr">
        <is>
          <t>2020-12-31</t>
        </is>
      </c>
      <c r="E3947" s="37" t="inlineStr">
        <is>
          <t>기타</t>
        </is>
      </c>
      <c r="F3947" s="37" t="inlineStr">
        <is>
          <t>카카오 2020 사업보고서 연결주석의 같은 매입의무 목록은 '㈜삼양씨앤씨, … ㈜배틀엔터테인먼트, ㈜크로스픽쳐스'로 인타임이 빠져 있음.</t>
        </is>
      </c>
      <c r="G3947" s="37" t="inlineStr">
        <is>
          <t>DART 사업보고서</t>
        </is>
      </c>
      <c r="H3947" s="36" t="inlineStr">
        <is>
          <t>2021-03-18</t>
        </is>
      </c>
      <c r="I3947" s="36" t="inlineStr">
        <is>
          <t>20210318001373</t>
        </is>
      </c>
      <c r="J3947" s="39" t="inlineStr">
        <is>
          <t>https://dart.fss.or.kr/dsaf001/main.do?rcpNo=20210318001373</t>
        </is>
      </c>
      <c r="K3947" s="37" t="inlineStr">
        <is>
          <t>notes</t>
        </is>
      </c>
    </row>
    <row r="3948" ht="45" customHeight="1">
      <c r="A3948" s="36" t="inlineStr">
        <is>
          <t>K050</t>
        </is>
      </c>
      <c r="B3948" s="37" t="inlineStr">
        <is>
          <t>In Time Co. Ltd</t>
        </is>
      </c>
      <c r="C3948" s="36" t="inlineStr">
        <is>
          <t>발표</t>
        </is>
      </c>
      <c r="D3948" s="36" t="inlineStr">
        <is>
          <t>2020-07-08</t>
        </is>
      </c>
      <c r="E3948" s="37" t="inlineStr">
        <is>
          <t>기타</t>
        </is>
      </c>
      <c r="F3948" s="37" t="inlineStr">
        <is>
          <t>카카오페이지 타법인주식및출자증권취득결정: Radish Media 32,243,216,398원, 자기자본 338,176,376,4xx원, 이사회 2020.07.08. 인타임 공시 아님(비교용).</t>
        </is>
      </c>
      <c r="G3948" s="37" t="inlineStr">
        <is>
          <t>DART 기타공시</t>
        </is>
      </c>
      <c r="H3948" s="36" t="inlineStr">
        <is>
          <t>2020-07-15</t>
        </is>
      </c>
      <c r="I3948" s="36" t="inlineStr">
        <is>
          <t>20200715000299</t>
        </is>
      </c>
      <c r="J3948" s="39" t="inlineStr">
        <is>
          <t>https://dart.fss.or.kr/dsaf001/main.do?rcpNo=20200715000299</t>
        </is>
      </c>
      <c r="K3948" s="37" t="inlineStr">
        <is>
          <t>notes,announce_date_chk</t>
        </is>
      </c>
    </row>
    <row r="3949" ht="45" customHeight="1">
      <c r="A3949" s="36" t="inlineStr">
        <is>
          <t>K050</t>
        </is>
      </c>
      <c r="B3949" s="37" t="inlineStr">
        <is>
          <t>In Time Co. Ltd</t>
        </is>
      </c>
      <c r="C3949" s="36" t="inlineStr">
        <is>
          <t>발표</t>
        </is>
      </c>
      <c r="D3949" s="36" t="inlineStr">
        <is>
          <t>2020-08-20</t>
        </is>
      </c>
      <c r="E3949" s="37" t="inlineStr">
        <is>
          <t>기타</t>
        </is>
      </c>
      <c r="F3949" s="37" t="inlineStr">
        <is>
          <t>카카오페이지 타법인주식및출자증권취득결정: ㈜디앤씨미디어 21,174,547,500원, 자기자본 338,399,975,8xx원. 인타임 공시 아님(비교용).</t>
        </is>
      </c>
      <c r="G3949" s="37" t="inlineStr">
        <is>
          <t>DART 기타공시</t>
        </is>
      </c>
      <c r="H3949" s="36" t="inlineStr">
        <is>
          <t>2020-08-27</t>
        </is>
      </c>
      <c r="I3949" s="36" t="inlineStr">
        <is>
          <t>20200827000449</t>
        </is>
      </c>
      <c r="J3949" s="39" t="inlineStr">
        <is>
          <t>https://dart.fss.or.kr/dsaf001/main.do?rcpNo=20200827000449</t>
        </is>
      </c>
      <c r="K3949" s="37" t="inlineStr">
        <is>
          <t>notes,announce_date_chk</t>
        </is>
      </c>
    </row>
    <row r="3950" ht="45" customHeight="1">
      <c r="A3950" s="36" t="inlineStr">
        <is>
          <t>K050</t>
        </is>
      </c>
      <c r="B3950" s="37" t="inlineStr">
        <is>
          <t>In Time Co. Ltd</t>
        </is>
      </c>
      <c r="C3950" s="36" t="inlineStr">
        <is>
          <t>발표</t>
        </is>
      </c>
      <c r="D3950" s="36" t="inlineStr">
        <is>
          <t>2020-09-28</t>
        </is>
      </c>
      <c r="E3950" s="37" t="inlineStr">
        <is>
          <t>기타</t>
        </is>
      </c>
      <c r="F3950" s="37" t="inlineStr">
        <is>
          <t>카카오페이지 타법인주식및출자증권취득결정: ㈜투유드림 20,000,055,870원, 자기자본 338,454,330,0xx원, 이사회 2020.09.28. 인타임 공시 아님(비교용).</t>
        </is>
      </c>
      <c r="G3950" s="37" t="inlineStr">
        <is>
          <t>DART 기타공시</t>
        </is>
      </c>
      <c r="H3950" s="36" t="inlineStr">
        <is>
          <t>2020-10-05</t>
        </is>
      </c>
      <c r="I3950" s="36" t="inlineStr">
        <is>
          <t>20201005000256</t>
        </is>
      </c>
      <c r="J3950" s="39" t="inlineStr">
        <is>
          <t>https://dart.fss.or.kr/dsaf001/main.do?rcpNo=20201005000256</t>
        </is>
      </c>
      <c r="K3950" s="37" t="inlineStr">
        <is>
          <t>notes,announce_date_chk</t>
        </is>
      </c>
    </row>
    <row r="3951" ht="45" customHeight="1">
      <c r="A3951" s="36" t="inlineStr">
        <is>
          <t>K050</t>
        </is>
      </c>
      <c r="B3951" s="37" t="inlineStr">
        <is>
          <t>In Time Co. Ltd</t>
        </is>
      </c>
      <c r="C3951" s="36" t="inlineStr">
        <is>
          <t>발표</t>
        </is>
      </c>
      <c r="D3951" s="36" t="inlineStr">
        <is>
          <t>2020-10-23</t>
        </is>
      </c>
      <c r="E3951" s="37" t="inlineStr">
        <is>
          <t>기타</t>
        </is>
      </c>
      <c r="F3951" s="37" t="inlineStr">
        <is>
          <t>카카오페이지 타법인주식및출자증권취득결정: ㈜케이더블유북스 34,100,000,000원, 자기자본 338,642,021,1xx원. 인타임 공시 아님(비교용). 2020-07~12 카카오페이지 DART 공시 목록에 인타임 취득 공시 없음.</t>
        </is>
      </c>
      <c r="G3951" s="37" t="inlineStr">
        <is>
          <t>DART 기타공시</t>
        </is>
      </c>
      <c r="H3951" s="36" t="inlineStr">
        <is>
          <t>2020-10-29</t>
        </is>
      </c>
      <c r="I3951" s="36" t="inlineStr">
        <is>
          <t>20201029000428</t>
        </is>
      </c>
      <c r="J3951" s="39" t="inlineStr">
        <is>
          <t>https://dart.fss.or.kr/dsaf001/main.do?rcpNo=20201029000428</t>
        </is>
      </c>
      <c r="K3951" s="37" t="inlineStr">
        <is>
          <t>notes,announce_date_chk</t>
        </is>
      </c>
    </row>
    <row r="3952" ht="45" customHeight="1">
      <c r="A3952" s="36" t="inlineStr">
        <is>
          <t>K050</t>
        </is>
      </c>
      <c r="B3952" s="37" t="inlineStr">
        <is>
          <t>In Time Co. Ltd</t>
        </is>
      </c>
      <c r="C3952" s="36" t="inlineStr">
        <is>
          <t>인수 후</t>
        </is>
      </c>
      <c r="D3952" s="36" t="inlineStr">
        <is>
          <t>2025-12-31</t>
        </is>
      </c>
      <c r="E3952" s="37" t="inlineStr">
        <is>
          <t>추가취득</t>
        </is>
      </c>
      <c r="F3952" s="37" t="inlineStr">
        <is>
          <t>FY2025 기업집단현황공시 소유지분현황: '(주)카카오엔터테인먼트 | 502,000 | 100.00', 총계 502,000주. 유가증권거래 표 '(주)인타임 | 2,310 | 2,310'(백만원). 대표 차성택.</t>
        </is>
      </c>
      <c r="G3952" s="37" t="inlineStr">
        <is>
          <t>DART 기타공시</t>
        </is>
      </c>
      <c r="H3952" s="36" t="inlineStr">
        <is>
          <t>2026-05-29</t>
        </is>
      </c>
      <c r="I3952" s="36" t="inlineStr">
        <is>
          <t>20260529000856</t>
        </is>
      </c>
      <c r="J3952" s="39" t="inlineStr">
        <is>
          <t>https://dart.fss.or.kr/dsaf001/main.do?rcpNo=20260529000856</t>
        </is>
      </c>
      <c r="K3952" s="37" t="inlineStr">
        <is>
          <t>post_events_summary</t>
        </is>
      </c>
    </row>
    <row r="3953" ht="45" customHeight="1">
      <c r="A3953" s="36" t="inlineStr">
        <is>
          <t>K050</t>
        </is>
      </c>
      <c r="B3953" s="37" t="inlineStr">
        <is>
          <t>In Time Co. Ltd</t>
        </is>
      </c>
      <c r="C3953" s="36" t="inlineStr">
        <is>
          <t>인수 후</t>
        </is>
      </c>
      <c r="D3953" s="36" t="inlineStr">
        <is>
          <t>2025-09-09</t>
        </is>
      </c>
      <c r="E3953" s="37" t="inlineStr">
        <is>
          <t>추가취득</t>
        </is>
      </c>
      <c r="F3953" s="37" t="inlineStr">
        <is>
          <t>특수관계인의 유상증자 참여: KE 출자 2,310백만원(462,000주, 출자 후 지분율 70%), 증자 3,300백만원(660,000주). '신주배정기준일 주주 전원의 참여를 전제로 계산'.</t>
        </is>
      </c>
      <c r="G3953" s="37" t="inlineStr">
        <is>
          <t>DART 기타공시</t>
        </is>
      </c>
      <c r="H3953" s="36" t="inlineStr">
        <is>
          <t>2025-09-17</t>
        </is>
      </c>
      <c r="I3953" s="36" t="inlineStr">
        <is>
          <t>20250917000354</t>
        </is>
      </c>
      <c r="J3953" s="39" t="inlineStr">
        <is>
          <t>https://dart.fss.or.kr/dsaf001/main.do?rcpNo=20250917000354</t>
        </is>
      </c>
      <c r="K3953" s="37" t="inlineStr">
        <is>
          <t>post_events_summary</t>
        </is>
      </c>
    </row>
    <row r="3954" ht="45" customHeight="1">
      <c r="A3954" s="36" t="inlineStr">
        <is>
          <t>K050</t>
        </is>
      </c>
      <c r="B3954" s="37" t="inlineStr">
        <is>
          <t>In Time Co. Ltd</t>
        </is>
      </c>
      <c r="C3954" s="36" t="inlineStr">
        <is>
          <t>인수 후</t>
        </is>
      </c>
      <c r="D3954" s="36" t="inlineStr">
        <is>
          <t>2021-09-24</t>
        </is>
      </c>
      <c r="E3954" s="37" t="inlineStr">
        <is>
          <t>경영진변경</t>
        </is>
      </c>
      <c r="F3954" s="37" t="inlineStr">
        <is>
          <t>임원의 변동: 감사 조성광 해임 2021.09.24, 임장렬('현 - (주)스타쉽엔터테인먼트 감사') 선임 2021.09.24; 기타비상무이사 황인호('전 - (주)삼양씨앤씨 기타비상무이사') 해임 2021.12.31.</t>
        </is>
      </c>
      <c r="G3954" s="37" t="inlineStr">
        <is>
          <t>DART 기타공시</t>
        </is>
      </c>
      <c r="H3954" s="36" t="inlineStr">
        <is>
          <t>2022-02-25</t>
        </is>
      </c>
      <c r="I3954" s="36" t="inlineStr">
        <is>
          <t>20220225003259</t>
        </is>
      </c>
      <c r="J3954" s="39" t="inlineStr">
        <is>
          <t>https://dart.fss.or.kr/dsaf001/main.do?rcpNo=20220225003259</t>
        </is>
      </c>
      <c r="K3954" s="37" t="inlineStr">
        <is>
          <t>post_events_summary</t>
        </is>
      </c>
    </row>
    <row r="3955" ht="45" customHeight="1">
      <c r="A3955" s="36" t="inlineStr">
        <is>
          <t>K050</t>
        </is>
      </c>
      <c r="B3955" s="37" t="inlineStr">
        <is>
          <t>In Time Co. Ltd</t>
        </is>
      </c>
      <c r="C3955" s="36" t="inlineStr">
        <is>
          <t>인수 후</t>
        </is>
      </c>
      <c r="D3955" s="36" t="inlineStr">
        <is>
          <t>2021</t>
        </is>
      </c>
      <c r="E3955" s="37" t="inlineStr">
        <is>
          <t>기타</t>
        </is>
      </c>
      <c r="F3955" s="37" t="inlineStr">
        <is>
          <t>카카오 2021 사업보고서 연결주석: 종속기업 표 '㈜인타임(주8) | 200,000 | 컨텐츠 제작 및 공급 | … | 28,000 | 70.0'. 인타임 이름의 영업권·손상 행은 없음.</t>
        </is>
      </c>
      <c r="G3955" s="37" t="inlineStr">
        <is>
          <t>DART 사업보고서</t>
        </is>
      </c>
      <c r="H3955" s="36" t="inlineStr">
        <is>
          <t>2022-03-21</t>
        </is>
      </c>
      <c r="I3955" s="36" t="inlineStr">
        <is>
          <t>20220321001331</t>
        </is>
      </c>
      <c r="J3955" s="39" t="inlineStr">
        <is>
          <t>https://dart.fss.or.kr/dsaf001/main.do?rcpNo=20220321001331</t>
        </is>
      </c>
      <c r="K3955" s="37" t="inlineStr">
        <is>
          <t>impairment</t>
        </is>
      </c>
    </row>
    <row r="3956" ht="45" customHeight="1">
      <c r="A3956" s="36" t="inlineStr">
        <is>
          <t>K050</t>
        </is>
      </c>
      <c r="B3956" s="37" t="inlineStr">
        <is>
          <t>In Time Co. Ltd</t>
        </is>
      </c>
      <c r="C3956" s="36" t="inlineStr">
        <is>
          <t>인수 후</t>
        </is>
      </c>
      <c r="D3956" s="36" t="inlineStr">
        <is>
          <t>2026-08-27</t>
        </is>
      </c>
      <c r="E3956" s="37" t="inlineStr">
        <is>
          <t>기타</t>
        </is>
      </c>
      <c r="F3956" s="37" t="inlineStr">
        <is>
          <t>인타임 대규모기업집단현황공시[분기별공시]. DART의 인타임 공시 목록(2020-01-01~2026-10-26)에서 마지막 공시이며 합병 완료 관련 공시는 없음. 삼양씨앤씨도 2026-08-27 분기별공시가 마지막.</t>
        </is>
      </c>
      <c r="G3956" s="37" t="inlineStr">
        <is>
          <t>DART 기타공시</t>
        </is>
      </c>
      <c r="H3956" s="36" t="inlineStr">
        <is>
          <t>2026-08-27</t>
        </is>
      </c>
      <c r="I3956" s="36" t="inlineStr">
        <is>
          <t>20260827000098</t>
        </is>
      </c>
      <c r="J3956" s="39" t="inlineStr">
        <is>
          <t>https://dart.fss.or.kr/dsaf001/main.do?rcpNo=20260827000098</t>
        </is>
      </c>
      <c r="K3956" s="37" t="inlineStr">
        <is>
          <t>post_events_summary</t>
        </is>
      </c>
    </row>
    <row r="3957" ht="45" customHeight="1">
      <c r="A3957" s="36" t="inlineStr">
        <is>
          <t>K052</t>
        </is>
      </c>
      <c r="B3957" s="37" t="inlineStr">
        <is>
          <t>DelCar</t>
        </is>
      </c>
      <c r="C3957" s="36" t="inlineStr">
        <is>
          <t>발표</t>
        </is>
      </c>
      <c r="D3957" s="36" t="inlineStr">
        <is>
          <t>2021-03-17</t>
        </is>
      </c>
      <c r="E3957" s="37" t="inlineStr">
        <is>
          <t>발표</t>
        </is>
      </c>
      <c r="F3957" s="37"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7" t="inlineStr">
        <is>
          <t>언론 보도</t>
        </is>
      </c>
      <c r="H3957" s="36" t="inlineStr">
        <is>
          <t>2021-03-20</t>
        </is>
      </c>
      <c r="I3957" s="36" t="n"/>
      <c r="J3957" s="39" t="inlineStr">
        <is>
          <t>https://news.tf.co.kr/read/economy/1849033.htm</t>
        </is>
      </c>
      <c r="K3957" s="37" t="inlineStr">
        <is>
          <t>purpose_quote</t>
        </is>
      </c>
    </row>
    <row r="3958" ht="45" customHeight="1">
      <c r="A3958" s="36" t="inlineStr">
        <is>
          <t>K052</t>
        </is>
      </c>
      <c r="B3958" s="37" t="inlineStr">
        <is>
          <t>DelCar</t>
        </is>
      </c>
      <c r="C3958" s="36" t="inlineStr">
        <is>
          <t>발표</t>
        </is>
      </c>
      <c r="D3958" s="36" t="inlineStr">
        <is>
          <t>2021-03-18</t>
        </is>
      </c>
      <c r="E3958" s="37" t="inlineStr">
        <is>
          <t>발표</t>
        </is>
      </c>
      <c r="F3958" s="37"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7" t="inlineStr">
        <is>
          <t>언론 보도</t>
        </is>
      </c>
      <c r="H3958" s="36" t="inlineStr">
        <is>
          <t>2021-03-18</t>
        </is>
      </c>
      <c r="I3958" s="36" t="n"/>
      <c r="J3958" s="39" t="inlineStr">
        <is>
          <t>https://www.inews24.com/view/1351198</t>
        </is>
      </c>
      <c r="K3958" s="37" t="inlineStr">
        <is>
          <t>purpose_quote,announce_date_chk</t>
        </is>
      </c>
    </row>
    <row r="3959" ht="45" customHeight="1">
      <c r="A3959" s="36" t="inlineStr">
        <is>
          <t>K053</t>
        </is>
      </c>
      <c r="B3959" s="37" t="inlineStr">
        <is>
          <t>Awins Co., Ltd.</t>
        </is>
      </c>
      <c r="C3959" s="36" t="inlineStr">
        <is>
          <t>인수 전</t>
        </is>
      </c>
      <c r="D3959" s="36" t="inlineStr">
        <is>
          <t>2019</t>
        </is>
      </c>
      <c r="E3959" s="37" t="inlineStr">
        <is>
          <t>지분취득</t>
        </is>
      </c>
      <c r="F3959" s="37"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7" t="inlineStr">
        <is>
          <t>DART 감사보고서</t>
        </is>
      </c>
      <c r="H3959" s="36" t="inlineStr">
        <is>
          <t>2020-04-09</t>
        </is>
      </c>
      <c r="I3959" s="36" t="inlineStr">
        <is>
          <t>20200409001736</t>
        </is>
      </c>
      <c r="J3959" s="39" t="inlineStr">
        <is>
          <t>https://dart.fss.or.kr/dsaf001/main.do?rcpNo=20200409001736</t>
        </is>
      </c>
      <c r="K3959" s="37" t="inlineStr">
        <is>
          <t>pre_events_summary</t>
        </is>
      </c>
    </row>
    <row r="3960" ht="45" customHeight="1">
      <c r="A3960" s="36" t="inlineStr">
        <is>
          <t>K055</t>
        </is>
      </c>
      <c r="B3960" s="37" t="inlineStr">
        <is>
          <t>Radish Media, Inc.</t>
        </is>
      </c>
      <c r="C3960" s="36" t="inlineStr">
        <is>
          <t>인수 전</t>
        </is>
      </c>
      <c r="D3960" s="36" t="inlineStr">
        <is>
          <t>2021-04-05</t>
        </is>
      </c>
      <c r="E3960" s="37" t="inlineStr">
        <is>
          <t>기타</t>
        </is>
      </c>
      <c r="F3960" s="37"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7" t="inlineStr">
        <is>
          <t>언론 보도</t>
        </is>
      </c>
      <c r="H3960" s="36" t="inlineStr">
        <is>
          <t>2021-04-05</t>
        </is>
      </c>
      <c r="I3960" s="36" t="n"/>
      <c r="J3960" s="39" t="inlineStr">
        <is>
          <t>https://newstomato.com/ReadNews.aspx?no=1035893</t>
        </is>
      </c>
      <c r="K3960" s="37" t="inlineStr">
        <is>
          <t>first_filing_date,pre_events_summary</t>
        </is>
      </c>
    </row>
    <row r="3961" ht="45" customHeight="1">
      <c r="A3961" s="36" t="inlineStr">
        <is>
          <t>K055</t>
        </is>
      </c>
      <c r="B3961" s="37" t="inlineStr">
        <is>
          <t>Radish Media, Inc.</t>
        </is>
      </c>
      <c r="C3961" s="36" t="inlineStr">
        <is>
          <t>인수 전</t>
        </is>
      </c>
      <c r="D3961" s="36" t="inlineStr">
        <is>
          <t>2021-04-05</t>
        </is>
      </c>
      <c r="E3961" s="37" t="inlineStr">
        <is>
          <t>기타</t>
        </is>
      </c>
      <c r="F3961" s="37" t="inlineStr">
        <is>
          <t>테크42(윤소영, 2021-04-05) '콘텐츠 강화하는 카카오, 웹소설 플랫폼 래디쉬 인수 나선다': '5일 관련 업계와 보도에 따르면, 카카오엔터테인먼트가 래디쉬 인수에 4000억원을 쓴다' — 교차 확인.</t>
        </is>
      </c>
      <c r="G3961" s="37" t="inlineStr">
        <is>
          <t>언론 보도</t>
        </is>
      </c>
      <c r="H3961" s="36" t="inlineStr">
        <is>
          <t>2021-04-05</t>
        </is>
      </c>
      <c r="I3961" s="36" t="n"/>
      <c r="J3961" s="39" t="inlineStr">
        <is>
          <t>https://www.tech42.co.kr/?p=2108</t>
        </is>
      </c>
      <c r="K3961" s="37" t="inlineStr">
        <is>
          <t>first_filing_date</t>
        </is>
      </c>
    </row>
    <row r="3962" ht="45" customHeight="1">
      <c r="A3962" s="36" t="inlineStr">
        <is>
          <t>K055</t>
        </is>
      </c>
      <c r="B3962" s="37" t="inlineStr">
        <is>
          <t>Radish Media, Inc.</t>
        </is>
      </c>
      <c r="C3962" s="36" t="inlineStr">
        <is>
          <t>인수 전</t>
        </is>
      </c>
      <c r="D3962" s="36" t="inlineStr">
        <is>
          <t>2021-04-12</t>
        </is>
      </c>
      <c r="E3962" s="37" t="inlineStr">
        <is>
          <t>기타</t>
        </is>
      </c>
      <c r="F3962" s="37"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7" t="inlineStr">
        <is>
          <t>언론 보도</t>
        </is>
      </c>
      <c r="H3962" s="36" t="inlineStr">
        <is>
          <t>2021-04-12</t>
        </is>
      </c>
      <c r="I3962" s="36" t="n"/>
      <c r="J3962" s="39" t="inlineStr">
        <is>
          <t>https://www.webtoonguide.com/ko/board/news-column/15350</t>
        </is>
      </c>
      <c r="K3962" s="37" t="inlineStr">
        <is>
          <t>first_filing_date</t>
        </is>
      </c>
    </row>
    <row r="3963" ht="45" customHeight="1">
      <c r="A3963" s="36" t="inlineStr">
        <is>
          <t>K055</t>
        </is>
      </c>
      <c r="B3963" s="37" t="inlineStr">
        <is>
          <t>Radish Media, Inc.</t>
        </is>
      </c>
      <c r="C3963" s="36" t="inlineStr">
        <is>
          <t>인수 전</t>
        </is>
      </c>
      <c r="D3963" s="36" t="inlineStr">
        <is>
          <t>2021-04-09</t>
        </is>
      </c>
      <c r="E3963" s="37" t="inlineStr">
        <is>
          <t>기타</t>
        </is>
      </c>
      <c r="F3963" s="37"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7" t="inlineStr">
        <is>
          <t>언론 보도</t>
        </is>
      </c>
      <c r="H3963" s="36" t="inlineStr">
        <is>
          <t>2021-04-09</t>
        </is>
      </c>
      <c r="I3963" s="36" t="n"/>
      <c r="J3963" s="39" t="inlineStr">
        <is>
          <t>https://www.etoday.co.kr/news/view/2013694</t>
        </is>
      </c>
      <c r="K3963" s="37" t="inlineStr">
        <is>
          <t>event_ticker_basis</t>
        </is>
      </c>
    </row>
    <row r="3964" ht="45" customHeight="1">
      <c r="A3964" s="36" t="inlineStr">
        <is>
          <t>K055</t>
        </is>
      </c>
      <c r="B3964" s="37" t="inlineStr">
        <is>
          <t>Radish Media, Inc.</t>
        </is>
      </c>
      <c r="C3964" s="36" t="inlineStr">
        <is>
          <t>인수 전</t>
        </is>
      </c>
      <c r="D3964" s="36" t="inlineStr">
        <is>
          <t>2017-01-31</t>
        </is>
      </c>
      <c r="E3964" s="37" t="inlineStr">
        <is>
          <t>투자유치</t>
        </is>
      </c>
      <c r="F3964" s="37" t="inlineStr">
        <is>
          <t>Tubefilter(Geoff Weiss, 2017-01-31): Radish '$3 million seed round', 투자자 'Greylock, Lowercase Capital, Softbank's Next Media Innovation Fund, UTA, Bertelsmann Digital Media Investments, and Sherpa Capital', 개인 Amy Tan 등.</t>
        </is>
      </c>
      <c r="G3964" s="37" t="inlineStr">
        <is>
          <t>언론 보도</t>
        </is>
      </c>
      <c r="H3964" s="36" t="inlineStr">
        <is>
          <t>2017-01-31</t>
        </is>
      </c>
      <c r="I3964" s="36" t="n"/>
      <c r="J3964" s="39" t="inlineStr">
        <is>
          <t>https://www.tubefilter.com/2017/01/31/fiction-app-radish-3-million-uta-amy-tan/</t>
        </is>
      </c>
      <c r="K3964" s="37" t="inlineStr">
        <is>
          <t>notes,pre_events_summary</t>
        </is>
      </c>
    </row>
    <row r="3965" ht="45" customHeight="1">
      <c r="A3965" s="36" t="inlineStr">
        <is>
          <t>K055</t>
        </is>
      </c>
      <c r="B3965" s="37" t="inlineStr">
        <is>
          <t>Radish Media, Inc.</t>
        </is>
      </c>
      <c r="C3965" s="36" t="inlineStr">
        <is>
          <t>인수 후</t>
        </is>
      </c>
      <c r="D3965" s="36" t="inlineStr">
        <is>
          <t>2022-12-31</t>
        </is>
      </c>
      <c r="E3965" s="37" t="inlineStr">
        <is>
          <t>손상차손</t>
        </is>
      </c>
      <c r="F3965"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7" t="inlineStr">
        <is>
          <t>DART 감사보고서</t>
        </is>
      </c>
      <c r="H3965" s="36" t="inlineStr">
        <is>
          <t>2023-03-31</t>
        </is>
      </c>
      <c r="I3965" s="36" t="inlineStr">
        <is>
          <t>20230331004022</t>
        </is>
      </c>
      <c r="J3965" s="39" t="inlineStr">
        <is>
          <t>https://dart.fss.or.kr/dsaf001/main.do?rcpNo=20230331004022</t>
        </is>
      </c>
      <c r="K3965" s="37" t="inlineStr">
        <is>
          <t>impairment,post_events_summary,status_chk,notes</t>
        </is>
      </c>
    </row>
    <row r="3966" ht="45" customHeight="1">
      <c r="A3966" s="36" t="inlineStr">
        <is>
          <t>K055</t>
        </is>
      </c>
      <c r="B3966" s="37" t="inlineStr">
        <is>
          <t>Radish Media, Inc.</t>
        </is>
      </c>
      <c r="C3966" s="36" t="inlineStr">
        <is>
          <t>인수 후</t>
        </is>
      </c>
      <c r="D3966" s="36" t="inlineStr">
        <is>
          <t>2023-12-31</t>
        </is>
      </c>
      <c r="E3966" s="37" t="inlineStr">
        <is>
          <t>손상차손</t>
        </is>
      </c>
      <c r="F3966"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7" t="inlineStr">
        <is>
          <t>DART 감사보고서</t>
        </is>
      </c>
      <c r="H3966" s="36" t="inlineStr">
        <is>
          <t>2024-03-29</t>
        </is>
      </c>
      <c r="I3966" s="36" t="inlineStr">
        <is>
          <t>20240329003122</t>
        </is>
      </c>
      <c r="J3966" s="39" t="inlineStr">
        <is>
          <t>https://dart.fss.or.kr/dsaf001/main.do?rcpNo=20240329003122</t>
        </is>
      </c>
      <c r="K3966" s="37" t="inlineStr">
        <is>
          <t>impairment,post_events_summary</t>
        </is>
      </c>
    </row>
    <row r="3967" ht="45" customHeight="1">
      <c r="A3967" s="36" t="inlineStr">
        <is>
          <t>K055</t>
        </is>
      </c>
      <c r="B3967" s="37" t="inlineStr">
        <is>
          <t>Radish Media, Inc.</t>
        </is>
      </c>
      <c r="C3967" s="36" t="inlineStr">
        <is>
          <t>인수 후</t>
        </is>
      </c>
      <c r="D3967" s="36" t="inlineStr">
        <is>
          <t>2024-12-31</t>
        </is>
      </c>
      <c r="E3967" s="37" t="inlineStr">
        <is>
          <t>손상차손</t>
        </is>
      </c>
      <c r="F3967"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7" t="inlineStr">
        <is>
          <t>DART 감사보고서</t>
        </is>
      </c>
      <c r="H3967" s="36" t="inlineStr">
        <is>
          <t>2025-03-28</t>
        </is>
      </c>
      <c r="I3967" s="36" t="inlineStr">
        <is>
          <t>20250328002112</t>
        </is>
      </c>
      <c r="J3967" s="39" t="inlineStr">
        <is>
          <t>https://dart.fss.or.kr/dsaf001/main.do?rcpNo=20250328002112</t>
        </is>
      </c>
      <c r="K3967" s="37" t="inlineStr">
        <is>
          <t>impairment,post_events_summary</t>
        </is>
      </c>
    </row>
    <row r="3968" ht="45" customHeight="1">
      <c r="A3968" s="36" t="inlineStr">
        <is>
          <t>K055</t>
        </is>
      </c>
      <c r="B3968" s="37" t="inlineStr">
        <is>
          <t>Radish Media, Inc.</t>
        </is>
      </c>
      <c r="C3968" s="36" t="inlineStr">
        <is>
          <t>인수 후</t>
        </is>
      </c>
      <c r="D3968" s="36" t="inlineStr">
        <is>
          <t>2026-09-20</t>
        </is>
      </c>
      <c r="E3968" s="37" t="inlineStr">
        <is>
          <t>매각</t>
        </is>
      </c>
      <c r="F3968"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7" t="inlineStr">
        <is>
          <t>회사 보도자료</t>
        </is>
      </c>
      <c r="H3968" s="36" t="inlineStr">
        <is>
          <t>2026-09-20</t>
        </is>
      </c>
      <c r="I3968" s="36" t="n"/>
      <c r="J3968" s="39" t="inlineStr">
        <is>
          <t>https://www.wuxiaworld.com/news?full=1</t>
        </is>
      </c>
      <c r="K3968" s="37" t="inlineStr">
        <is>
          <t>post_events_summary</t>
        </is>
      </c>
    </row>
    <row r="3969" ht="45" customHeight="1">
      <c r="A3969" s="36" t="inlineStr">
        <is>
          <t>K056</t>
        </is>
      </c>
      <c r="B3969" s="37" t="inlineStr">
        <is>
          <t>Tapas Media, Inc.</t>
        </is>
      </c>
      <c r="C3969" s="36" t="inlineStr">
        <is>
          <t>인수 전</t>
        </is>
      </c>
      <c r="D3969" s="36" t="inlineStr">
        <is>
          <t>2021-04-12</t>
        </is>
      </c>
      <c r="E3969" s="37" t="inlineStr">
        <is>
          <t>기타</t>
        </is>
      </c>
      <c r="F3969" s="37"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7" t="inlineStr">
        <is>
          <t>언론 보도</t>
        </is>
      </c>
      <c r="H3969" s="36" t="inlineStr">
        <is>
          <t>2021-04-12</t>
        </is>
      </c>
      <c r="I3969" s="36" t="n"/>
      <c r="J3969" s="39" t="inlineStr">
        <is>
          <t>https://www.webtoonguide.com/ko/board/news-column/15350</t>
        </is>
      </c>
      <c r="K3969" s="37" t="inlineStr">
        <is>
          <t>first_filing_date,pre_events_summary</t>
        </is>
      </c>
    </row>
    <row r="3970" ht="45" customHeight="1">
      <c r="A3970" s="36" t="inlineStr">
        <is>
          <t>K056</t>
        </is>
      </c>
      <c r="B3970" s="37" t="inlineStr">
        <is>
          <t>Tapas Media, Inc.</t>
        </is>
      </c>
      <c r="C3970" s="36" t="inlineStr">
        <is>
          <t>인수 전</t>
        </is>
      </c>
      <c r="D3970" s="36" t="inlineStr">
        <is>
          <t>2021-04-12</t>
        </is>
      </c>
      <c r="E3970" s="37" t="inlineStr">
        <is>
          <t>기타</t>
        </is>
      </c>
      <c r="F3970" s="37"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7" t="inlineStr">
        <is>
          <t>언론 보도</t>
        </is>
      </c>
      <c r="H3970" s="36" t="inlineStr">
        <is>
          <t>2021-04-12</t>
        </is>
      </c>
      <c r="I3970" s="36" t="n"/>
      <c r="J3970" s="39" t="inlineStr">
        <is>
          <t>https://www.tech42.co.kr/%ec%b9%b4%ec%b9%b4%ec%98%a4%ec%97%94%ed%84%b0-%ec%9b%b9%ec%86%8c%ec%84%a4-%ec%9d%b4%ec%96%b4-%ec%9b%b9%ed%88%b0-%ed%94%8c%eb%9e%ab%ed%8f%bc-%ed%83%80%ed%8c%8c%ec%8a%a4-%ec%9d%b8%ec%88%98/</t>
        </is>
      </c>
      <c r="K3970" s="37" t="inlineStr">
        <is>
          <t>first_filing_date</t>
        </is>
      </c>
    </row>
    <row r="3971" ht="45" customHeight="1">
      <c r="A3971" s="36" t="inlineStr">
        <is>
          <t>K056</t>
        </is>
      </c>
      <c r="B3971" s="37" t="inlineStr">
        <is>
          <t>Tapas Media, Inc.</t>
        </is>
      </c>
      <c r="C3971" s="36" t="inlineStr">
        <is>
          <t>인수 전</t>
        </is>
      </c>
      <c r="D3971" s="36" t="inlineStr">
        <is>
          <t>2021-04-09</t>
        </is>
      </c>
      <c r="E3971" s="37" t="inlineStr">
        <is>
          <t>기타</t>
        </is>
      </c>
      <c r="F3971" s="37" t="inlineStr">
        <is>
          <t>이투데이(구성헌, 2021-04-09) '카카오, 액면분할로 12일부터 매매 정지': '15일 … 분할(1주→5주)을 시행 … 12~14일 매매가 일시 정지'. Yahoo 035720.KS 분할조정 종가 04-09·12·13·14 111,600원(정지), 04-15 120,500원.</t>
        </is>
      </c>
      <c r="G3971" s="37" t="inlineStr">
        <is>
          <t>언론 보도</t>
        </is>
      </c>
      <c r="H3971" s="36" t="inlineStr">
        <is>
          <t>2021-04-09</t>
        </is>
      </c>
      <c r="I3971" s="36" t="n"/>
      <c r="J3971" s="39" t="inlineStr">
        <is>
          <t>https://www.etoday.co.kr/news/view/2013694</t>
        </is>
      </c>
      <c r="K3971" s="37" t="inlineStr">
        <is>
          <t>event_ticker_basis</t>
        </is>
      </c>
    </row>
    <row r="3972" ht="45" customHeight="1">
      <c r="A3972" s="36" t="inlineStr">
        <is>
          <t>K056</t>
        </is>
      </c>
      <c r="B3972" s="37" t="inlineStr">
        <is>
          <t>Tapas Media, Inc.</t>
        </is>
      </c>
      <c r="C3972" s="36" t="inlineStr">
        <is>
          <t>인수 전</t>
        </is>
      </c>
      <c r="D3972" s="36" t="inlineStr">
        <is>
          <t>2018-03-22</t>
        </is>
      </c>
      <c r="E3972" s="37" t="inlineStr">
        <is>
          <t>투자유치</t>
        </is>
      </c>
      <c r="F3972" s="37" t="inlineStr">
        <is>
          <t>TechCrunch(2018-03-22) Tapas Media: 'raised $5 million in additional Series A funding' from 'ID Ventures, SBI Investment Korea, Medici Investment and EN Investment', '$10.8 million total'.</t>
        </is>
      </c>
      <c r="G3972" s="37" t="inlineStr">
        <is>
          <t>언론 보도</t>
        </is>
      </c>
      <c r="H3972" s="36" t="inlineStr">
        <is>
          <t>2018-03-22</t>
        </is>
      </c>
      <c r="I3972" s="36" t="n"/>
      <c r="J3972" s="39" t="inlineStr">
        <is>
          <t>https://techcrunch.com/2018/03/22/tapas-media/</t>
        </is>
      </c>
      <c r="K3972" s="37" t="inlineStr">
        <is>
          <t>pre_events_summary,chk_note,notes</t>
        </is>
      </c>
    </row>
    <row r="3973" ht="45" customHeight="1">
      <c r="A3973" s="36" t="inlineStr">
        <is>
          <t>K056</t>
        </is>
      </c>
      <c r="B3973" s="37" t="inlineStr">
        <is>
          <t>Tapas Media, Inc.</t>
        </is>
      </c>
      <c r="C3973" s="36" t="inlineStr">
        <is>
          <t>인수 후</t>
        </is>
      </c>
      <c r="D3973" s="36" t="inlineStr">
        <is>
          <t>2022-12-31</t>
        </is>
      </c>
      <c r="E3973" s="37" t="inlineStr">
        <is>
          <t>손상차손</t>
        </is>
      </c>
      <c r="F3973"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7" t="inlineStr">
        <is>
          <t>DART 감사보고서</t>
        </is>
      </c>
      <c r="H3973" s="36" t="inlineStr">
        <is>
          <t>2023-03-31</t>
        </is>
      </c>
      <c r="I3973" s="36" t="inlineStr">
        <is>
          <t>20230331004022</t>
        </is>
      </c>
      <c r="J3973" s="39" t="inlineStr">
        <is>
          <t>https://dart.fss.or.kr/dsaf001/main.do?rcpNo=20230331004022</t>
        </is>
      </c>
      <c r="K3973" s="37" t="inlineStr">
        <is>
          <t>impairment,post_events_summary,status_chk,notes</t>
        </is>
      </c>
    </row>
    <row r="3974" ht="45" customHeight="1">
      <c r="A3974" s="36" t="inlineStr">
        <is>
          <t>K056</t>
        </is>
      </c>
      <c r="B3974" s="37" t="inlineStr">
        <is>
          <t>Tapas Media, Inc.</t>
        </is>
      </c>
      <c r="C3974" s="36" t="inlineStr">
        <is>
          <t>인수 후</t>
        </is>
      </c>
      <c r="D3974" s="36" t="inlineStr">
        <is>
          <t>2023-12-31</t>
        </is>
      </c>
      <c r="E3974" s="37" t="inlineStr">
        <is>
          <t>손상차손</t>
        </is>
      </c>
      <c r="F3974"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7" t="inlineStr">
        <is>
          <t>DART 감사보고서</t>
        </is>
      </c>
      <c r="H3974" s="36" t="inlineStr">
        <is>
          <t>2024-03-29</t>
        </is>
      </c>
      <c r="I3974" s="36" t="inlineStr">
        <is>
          <t>20240329003122</t>
        </is>
      </c>
      <c r="J3974" s="39" t="inlineStr">
        <is>
          <t>https://dart.fss.or.kr/dsaf001/main.do?rcpNo=20240329003122</t>
        </is>
      </c>
      <c r="K3974" s="37" t="inlineStr">
        <is>
          <t>impairment,post_events_summary</t>
        </is>
      </c>
    </row>
    <row r="3975" ht="45" customHeight="1">
      <c r="A3975" s="36" t="inlineStr">
        <is>
          <t>K056</t>
        </is>
      </c>
      <c r="B3975" s="37" t="inlineStr">
        <is>
          <t>Tapas Media, Inc.</t>
        </is>
      </c>
      <c r="C3975" s="36" t="inlineStr">
        <is>
          <t>인수 후</t>
        </is>
      </c>
      <c r="D3975" s="36" t="inlineStr">
        <is>
          <t>2024-12-31</t>
        </is>
      </c>
      <c r="E3975" s="37" t="inlineStr">
        <is>
          <t>손상차손</t>
        </is>
      </c>
      <c r="F3975"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7" t="inlineStr">
        <is>
          <t>DART 감사보고서</t>
        </is>
      </c>
      <c r="H3975" s="36" t="inlineStr">
        <is>
          <t>2025-03-28</t>
        </is>
      </c>
      <c r="I3975" s="36" t="inlineStr">
        <is>
          <t>20250328002112</t>
        </is>
      </c>
      <c r="J3975" s="39" t="inlineStr">
        <is>
          <t>https://dart.fss.or.kr/dsaf001/main.do?rcpNo=20250328002112</t>
        </is>
      </c>
      <c r="K3975" s="37" t="inlineStr">
        <is>
          <t>impairment,post_events_summary</t>
        </is>
      </c>
    </row>
    <row r="3976" ht="45" customHeight="1">
      <c r="A3976" s="36" t="inlineStr">
        <is>
          <t>K056</t>
        </is>
      </c>
      <c r="B3976" s="37" t="inlineStr">
        <is>
          <t>Tapas Media, Inc.</t>
        </is>
      </c>
      <c r="C3976" s="36" t="inlineStr">
        <is>
          <t>인수 후</t>
        </is>
      </c>
      <c r="D3976" s="36" t="inlineStr">
        <is>
          <t>2026-09-20</t>
        </is>
      </c>
      <c r="E3976" s="37" t="inlineStr">
        <is>
          <t>매각</t>
        </is>
      </c>
      <c r="F3976"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7" t="inlineStr">
        <is>
          <t>회사 보도자료</t>
        </is>
      </c>
      <c r="H3976" s="36" t="inlineStr">
        <is>
          <t>2026-09-20</t>
        </is>
      </c>
      <c r="I3976" s="36" t="n"/>
      <c r="J3976" s="39" t="inlineStr">
        <is>
          <t>https://www.wuxiaworld.com/news?full=1</t>
        </is>
      </c>
      <c r="K3976" s="37" t="inlineStr">
        <is>
          <t>post_events_summary</t>
        </is>
      </c>
    </row>
    <row r="3977" ht="45" customHeight="1">
      <c r="A3977" s="36" t="inlineStr">
        <is>
          <t>K057</t>
        </is>
      </c>
      <c r="B3977" s="37" t="inlineStr">
        <is>
          <t>INISOFT Co.,Ltd.</t>
        </is>
      </c>
      <c r="C3977" s="36" t="inlineStr">
        <is>
          <t>인수 전</t>
        </is>
      </c>
      <c r="D3977" s="36" t="inlineStr">
        <is>
          <t>2021-05-11</t>
        </is>
      </c>
      <c r="E3977" s="37" t="inlineStr">
        <is>
          <t>기타</t>
        </is>
      </c>
      <c r="F3977" s="37"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7" t="inlineStr">
        <is>
          <t>DART 기타공시</t>
        </is>
      </c>
      <c r="H3977" s="36" t="inlineStr">
        <is>
          <t>2021-05-11</t>
        </is>
      </c>
      <c r="I3977" s="36" t="inlineStr">
        <is>
          <t>20210511000009</t>
        </is>
      </c>
      <c r="J3977" s="39" t="inlineStr">
        <is>
          <t>https://dart.fss.or.kr/dsaf001/main.do?rcpNo=20210511000009</t>
        </is>
      </c>
      <c r="K3977" s="37" t="inlineStr">
        <is>
          <t>deal_to_equity_pct,size_basis</t>
        </is>
      </c>
    </row>
    <row r="3978" ht="45" customHeight="1">
      <c r="A3978" s="36" t="inlineStr">
        <is>
          <t>K057</t>
        </is>
      </c>
      <c r="B3978" s="37" t="inlineStr">
        <is>
          <t>INISOFT Co.,Ltd.</t>
        </is>
      </c>
      <c r="C3978" s="36" t="inlineStr">
        <is>
          <t>발표</t>
        </is>
      </c>
      <c r="D3978" s="36" t="inlineStr">
        <is>
          <t>2021-05</t>
        </is>
      </c>
      <c r="E3978" s="37" t="inlineStr">
        <is>
          <t>발표</t>
        </is>
      </c>
      <c r="F3978" s="37"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7" t="inlineStr">
        <is>
          <t>언론 보도</t>
        </is>
      </c>
      <c r="H3978" s="36" t="inlineStr">
        <is>
          <t>2021-06-04</t>
        </is>
      </c>
      <c r="I3978" s="36" t="n"/>
      <c r="J3978" s="39" t="inlineStr">
        <is>
          <t>https://biz.newdaily.co.kr/site/data/html/2021/06/04/2021060400074.amp.html</t>
        </is>
      </c>
      <c r="K3978" s="37" t="inlineStr">
        <is>
          <t>announce_date_chk,first_filing_date,value_chk_local,purpose_quote</t>
        </is>
      </c>
    </row>
    <row r="3979" ht="45" customHeight="1">
      <c r="A3979" s="36" t="inlineStr">
        <is>
          <t>K057</t>
        </is>
      </c>
      <c r="B3979" s="37" t="inlineStr">
        <is>
          <t>INISOFT Co.,Ltd.</t>
        </is>
      </c>
      <c r="C3979" s="36" t="inlineStr">
        <is>
          <t>인수 후</t>
        </is>
      </c>
      <c r="D3979" s="36" t="inlineStr">
        <is>
          <t>2021-12-31</t>
        </is>
      </c>
      <c r="E3979" s="37" t="inlineStr">
        <is>
          <t>완료</t>
        </is>
      </c>
      <c r="F3979" s="37" t="inlineStr">
        <is>
          <t>카카오엔터테인먼트 연결 사업결합 주석: (주)아이앤아이소프트 취득 지분율 99.8%, 이전대가 25,958,400천원, 영업권 11,132,928천원; 이전대가 구성 '현금및현금성자산 25,958,400'(천원).</t>
        </is>
      </c>
      <c r="G3979" s="37" t="inlineStr">
        <is>
          <t>DART 사업보고서</t>
        </is>
      </c>
      <c r="H3979" s="36" t="inlineStr">
        <is>
          <t>2022-03-31</t>
        </is>
      </c>
      <c r="I3979" s="36" t="inlineStr">
        <is>
          <t>20220331003217</t>
        </is>
      </c>
      <c r="J3979" s="39" t="inlineStr">
        <is>
          <t>https://dart.fss.or.kr/dsaf001/main.do?rcpNo=20220331003217</t>
        </is>
      </c>
      <c r="K3979" s="37" t="inlineStr">
        <is>
          <t>value_chk_local</t>
        </is>
      </c>
    </row>
    <row r="3980" ht="45" customHeight="1">
      <c r="A3980" s="36" t="inlineStr">
        <is>
          <t>K057</t>
        </is>
      </c>
      <c r="B3980" s="37" t="inlineStr">
        <is>
          <t>INISOFT Co.,Ltd.</t>
        </is>
      </c>
      <c r="C3980" s="36" t="inlineStr">
        <is>
          <t>인수 후</t>
        </is>
      </c>
      <c r="D3980" s="36" t="inlineStr">
        <is>
          <t>2021-07-14</t>
        </is>
      </c>
      <c r="E3980" s="37" t="inlineStr">
        <is>
          <t>경영진변경</t>
        </is>
      </c>
      <c r="F3980" s="37"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7" t="inlineStr">
        <is>
          <t>DART 기타공시</t>
        </is>
      </c>
      <c r="H3980" s="36" t="inlineStr">
        <is>
          <t>2022-02-25</t>
        </is>
      </c>
      <c r="I3980" s="36" t="inlineStr">
        <is>
          <t>20220225003070</t>
        </is>
      </c>
      <c r="J3980" s="39" t="inlineStr">
        <is>
          <t>https://dart.fss.or.kr/dsaf001/main.do?rcpNo=20220225003070</t>
        </is>
      </c>
      <c r="K3980" s="37" t="inlineStr">
        <is>
          <t>status_chk,post_events_summary</t>
        </is>
      </c>
    </row>
    <row r="3981" ht="45" customHeight="1">
      <c r="A3981" s="36" t="inlineStr">
        <is>
          <t>K057</t>
        </is>
      </c>
      <c r="B3981" s="37" t="inlineStr">
        <is>
          <t>INISOFT Co.,Ltd.</t>
        </is>
      </c>
      <c r="C3981" s="36" t="inlineStr">
        <is>
          <t>인수 후</t>
        </is>
      </c>
      <c r="D3981" s="36" t="inlineStr">
        <is>
          <t>2023-12-18</t>
        </is>
      </c>
      <c r="E3981" s="37" t="inlineStr">
        <is>
          <t>경영진변경</t>
        </is>
      </c>
      <c r="F3981" s="37" t="inlineStr">
        <is>
          <t>아이앤아이소프트 임원의 변동: 대표이사·사내이사 김태현 해임 2023.12.18(등기 2023.12.19), 이재웅 대표이사·사내이사 선임 2023.12.18.</t>
        </is>
      </c>
      <c r="G3981" s="37" t="inlineStr">
        <is>
          <t>DART 기타공시</t>
        </is>
      </c>
      <c r="H3981" s="36" t="inlineStr">
        <is>
          <t>2024-02-28</t>
        </is>
      </c>
      <c r="I3981" s="36" t="inlineStr">
        <is>
          <t>20240229002043</t>
        </is>
      </c>
      <c r="J3981" s="39" t="inlineStr">
        <is>
          <t>https://dart.fss.or.kr/dsaf001/main.do?rcpNo=20240229002043</t>
        </is>
      </c>
      <c r="K3981" s="37" t="inlineStr">
        <is>
          <t>post_events_summary</t>
        </is>
      </c>
    </row>
    <row r="3982" ht="45" customHeight="1">
      <c r="A3982" s="36" t="inlineStr">
        <is>
          <t>K057</t>
        </is>
      </c>
      <c r="B3982" s="37" t="inlineStr">
        <is>
          <t>INISOFT Co.,Ltd.</t>
        </is>
      </c>
      <c r="C3982" s="36" t="inlineStr">
        <is>
          <t>인수 후</t>
        </is>
      </c>
      <c r="D3982" s="36" t="inlineStr">
        <is>
          <t>2023-05-01</t>
        </is>
      </c>
      <c r="E3982" s="37" t="inlineStr">
        <is>
          <t>추가취득</t>
        </is>
      </c>
      <c r="F3982" s="37"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7" t="inlineStr">
        <is>
          <t>DART 기타공시</t>
        </is>
      </c>
      <c r="H3982" s="36" t="inlineStr">
        <is>
          <t>2023-05-30</t>
        </is>
      </c>
      <c r="I3982" s="36" t="inlineStr">
        <is>
          <t>20230530000152</t>
        </is>
      </c>
      <c r="J3982" s="39" t="inlineStr">
        <is>
          <t>https://dart.fss.or.kr/dsaf001/main.do?rcpNo=20230530000152</t>
        </is>
      </c>
      <c r="K3982" s="37" t="inlineStr">
        <is>
          <t>post_events_summary,notes</t>
        </is>
      </c>
    </row>
    <row r="3983" ht="45" customHeight="1">
      <c r="A3983" s="36" t="inlineStr">
        <is>
          <t>K057</t>
        </is>
      </c>
      <c r="B3983" s="37" t="inlineStr">
        <is>
          <t>INISOFT Co.,Ltd.</t>
        </is>
      </c>
      <c r="C3983" s="36" t="inlineStr">
        <is>
          <t>인수 후</t>
        </is>
      </c>
      <c r="D3983" s="36" t="inlineStr">
        <is>
          <t>2024-12-31</t>
        </is>
      </c>
      <c r="E3983" s="37" t="inlineStr">
        <is>
          <t>기타</t>
        </is>
      </c>
      <c r="F3983" s="37"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7" t="inlineStr">
        <is>
          <t>DART 사업보고서</t>
        </is>
      </c>
      <c r="H3983" s="36" t="inlineStr">
        <is>
          <t>2025-03-28</t>
        </is>
      </c>
      <c r="I3983" s="36" t="inlineStr">
        <is>
          <t>20250328002113</t>
        </is>
      </c>
      <c r="J3983" s="39" t="inlineStr">
        <is>
          <t>https://dart.fss.or.kr/dsaf001/main.do?rcpNo=20250328002113</t>
        </is>
      </c>
      <c r="K3983" s="37" t="inlineStr">
        <is>
          <t>post_events_summary</t>
        </is>
      </c>
    </row>
    <row r="3984" ht="45" customHeight="1">
      <c r="A3984" s="36" t="inlineStr">
        <is>
          <t>K057</t>
        </is>
      </c>
      <c r="B3984" s="37" t="inlineStr">
        <is>
          <t>INISOFT Co.,Ltd.</t>
        </is>
      </c>
      <c r="C3984" s="36" t="inlineStr">
        <is>
          <t>인수 후</t>
        </is>
      </c>
      <c r="D3984" s="36" t="inlineStr">
        <is>
          <t>2026-05-01</t>
        </is>
      </c>
      <c r="E3984" s="37" t="inlineStr">
        <is>
          <t>경영진변경</t>
        </is>
      </c>
      <c r="F3984" s="37" t="inlineStr">
        <is>
          <t>2026년 연1회공시 회사개요(금년도 지정일 기준): 대표자 이재웅, 설립일 2001.02.06, 계열편입일 2021.09.01, 종업원수 15명(2022년 공시 21명).</t>
        </is>
      </c>
      <c r="G3984" s="37" t="inlineStr">
        <is>
          <t>DART 기타공시</t>
        </is>
      </c>
      <c r="H3984" s="36" t="inlineStr">
        <is>
          <t>2026-05-29</t>
        </is>
      </c>
      <c r="I3984" s="36" t="inlineStr">
        <is>
          <t>20260529000210</t>
        </is>
      </c>
      <c r="J3984" s="39" t="inlineStr">
        <is>
          <t>https://dart.fss.or.kr/dsaf001/main.do?rcpNo=20260529000210</t>
        </is>
      </c>
      <c r="K3984" s="37" t="inlineStr">
        <is>
          <t>post_events_summary</t>
        </is>
      </c>
    </row>
    <row r="3985" ht="45" customHeight="1">
      <c r="A3985" s="36" t="inlineStr">
        <is>
          <t>K058</t>
        </is>
      </c>
      <c r="B3985" s="37" t="inlineStr">
        <is>
          <t>Radish Media, Inc.</t>
        </is>
      </c>
      <c r="C3985" s="36" t="inlineStr">
        <is>
          <t>인수 전</t>
        </is>
      </c>
      <c r="D3985" s="36" t="inlineStr">
        <is>
          <t>2021-04-05</t>
        </is>
      </c>
      <c r="E3985" s="37" t="inlineStr">
        <is>
          <t>기타</t>
        </is>
      </c>
      <c r="F3985" s="37"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7" t="inlineStr">
        <is>
          <t>언론 보도</t>
        </is>
      </c>
      <c r="H3985" s="36" t="inlineStr">
        <is>
          <t>2021-04-05</t>
        </is>
      </c>
      <c r="I3985" s="36" t="n"/>
      <c r="J3985" s="39" t="inlineStr">
        <is>
          <t>https://newstomato.com/ReadNews.aspx?no=1035893</t>
        </is>
      </c>
      <c r="K3985" s="37" t="inlineStr">
        <is>
          <t>first_filing_date,pre_events_summary</t>
        </is>
      </c>
    </row>
    <row r="3986" ht="45" customHeight="1">
      <c r="A3986" s="36" t="inlineStr">
        <is>
          <t>K058</t>
        </is>
      </c>
      <c r="B3986" s="37" t="inlineStr">
        <is>
          <t>Radish Media, Inc.</t>
        </is>
      </c>
      <c r="C3986" s="36" t="inlineStr">
        <is>
          <t>인수 전</t>
        </is>
      </c>
      <c r="D3986" s="36" t="inlineStr">
        <is>
          <t>2021-04-05</t>
        </is>
      </c>
      <c r="E3986" s="37" t="inlineStr">
        <is>
          <t>기타</t>
        </is>
      </c>
      <c r="F3986" s="37" t="inlineStr">
        <is>
          <t>테크42(윤소영, 2021-04-05) '콘텐츠 강화하는 카카오, 웹소설 플랫폼 래디쉬 인수 나선다': '5일 관련 업계와 보도에 따르면, 카카오엔터테인먼트가 래디쉬 인수에 4000억원을 쓴다' — 교차 확인.</t>
        </is>
      </c>
      <c r="G3986" s="37" t="inlineStr">
        <is>
          <t>언론 보도</t>
        </is>
      </c>
      <c r="H3986" s="36" t="inlineStr">
        <is>
          <t>2021-04-05</t>
        </is>
      </c>
      <c r="I3986" s="36" t="n"/>
      <c r="J3986" s="39" t="inlineStr">
        <is>
          <t>https://www.tech42.co.kr/?p=2108</t>
        </is>
      </c>
      <c r="K3986" s="37" t="inlineStr">
        <is>
          <t>first_filing_date</t>
        </is>
      </c>
    </row>
    <row r="3987" ht="45" customHeight="1">
      <c r="A3987" s="36" t="inlineStr">
        <is>
          <t>K058</t>
        </is>
      </c>
      <c r="B3987" s="37" t="inlineStr">
        <is>
          <t>Radish Media, Inc.</t>
        </is>
      </c>
      <c r="C3987" s="36" t="inlineStr">
        <is>
          <t>인수 전</t>
        </is>
      </c>
      <c r="D3987" s="36" t="inlineStr">
        <is>
          <t>2021-04-09</t>
        </is>
      </c>
      <c r="E3987" s="37" t="inlineStr">
        <is>
          <t>기타</t>
        </is>
      </c>
      <c r="F3987" s="37"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7" t="inlineStr">
        <is>
          <t>언론 보도</t>
        </is>
      </c>
      <c r="H3987" s="36" t="inlineStr">
        <is>
          <t>2021-04-09</t>
        </is>
      </c>
      <c r="I3987" s="36" t="n"/>
      <c r="J3987" s="39" t="inlineStr">
        <is>
          <t>https://www.etoday.co.kr/news/view/2013694</t>
        </is>
      </c>
      <c r="K3987" s="37" t="inlineStr">
        <is>
          <t>event_ticker_basis</t>
        </is>
      </c>
    </row>
    <row r="3988" ht="45" customHeight="1">
      <c r="A3988" s="36" t="inlineStr">
        <is>
          <t>K058</t>
        </is>
      </c>
      <c r="B3988" s="37" t="inlineStr">
        <is>
          <t>Radish Media, Inc.</t>
        </is>
      </c>
      <c r="C3988" s="36" t="inlineStr">
        <is>
          <t>인수 전</t>
        </is>
      </c>
      <c r="D3988" s="36" t="inlineStr">
        <is>
          <t>2017-01-31</t>
        </is>
      </c>
      <c r="E3988" s="37" t="inlineStr">
        <is>
          <t>투자유치</t>
        </is>
      </c>
      <c r="F3988" s="37" t="inlineStr">
        <is>
          <t>Tubefilter(Geoff Weiss, 2017-01-31): Radish '$3 million seed round', 투자자 'Greylock, Lowercase Capital, Softbank's Next Media Innovation Fund, UTA, Bertelsmann Digital Media Investments, and Sherpa Capital', 개인 Amy Tan 등.</t>
        </is>
      </c>
      <c r="G3988" s="37" t="inlineStr">
        <is>
          <t>언론 보도</t>
        </is>
      </c>
      <c r="H3988" s="36" t="inlineStr">
        <is>
          <t>2017-01-31</t>
        </is>
      </c>
      <c r="I3988" s="36" t="n"/>
      <c r="J3988" s="39" t="inlineStr">
        <is>
          <t>https://www.tubefilter.com/2017/01/31/fiction-app-radish-3-million-uta-amy-tan/</t>
        </is>
      </c>
      <c r="K3988" s="37" t="inlineStr">
        <is>
          <t>notes,pre_events_summary</t>
        </is>
      </c>
    </row>
    <row r="3989" ht="45" customHeight="1">
      <c r="A3989" s="36" t="inlineStr">
        <is>
          <t>K058</t>
        </is>
      </c>
      <c r="B3989" s="37" t="inlineStr">
        <is>
          <t>Radish Media, Inc.</t>
        </is>
      </c>
      <c r="C3989" s="36" t="inlineStr">
        <is>
          <t>인수 후</t>
        </is>
      </c>
      <c r="D3989" s="36" t="inlineStr">
        <is>
          <t>2021-12-31</t>
        </is>
      </c>
      <c r="E3989" s="37" t="inlineStr">
        <is>
          <t>추가취득</t>
        </is>
      </c>
      <c r="F3989" s="37"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7" t="inlineStr">
        <is>
          <t>DART 감사보고서</t>
        </is>
      </c>
      <c r="H3989" s="36" t="inlineStr">
        <is>
          <t>2022-03-31</t>
        </is>
      </c>
      <c r="I3989" s="36" t="inlineStr">
        <is>
          <t>20220331003215</t>
        </is>
      </c>
      <c r="J3989" s="39" t="inlineStr">
        <is>
          <t>https://dart.fss.or.kr/dsaf001/main.do?rcpNo=20220331003215</t>
        </is>
      </c>
      <c r="K3989" s="37" t="inlineStr">
        <is>
          <t>status_chk,notes,post_events_summary</t>
        </is>
      </c>
    </row>
    <row r="3990" ht="45" customHeight="1">
      <c r="A3990" s="36" t="inlineStr">
        <is>
          <t>K058</t>
        </is>
      </c>
      <c r="B3990" s="37" t="inlineStr">
        <is>
          <t>Radish Media, Inc.</t>
        </is>
      </c>
      <c r="C3990" s="36" t="inlineStr">
        <is>
          <t>인수 후</t>
        </is>
      </c>
      <c r="D3990" s="36" t="inlineStr">
        <is>
          <t>2022-12-31</t>
        </is>
      </c>
      <c r="E3990" s="37" t="inlineStr">
        <is>
          <t>손상차손</t>
        </is>
      </c>
      <c r="F3990"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7" t="inlineStr">
        <is>
          <t>DART 감사보고서</t>
        </is>
      </c>
      <c r="H3990" s="36" t="inlineStr">
        <is>
          <t>2023-03-31</t>
        </is>
      </c>
      <c r="I3990" s="36" t="inlineStr">
        <is>
          <t>20230331004022</t>
        </is>
      </c>
      <c r="J3990" s="39" t="inlineStr">
        <is>
          <t>https://dart.fss.or.kr/dsaf001/main.do?rcpNo=20230331004022</t>
        </is>
      </c>
      <c r="K3990" s="37" t="inlineStr">
        <is>
          <t>impairment,post_events_summary,status_chk,notes</t>
        </is>
      </c>
    </row>
    <row r="3991" ht="45" customHeight="1">
      <c r="A3991" s="36" t="inlineStr">
        <is>
          <t>K058</t>
        </is>
      </c>
      <c r="B3991" s="37" t="inlineStr">
        <is>
          <t>Radish Media, Inc.</t>
        </is>
      </c>
      <c r="C3991" s="36" t="inlineStr">
        <is>
          <t>인수 후</t>
        </is>
      </c>
      <c r="D3991" s="36" t="inlineStr">
        <is>
          <t>2023-12-31</t>
        </is>
      </c>
      <c r="E3991" s="37" t="inlineStr">
        <is>
          <t>손상차손</t>
        </is>
      </c>
      <c r="F3991"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7" t="inlineStr">
        <is>
          <t>DART 감사보고서</t>
        </is>
      </c>
      <c r="H3991" s="36" t="inlineStr">
        <is>
          <t>2024-03-29</t>
        </is>
      </c>
      <c r="I3991" s="36" t="inlineStr">
        <is>
          <t>20240329003122</t>
        </is>
      </c>
      <c r="J3991" s="39" t="inlineStr">
        <is>
          <t>https://dart.fss.or.kr/dsaf001/main.do?rcpNo=20240329003122</t>
        </is>
      </c>
      <c r="K3991" s="37" t="inlineStr">
        <is>
          <t>impairment,post_events_summary</t>
        </is>
      </c>
    </row>
    <row r="3992" ht="45" customHeight="1">
      <c r="A3992" s="36" t="inlineStr">
        <is>
          <t>K058</t>
        </is>
      </c>
      <c r="B3992" s="37" t="inlineStr">
        <is>
          <t>Radish Media, Inc.</t>
        </is>
      </c>
      <c r="C3992" s="36" t="inlineStr">
        <is>
          <t>인수 후</t>
        </is>
      </c>
      <c r="D3992" s="36" t="inlineStr">
        <is>
          <t>2024-12-31</t>
        </is>
      </c>
      <c r="E3992" s="37" t="inlineStr">
        <is>
          <t>손상차손</t>
        </is>
      </c>
      <c r="F3992"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7" t="inlineStr">
        <is>
          <t>DART 감사보고서</t>
        </is>
      </c>
      <c r="H3992" s="36" t="inlineStr">
        <is>
          <t>2025-03-28</t>
        </is>
      </c>
      <c r="I3992" s="36" t="inlineStr">
        <is>
          <t>20250328002112</t>
        </is>
      </c>
      <c r="J3992" s="39" t="inlineStr">
        <is>
          <t>https://dart.fss.or.kr/dsaf001/main.do?rcpNo=20250328002112</t>
        </is>
      </c>
      <c r="K3992" s="37" t="inlineStr">
        <is>
          <t>impairment,post_events_summary</t>
        </is>
      </c>
    </row>
    <row r="3993" ht="45" customHeight="1">
      <c r="A3993" s="36" t="inlineStr">
        <is>
          <t>K058</t>
        </is>
      </c>
      <c r="B3993" s="37" t="inlineStr">
        <is>
          <t>Radish Media, Inc.</t>
        </is>
      </c>
      <c r="C3993" s="36" t="inlineStr">
        <is>
          <t>인수 후</t>
        </is>
      </c>
      <c r="D3993" s="36" t="inlineStr">
        <is>
          <t>2026-09-20</t>
        </is>
      </c>
      <c r="E3993" s="37" t="inlineStr">
        <is>
          <t>매각</t>
        </is>
      </c>
      <c r="F3993"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7" t="inlineStr">
        <is>
          <t>회사 보도자료</t>
        </is>
      </c>
      <c r="H3993" s="36" t="inlineStr">
        <is>
          <t>2026-09-20</t>
        </is>
      </c>
      <c r="I3993" s="36" t="n"/>
      <c r="J3993" s="39" t="inlineStr">
        <is>
          <t>https://www.wuxiaworld.com/news?full=1</t>
        </is>
      </c>
      <c r="K3993" s="37" t="inlineStr">
        <is>
          <t>post_events_summary</t>
        </is>
      </c>
    </row>
    <row r="3994" ht="45" customHeight="1">
      <c r="A3994" s="36" t="inlineStr">
        <is>
          <t>K059</t>
        </is>
      </c>
      <c r="B3994" s="37" t="inlineStr">
        <is>
          <t>Tapas Media, Inc.</t>
        </is>
      </c>
      <c r="C3994" s="36" t="inlineStr">
        <is>
          <t>인수 전</t>
        </is>
      </c>
      <c r="D3994" s="36" t="inlineStr">
        <is>
          <t>2021-04-12</t>
        </is>
      </c>
      <c r="E3994" s="37" t="inlineStr">
        <is>
          <t>기타</t>
        </is>
      </c>
      <c r="F3994" s="37"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7" t="inlineStr">
        <is>
          <t>언론 보도</t>
        </is>
      </c>
      <c r="H3994" s="36" t="inlineStr">
        <is>
          <t>2021-04-12</t>
        </is>
      </c>
      <c r="I3994" s="36" t="n"/>
      <c r="J3994" s="39" t="inlineStr">
        <is>
          <t>https://www.webtoonguide.com/ko/board/news-column/15350</t>
        </is>
      </c>
      <c r="K3994" s="37" t="inlineStr">
        <is>
          <t>first_filing_date,pre_events_summary</t>
        </is>
      </c>
    </row>
    <row r="3995" ht="45" customHeight="1">
      <c r="A3995" s="36" t="inlineStr">
        <is>
          <t>K059</t>
        </is>
      </c>
      <c r="B3995" s="37" t="inlineStr">
        <is>
          <t>Tapas Media, Inc.</t>
        </is>
      </c>
      <c r="C3995" s="36" t="inlineStr">
        <is>
          <t>인수 전</t>
        </is>
      </c>
      <c r="D3995" s="36" t="inlineStr">
        <is>
          <t>2021-04-12</t>
        </is>
      </c>
      <c r="E3995" s="37" t="inlineStr">
        <is>
          <t>기타</t>
        </is>
      </c>
      <c r="F3995" s="37"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7" t="inlineStr">
        <is>
          <t>언론 보도</t>
        </is>
      </c>
      <c r="H3995" s="36" t="inlineStr">
        <is>
          <t>2021-04-12</t>
        </is>
      </c>
      <c r="I3995" s="36" t="n"/>
      <c r="J3995" s="39" t="inlineStr">
        <is>
          <t>https://www.tech42.co.kr/%ec%b9%b4%ec%b9%b4%ec%98%a4%ec%97%94%ed%84%b0-%ec%9b%b9%ec%86%8c%ec%84%a4-%ec%9d%b4%ec%96%b4-%ec%9b%b9%ed%88%b0-%ed%94%8c%eb%9e%ab%ed%8f%bc-%ed%83%80%ed%8c%8c%ec%8a%a4-%ec%9d%b8%ec%88%98/</t>
        </is>
      </c>
      <c r="K3995" s="37" t="inlineStr">
        <is>
          <t>first_filing_date</t>
        </is>
      </c>
    </row>
    <row r="3996" ht="45" customHeight="1">
      <c r="A3996" s="36" t="inlineStr">
        <is>
          <t>K059</t>
        </is>
      </c>
      <c r="B3996" s="37" t="inlineStr">
        <is>
          <t>Tapas Media, Inc.</t>
        </is>
      </c>
      <c r="C3996" s="36" t="inlineStr">
        <is>
          <t>인수 전</t>
        </is>
      </c>
      <c r="D3996" s="36" t="inlineStr">
        <is>
          <t>2021-04-09</t>
        </is>
      </c>
      <c r="E3996" s="37" t="inlineStr">
        <is>
          <t>기타</t>
        </is>
      </c>
      <c r="F3996" s="37" t="inlineStr">
        <is>
          <t>이투데이(구성헌, 2021-04-09) '카카오, 액면분할로 12일부터 매매 정지': '15일 … 분할(1주→5주)을 시행 … 12~14일 매매가 일시 정지'. Yahoo 035720.KS 분할조정 종가 04-09·12·13·14 111,600원(정지), 04-15 120,500원.</t>
        </is>
      </c>
      <c r="G3996" s="37" t="inlineStr">
        <is>
          <t>언론 보도</t>
        </is>
      </c>
      <c r="H3996" s="36" t="inlineStr">
        <is>
          <t>2021-04-09</t>
        </is>
      </c>
      <c r="I3996" s="36" t="n"/>
      <c r="J3996" s="39" t="inlineStr">
        <is>
          <t>https://www.etoday.co.kr/news/view/2013694</t>
        </is>
      </c>
      <c r="K3996" s="37" t="inlineStr">
        <is>
          <t>event_ticker_basis</t>
        </is>
      </c>
    </row>
    <row r="3997" ht="45" customHeight="1">
      <c r="A3997" s="36" t="inlineStr">
        <is>
          <t>K059</t>
        </is>
      </c>
      <c r="B3997" s="37" t="inlineStr">
        <is>
          <t>Tapas Media, Inc.</t>
        </is>
      </c>
      <c r="C3997" s="36" t="inlineStr">
        <is>
          <t>인수 전</t>
        </is>
      </c>
      <c r="D3997" s="36" t="inlineStr">
        <is>
          <t>2018-03-22</t>
        </is>
      </c>
      <c r="E3997" s="37" t="inlineStr">
        <is>
          <t>투자유치</t>
        </is>
      </c>
      <c r="F3997" s="37" t="inlineStr">
        <is>
          <t>TechCrunch(2018-03-22) Tapas Media: 'raised $5 million in additional Series A funding' from 'ID Ventures, SBI Investment Korea, Medici Investment and EN Investment', '$10.8 million total'.</t>
        </is>
      </c>
      <c r="G3997" s="37" t="inlineStr">
        <is>
          <t>언론 보도</t>
        </is>
      </c>
      <c r="H3997" s="36" t="inlineStr">
        <is>
          <t>2018-03-22</t>
        </is>
      </c>
      <c r="I3997" s="36" t="n"/>
      <c r="J3997" s="39" t="inlineStr">
        <is>
          <t>https://techcrunch.com/2018/03/22/tapas-media/</t>
        </is>
      </c>
      <c r="K3997" s="37" t="inlineStr">
        <is>
          <t>pre_events_summary,chk_note,notes</t>
        </is>
      </c>
    </row>
    <row r="3998" ht="45" customHeight="1">
      <c r="A3998" s="36" t="inlineStr">
        <is>
          <t>K059</t>
        </is>
      </c>
      <c r="B3998" s="37" t="inlineStr">
        <is>
          <t>Tapas Media, Inc.</t>
        </is>
      </c>
      <c r="C3998" s="36" t="inlineStr">
        <is>
          <t>인수 후</t>
        </is>
      </c>
      <c r="D3998" s="36" t="inlineStr">
        <is>
          <t>2022-12-31</t>
        </is>
      </c>
      <c r="E3998" s="37" t="inlineStr">
        <is>
          <t>손상차손</t>
        </is>
      </c>
      <c r="F3998"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7" t="inlineStr">
        <is>
          <t>DART 감사보고서</t>
        </is>
      </c>
      <c r="H3998" s="36" t="inlineStr">
        <is>
          <t>2023-03-31</t>
        </is>
      </c>
      <c r="I3998" s="36" t="inlineStr">
        <is>
          <t>20230331004022</t>
        </is>
      </c>
      <c r="J3998" s="39" t="inlineStr">
        <is>
          <t>https://dart.fss.or.kr/dsaf001/main.do?rcpNo=20230331004022</t>
        </is>
      </c>
      <c r="K3998" s="37" t="inlineStr">
        <is>
          <t>impairment,post_events_summary,status_chk,notes</t>
        </is>
      </c>
    </row>
    <row r="3999" ht="45" customHeight="1">
      <c r="A3999" s="36" t="inlineStr">
        <is>
          <t>K059</t>
        </is>
      </c>
      <c r="B3999" s="37" t="inlineStr">
        <is>
          <t>Tapas Media, Inc.</t>
        </is>
      </c>
      <c r="C3999" s="36" t="inlineStr">
        <is>
          <t>인수 후</t>
        </is>
      </c>
      <c r="D3999" s="36" t="inlineStr">
        <is>
          <t>2023-12-31</t>
        </is>
      </c>
      <c r="E3999" s="37" t="inlineStr">
        <is>
          <t>손상차손</t>
        </is>
      </c>
      <c r="F3999"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7" t="inlineStr">
        <is>
          <t>DART 감사보고서</t>
        </is>
      </c>
      <c r="H3999" s="36" t="inlineStr">
        <is>
          <t>2024-03-29</t>
        </is>
      </c>
      <c r="I3999" s="36" t="inlineStr">
        <is>
          <t>20240329003122</t>
        </is>
      </c>
      <c r="J3999" s="39" t="inlineStr">
        <is>
          <t>https://dart.fss.or.kr/dsaf001/main.do?rcpNo=20240329003122</t>
        </is>
      </c>
      <c r="K3999" s="37" t="inlineStr">
        <is>
          <t>impairment,post_events_summary</t>
        </is>
      </c>
    </row>
    <row r="4000" ht="45" customHeight="1">
      <c r="A4000" s="36" t="inlineStr">
        <is>
          <t>K059</t>
        </is>
      </c>
      <c r="B4000" s="37" t="inlineStr">
        <is>
          <t>Tapas Media, Inc.</t>
        </is>
      </c>
      <c r="C4000" s="36" t="inlineStr">
        <is>
          <t>인수 후</t>
        </is>
      </c>
      <c r="D4000" s="36" t="inlineStr">
        <is>
          <t>2024-12-31</t>
        </is>
      </c>
      <c r="E4000" s="37" t="inlineStr">
        <is>
          <t>손상차손</t>
        </is>
      </c>
      <c r="F4000"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7" t="inlineStr">
        <is>
          <t>DART 감사보고서</t>
        </is>
      </c>
      <c r="H4000" s="36" t="inlineStr">
        <is>
          <t>2025-03-28</t>
        </is>
      </c>
      <c r="I4000" s="36" t="inlineStr">
        <is>
          <t>20250328002112</t>
        </is>
      </c>
      <c r="J4000" s="39" t="inlineStr">
        <is>
          <t>https://dart.fss.or.kr/dsaf001/main.do?rcpNo=20250328002112</t>
        </is>
      </c>
      <c r="K4000" s="37" t="inlineStr">
        <is>
          <t>impairment,post_events_summary</t>
        </is>
      </c>
    </row>
    <row r="4001" ht="45" customHeight="1">
      <c r="A4001" s="36" t="inlineStr">
        <is>
          <t>K059</t>
        </is>
      </c>
      <c r="B4001" s="37" t="inlineStr">
        <is>
          <t>Tapas Media, Inc.</t>
        </is>
      </c>
      <c r="C4001" s="36" t="inlineStr">
        <is>
          <t>인수 후</t>
        </is>
      </c>
      <c r="D4001" s="36" t="inlineStr">
        <is>
          <t>2026-09-20</t>
        </is>
      </c>
      <c r="E4001" s="37" t="inlineStr">
        <is>
          <t>매각</t>
        </is>
      </c>
      <c r="F4001"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7" t="inlineStr">
        <is>
          <t>회사 보도자료</t>
        </is>
      </c>
      <c r="H4001" s="36" t="inlineStr">
        <is>
          <t>2026-09-20</t>
        </is>
      </c>
      <c r="I4001" s="36" t="n"/>
      <c r="J4001" s="39" t="inlineStr">
        <is>
          <t>https://www.wuxiaworld.com/news?full=1</t>
        </is>
      </c>
      <c r="K4001" s="37" t="inlineStr">
        <is>
          <t>post_events_summary</t>
        </is>
      </c>
    </row>
    <row r="4002" ht="45" customHeight="1">
      <c r="A4002" s="36" t="inlineStr">
        <is>
          <t>K060</t>
        </is>
      </c>
      <c r="B4002" s="37" t="inlineStr">
        <is>
          <t>Tapas Media, Inc.</t>
        </is>
      </c>
      <c r="C4002" s="36" t="inlineStr">
        <is>
          <t>인수 전</t>
        </is>
      </c>
      <c r="D4002" s="36" t="inlineStr">
        <is>
          <t>2021-04-12</t>
        </is>
      </c>
      <c r="E4002" s="37" t="inlineStr">
        <is>
          <t>기타</t>
        </is>
      </c>
      <c r="F4002" s="37"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7" t="inlineStr">
        <is>
          <t>언론 보도</t>
        </is>
      </c>
      <c r="H4002" s="36" t="inlineStr">
        <is>
          <t>2021-04-12</t>
        </is>
      </c>
      <c r="I4002" s="36" t="n"/>
      <c r="J4002" s="39" t="inlineStr">
        <is>
          <t>https://www.webtoonguide.com/ko/board/news-column/15350</t>
        </is>
      </c>
      <c r="K4002" s="37" t="inlineStr">
        <is>
          <t>first_filing_date,pre_events_summary</t>
        </is>
      </c>
    </row>
    <row r="4003" ht="45" customHeight="1">
      <c r="A4003" s="36" t="inlineStr">
        <is>
          <t>K060</t>
        </is>
      </c>
      <c r="B4003" s="37" t="inlineStr">
        <is>
          <t>Tapas Media, Inc.</t>
        </is>
      </c>
      <c r="C4003" s="36" t="inlineStr">
        <is>
          <t>인수 전</t>
        </is>
      </c>
      <c r="D4003" s="36" t="inlineStr">
        <is>
          <t>2021-04-12</t>
        </is>
      </c>
      <c r="E4003" s="37" t="inlineStr">
        <is>
          <t>기타</t>
        </is>
      </c>
      <c r="F4003" s="37"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7" t="inlineStr">
        <is>
          <t>언론 보도</t>
        </is>
      </c>
      <c r="H4003" s="36" t="inlineStr">
        <is>
          <t>2021-04-12</t>
        </is>
      </c>
      <c r="I4003" s="36" t="n"/>
      <c r="J4003" s="39" t="inlineStr">
        <is>
          <t>https://www.tech42.co.kr/%ec%b9%b4%ec%b9%b4%ec%98%a4%ec%97%94%ed%84%b0-%ec%9b%b9%ec%86%8c%ec%84%a4-%ec%9d%b4%ec%96%b4-%ec%9b%b9%ed%88%b0-%ed%94%8c%eb%9e%ab%ed%8f%bc-%ed%83%80%ed%8c%8c%ec%8a%a4-%ec%9d%b8%ec%88%98/</t>
        </is>
      </c>
      <c r="K4003" s="37" t="inlineStr">
        <is>
          <t>first_filing_date</t>
        </is>
      </c>
    </row>
    <row r="4004" ht="45" customHeight="1">
      <c r="A4004" s="36" t="inlineStr">
        <is>
          <t>K060</t>
        </is>
      </c>
      <c r="B4004" s="37" t="inlineStr">
        <is>
          <t>Tapas Media, Inc.</t>
        </is>
      </c>
      <c r="C4004" s="36" t="inlineStr">
        <is>
          <t>인수 전</t>
        </is>
      </c>
      <c r="D4004" s="36" t="inlineStr">
        <is>
          <t>2018-03-22</t>
        </is>
      </c>
      <c r="E4004" s="37" t="inlineStr">
        <is>
          <t>투자유치</t>
        </is>
      </c>
      <c r="F4004" s="37" t="inlineStr">
        <is>
          <t>TechCrunch(2018-03-22) Tapas Media: 'raised $5 million in additional Series A funding' from 'ID Ventures, SBI Investment Korea, Medici Investment and EN Investment', '$10.8 million total'.</t>
        </is>
      </c>
      <c r="G4004" s="37" t="inlineStr">
        <is>
          <t>언론 보도</t>
        </is>
      </c>
      <c r="H4004" s="36" t="inlineStr">
        <is>
          <t>2018-03-22</t>
        </is>
      </c>
      <c r="I4004" s="36" t="n"/>
      <c r="J4004" s="39" t="inlineStr">
        <is>
          <t>https://techcrunch.com/2018/03/22/tapas-media/</t>
        </is>
      </c>
      <c r="K4004" s="37" t="inlineStr">
        <is>
          <t>pre_events_summary,chk_note,notes</t>
        </is>
      </c>
    </row>
    <row r="4005" ht="45" customHeight="1">
      <c r="A4005" s="36" t="inlineStr">
        <is>
          <t>K060</t>
        </is>
      </c>
      <c r="B4005" s="37" t="inlineStr">
        <is>
          <t>Tapas Media, Inc.</t>
        </is>
      </c>
      <c r="C4005" s="36" t="inlineStr">
        <is>
          <t>인수 후</t>
        </is>
      </c>
      <c r="D4005" s="36" t="inlineStr">
        <is>
          <t>2022-12-31</t>
        </is>
      </c>
      <c r="E4005" s="37" t="inlineStr">
        <is>
          <t>손상차손</t>
        </is>
      </c>
      <c r="F4005"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7" t="inlineStr">
        <is>
          <t>DART 감사보고서</t>
        </is>
      </c>
      <c r="H4005" s="36" t="inlineStr">
        <is>
          <t>2023-03-31</t>
        </is>
      </c>
      <c r="I4005" s="36" t="inlineStr">
        <is>
          <t>20230331004022</t>
        </is>
      </c>
      <c r="J4005" s="39" t="inlineStr">
        <is>
          <t>https://dart.fss.or.kr/dsaf001/main.do?rcpNo=20230331004022</t>
        </is>
      </c>
      <c r="K4005" s="37" t="inlineStr">
        <is>
          <t>impairment,post_events_summary,status_chk,notes</t>
        </is>
      </c>
    </row>
    <row r="4006" ht="45" customHeight="1">
      <c r="A4006" s="36" t="inlineStr">
        <is>
          <t>K060</t>
        </is>
      </c>
      <c r="B4006" s="37" t="inlineStr">
        <is>
          <t>Tapas Media, Inc.</t>
        </is>
      </c>
      <c r="C4006" s="36" t="inlineStr">
        <is>
          <t>인수 후</t>
        </is>
      </c>
      <c r="D4006" s="36" t="inlineStr">
        <is>
          <t>2023-12-31</t>
        </is>
      </c>
      <c r="E4006" s="37" t="inlineStr">
        <is>
          <t>손상차손</t>
        </is>
      </c>
      <c r="F4006"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7" t="inlineStr">
        <is>
          <t>DART 감사보고서</t>
        </is>
      </c>
      <c r="H4006" s="36" t="inlineStr">
        <is>
          <t>2024-03-29</t>
        </is>
      </c>
      <c r="I4006" s="36" t="inlineStr">
        <is>
          <t>20240329003122</t>
        </is>
      </c>
      <c r="J4006" s="39" t="inlineStr">
        <is>
          <t>https://dart.fss.or.kr/dsaf001/main.do?rcpNo=20240329003122</t>
        </is>
      </c>
      <c r="K4006" s="37" t="inlineStr">
        <is>
          <t>impairment,post_events_summary</t>
        </is>
      </c>
    </row>
    <row r="4007" ht="45" customHeight="1">
      <c r="A4007" s="36" t="inlineStr">
        <is>
          <t>K060</t>
        </is>
      </c>
      <c r="B4007" s="37" t="inlineStr">
        <is>
          <t>Tapas Media, Inc.</t>
        </is>
      </c>
      <c r="C4007" s="36" t="inlineStr">
        <is>
          <t>인수 후</t>
        </is>
      </c>
      <c r="D4007" s="36" t="inlineStr">
        <is>
          <t>2024-12-31</t>
        </is>
      </c>
      <c r="E4007" s="37" t="inlineStr">
        <is>
          <t>손상차손</t>
        </is>
      </c>
      <c r="F4007"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7" t="inlineStr">
        <is>
          <t>DART 감사보고서</t>
        </is>
      </c>
      <c r="H4007" s="36" t="inlineStr">
        <is>
          <t>2025-03-28</t>
        </is>
      </c>
      <c r="I4007" s="36" t="inlineStr">
        <is>
          <t>20250328002112</t>
        </is>
      </c>
      <c r="J4007" s="39" t="inlineStr">
        <is>
          <t>https://dart.fss.or.kr/dsaf001/main.do?rcpNo=20250328002112</t>
        </is>
      </c>
      <c r="K4007" s="37" t="inlineStr">
        <is>
          <t>impairment,post_events_summary</t>
        </is>
      </c>
    </row>
    <row r="4008" ht="45" customHeight="1">
      <c r="A4008" s="36" t="inlineStr">
        <is>
          <t>K060</t>
        </is>
      </c>
      <c r="B4008" s="37" t="inlineStr">
        <is>
          <t>Tapas Media, Inc.</t>
        </is>
      </c>
      <c r="C4008" s="36" t="inlineStr">
        <is>
          <t>인수 후</t>
        </is>
      </c>
      <c r="D4008" s="36" t="inlineStr">
        <is>
          <t>2026-09-20</t>
        </is>
      </c>
      <c r="E4008" s="37" t="inlineStr">
        <is>
          <t>매각</t>
        </is>
      </c>
      <c r="F4008"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7" t="inlineStr">
        <is>
          <t>회사 보도자료</t>
        </is>
      </c>
      <c r="H4008" s="36" t="inlineStr">
        <is>
          <t>2026-09-20</t>
        </is>
      </c>
      <c r="I4008" s="36" t="n"/>
      <c r="J4008" s="39" t="inlineStr">
        <is>
          <t>https://www.wuxiaworld.com/news?full=1</t>
        </is>
      </c>
      <c r="K4008" s="37" t="inlineStr">
        <is>
          <t>post_events_summary</t>
        </is>
      </c>
    </row>
    <row r="4009" ht="45" customHeight="1">
      <c r="A4009" s="36" t="inlineStr">
        <is>
          <t>K061</t>
        </is>
      </c>
      <c r="B4009" s="37" t="inlineStr">
        <is>
          <t>GSPark24.Co.,Ltd</t>
        </is>
      </c>
      <c r="C4009" s="36" t="inlineStr">
        <is>
          <t>인수 후</t>
        </is>
      </c>
      <c r="D4009" s="36" t="inlineStr">
        <is>
          <t>2025-12-31</t>
        </is>
      </c>
      <c r="E4009" s="37" t="inlineStr">
        <is>
          <t>실적</t>
        </is>
      </c>
      <c r="F4009" s="37"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7" t="inlineStr">
        <is>
          <t>DART 감사보고서</t>
        </is>
      </c>
      <c r="H4009" s="36" t="inlineStr">
        <is>
          <t>2026-03-24</t>
        </is>
      </c>
      <c r="I4009" s="36" t="inlineStr">
        <is>
          <t>20260324000136</t>
        </is>
      </c>
      <c r="J4009" s="39" t="inlineStr">
        <is>
          <t>https://dart.fss.or.kr/dsaf001/main.do?rcpNo=20260324000136</t>
        </is>
      </c>
      <c r="K4009" s="37" t="inlineStr">
        <is>
          <t>target_rev_post,target_op_post,perf_basis</t>
        </is>
      </c>
    </row>
    <row r="4010" ht="45" customHeight="1">
      <c r="A4010" s="36" t="inlineStr">
        <is>
          <t>K063</t>
        </is>
      </c>
      <c r="B4010" s="37" t="inlineStr">
        <is>
          <t>Lionheart Studio Co.,Ltd.</t>
        </is>
      </c>
      <c r="C4010" s="36" t="inlineStr">
        <is>
          <t>인수 후</t>
        </is>
      </c>
      <c r="D4010" s="36" t="inlineStr">
        <is>
          <t>2021-12-31</t>
        </is>
      </c>
      <c r="E4010" s="37" t="inlineStr">
        <is>
          <t>통합</t>
        </is>
      </c>
      <c r="F4010" s="37"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7" t="inlineStr">
        <is>
          <t>DART 사업보고서</t>
        </is>
      </c>
      <c r="H4010" s="36" t="inlineStr">
        <is>
          <t>2022-03-18</t>
        </is>
      </c>
      <c r="I4010" s="36" t="inlineStr">
        <is>
          <t>20220318000854</t>
        </is>
      </c>
      <c r="J4010" s="39" t="inlineStr">
        <is>
          <t>https://dart.fss.or.kr/dsaf001/main.do?rcpNo=20220318000854</t>
        </is>
      </c>
      <c r="K4010" s="37" t="inlineStr">
        <is>
          <t>notes,post_events_summary</t>
        </is>
      </c>
    </row>
    <row r="4011" ht="45" customHeight="1">
      <c r="A4011" s="36" t="inlineStr">
        <is>
          <t>K063</t>
        </is>
      </c>
      <c r="B4011" s="37" t="inlineStr">
        <is>
          <t>Lionheart Studio Co.,Ltd.</t>
        </is>
      </c>
      <c r="C4011" s="36" t="inlineStr">
        <is>
          <t>인수 후</t>
        </is>
      </c>
      <c r="D4011" s="36" t="inlineStr">
        <is>
          <t>2026-03-25</t>
        </is>
      </c>
      <c r="E4011" s="37" t="inlineStr">
        <is>
          <t>소유주변경</t>
        </is>
      </c>
      <c r="F4011" s="37"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7" t="inlineStr">
        <is>
          <t>DART 주요사항보고서</t>
        </is>
      </c>
      <c r="H4011" s="36" t="inlineStr">
        <is>
          <t>2026-03-25</t>
        </is>
      </c>
      <c r="I4011" s="36" t="inlineStr">
        <is>
          <t>20260325000002</t>
        </is>
      </c>
      <c r="J4011" s="39" t="inlineStr">
        <is>
          <t>https://dart.fss.or.kr/dsaf001/main.do?rcpNo=20260325000002</t>
        </is>
      </c>
      <c r="K4011" s="37" t="inlineStr">
        <is>
          <t>post_events_summary</t>
        </is>
      </c>
    </row>
    <row r="4012" ht="45" customHeight="1">
      <c r="A4012" s="36" t="inlineStr">
        <is>
          <t>K063</t>
        </is>
      </c>
      <c r="B4012" s="37" t="inlineStr">
        <is>
          <t>Lionheart Studio Co.,Ltd.</t>
        </is>
      </c>
      <c r="C4012" s="36" t="inlineStr">
        <is>
          <t>인수 후</t>
        </is>
      </c>
      <c r="D4012" s="36" t="inlineStr">
        <is>
          <t>2026-06-19</t>
        </is>
      </c>
      <c r="E4012" s="37" t="inlineStr">
        <is>
          <t>소유주변경</t>
        </is>
      </c>
      <c r="F4012" s="37"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7" t="inlineStr">
        <is>
          <t>KIND</t>
        </is>
      </c>
      <c r="H4012" s="36" t="inlineStr">
        <is>
          <t>2026-06-19</t>
        </is>
      </c>
      <c r="I4012" s="36" t="inlineStr">
        <is>
          <t>20260619900968</t>
        </is>
      </c>
      <c r="J4012" s="39" t="inlineStr">
        <is>
          <t>https://dart.fss.or.kr/dsaf001/main.do?rcpNo=20260619900968</t>
        </is>
      </c>
      <c r="K4012" s="37" t="inlineStr">
        <is>
          <t>pre_incorp_chk,post_events_summary,notes</t>
        </is>
      </c>
    </row>
    <row r="4013" ht="45" customHeight="1">
      <c r="A4013" s="36" t="inlineStr">
        <is>
          <t>K063</t>
        </is>
      </c>
      <c r="B4013" s="37" t="inlineStr">
        <is>
          <t>Lionheart Studio Co.,Ltd.</t>
        </is>
      </c>
      <c r="C4013" s="36" t="inlineStr">
        <is>
          <t>인수 후</t>
        </is>
      </c>
      <c r="D4013" s="36" t="inlineStr">
        <is>
          <t>2026-06-22</t>
        </is>
      </c>
      <c r="E4013" s="37" t="inlineStr">
        <is>
          <t>경영진변경</t>
        </is>
      </c>
      <c r="F4013" s="37" t="inlineStr">
        <is>
          <t>카카오게임즈 대표이사변경: 한상우 → 김태환, 이시우(공동대표이사), 변경일 2026-06-22</t>
        </is>
      </c>
      <c r="G4013" s="37" t="inlineStr">
        <is>
          <t>KIND</t>
        </is>
      </c>
      <c r="H4013" s="36" t="inlineStr">
        <is>
          <t>2026-06-22</t>
        </is>
      </c>
      <c r="I4013" s="36" t="inlineStr">
        <is>
          <t>20260622900255</t>
        </is>
      </c>
      <c r="J4013" s="39" t="inlineStr">
        <is>
          <t>https://dart.fss.or.kr/dsaf001/main.do?rcpNo=20260622900255</t>
        </is>
      </c>
      <c r="K4013" s="37" t="inlineStr">
        <is>
          <t>post_events_summary</t>
        </is>
      </c>
    </row>
    <row r="4014" ht="45" customHeight="1">
      <c r="A4014" s="36" t="inlineStr">
        <is>
          <t>K063</t>
        </is>
      </c>
      <c r="B4014" s="37" t="inlineStr">
        <is>
          <t>Lionheart Studio Co.,Ltd.</t>
        </is>
      </c>
      <c r="C4014" s="36" t="inlineStr">
        <is>
          <t>인수 후</t>
        </is>
      </c>
      <c r="D4014" s="36" t="inlineStr">
        <is>
          <t>2025-05-30</t>
        </is>
      </c>
      <c r="E4014" s="37" t="inlineStr">
        <is>
          <t>경영진변경</t>
        </is>
      </c>
      <c r="F4014" s="37" t="inlineStr">
        <is>
          <t>라이온하트 김범 아트 총괄 이사·이준석 CTO 퇴임 확정, 오윤택 전 펄어비스 아트 총괄 영입</t>
        </is>
      </c>
      <c r="G4014" s="37" t="inlineStr">
        <is>
          <t>언론 보도</t>
        </is>
      </c>
      <c r="H4014" s="36" t="inlineStr">
        <is>
          <t>2025-05-30</t>
        </is>
      </c>
      <c r="I4014" s="36" t="n"/>
      <c r="J4014" s="39" t="inlineStr">
        <is>
          <t>https://news.mtn.co.kr/news-detail/2025053014454611737</t>
        </is>
      </c>
      <c r="K4014" s="37" t="inlineStr">
        <is>
          <t>post_events_summary</t>
        </is>
      </c>
    </row>
    <row r="4015" ht="45" customHeight="1">
      <c r="A4015" s="36" t="inlineStr">
        <is>
          <t>K063</t>
        </is>
      </c>
      <c r="B4015" s="37" t="inlineStr">
        <is>
          <t>Lionheart Studio Co.,Ltd.</t>
        </is>
      </c>
      <c r="C4015" s="36" t="inlineStr">
        <is>
          <t>인수 후</t>
        </is>
      </c>
      <c r="D4015" s="36" t="inlineStr">
        <is>
          <t>2022-11-02</t>
        </is>
      </c>
      <c r="E4015" s="37" t="inlineStr">
        <is>
          <t>어닝콜</t>
        </is>
      </c>
      <c r="F4015" s="37" t="inlineStr">
        <is>
          <t>3분기 실적 컨퍼런스콜: 조혁민 CFO '옵션을 행사할 수 있는 상황이 아니라고 명확하게 말씀드린다', 조계현 대표 '현재도 일정은 결정된 바 없다'(딜사이트 2022-11-03 보도)</t>
        </is>
      </c>
      <c r="G4015" s="37" t="inlineStr">
        <is>
          <t>언론 보도</t>
        </is>
      </c>
      <c r="H4015" s="36" t="inlineStr">
        <is>
          <t>2022-11-03</t>
        </is>
      </c>
      <c r="I4015" s="36" t="n"/>
      <c r="J4015" s="39" t="inlineStr">
        <is>
          <t>https://dealsite.co.kr/articles/93910</t>
        </is>
      </c>
      <c r="K4015" s="37" t="inlineStr">
        <is>
          <t>earnings_call_note</t>
        </is>
      </c>
    </row>
    <row r="4016" ht="45" customHeight="1">
      <c r="A4016" s="36" t="inlineStr">
        <is>
          <t>K063</t>
        </is>
      </c>
      <c r="B4016" s="37" t="inlineStr">
        <is>
          <t>Lionheart Studio Co.,Ltd.</t>
        </is>
      </c>
      <c r="C4016" s="36" t="inlineStr">
        <is>
          <t>인수 후</t>
        </is>
      </c>
      <c r="D4016" s="36" t="inlineStr">
        <is>
          <t>2025-12-31</t>
        </is>
      </c>
      <c r="E4016" s="37" t="inlineStr">
        <is>
          <t>기타</t>
        </is>
      </c>
      <c r="F4016" s="37" t="inlineStr">
        <is>
          <t>카카오게임즈 2025 연결주석 공정가치 수준3 표: 매입채무및기타채무 59,327,216천원, '㈜라이온하트스튜디오의 비지배지분 추가 매수의무와 관련하여 측정된 부채'</t>
        </is>
      </c>
      <c r="G4016" s="37" t="inlineStr">
        <is>
          <t>DART 사업보고서</t>
        </is>
      </c>
      <c r="H4016" s="36" t="inlineStr">
        <is>
          <t>2026-03-18</t>
        </is>
      </c>
      <c r="I4016" s="36" t="inlineStr">
        <is>
          <t>20260318001659</t>
        </is>
      </c>
      <c r="J4016" s="39" t="inlineStr">
        <is>
          <t>https://dart.fss.or.kr/dsaf001/main.do?rcpNo=20260318001659</t>
        </is>
      </c>
      <c r="K4016" s="37" t="inlineStr">
        <is>
          <t>notes</t>
        </is>
      </c>
    </row>
    <row r="4017" ht="45" customHeight="1">
      <c r="A4017" s="36" t="inlineStr">
        <is>
          <t>K063</t>
        </is>
      </c>
      <c r="B4017" s="37" t="inlineStr">
        <is>
          <t>Lionheart Studio Co.,Ltd.</t>
        </is>
      </c>
      <c r="C4017" s="36" t="inlineStr">
        <is>
          <t>인수 후</t>
        </is>
      </c>
      <c r="D4017" s="36" t="inlineStr">
        <is>
          <t>2026-06-26</t>
        </is>
      </c>
      <c r="E4017" s="37" t="inlineStr">
        <is>
          <t>기타</t>
        </is>
      </c>
      <c r="F4017" s="37" t="inlineStr">
        <is>
          <t>딜사이트 분석: 김태환 체제 첫 과제로 자회사 재편 거론, 라이온하트 재편 가능성은 낮게 봄, 풋옵션 금융부채 약 593억원, 김재영 의장 35.95%</t>
        </is>
      </c>
      <c r="G4017" s="37" t="inlineStr">
        <is>
          <t>언론 보도</t>
        </is>
      </c>
      <c r="H4017" s="36" t="inlineStr">
        <is>
          <t>2026-06-26</t>
        </is>
      </c>
      <c r="I4017" s="36" t="n"/>
      <c r="J4017" s="39" t="inlineStr">
        <is>
          <t>https://dealsite.co.kr/articles/164176</t>
        </is>
      </c>
      <c r="K4017" s="37" t="inlineStr">
        <is>
          <t>notes</t>
        </is>
      </c>
    </row>
    <row r="4018" ht="45" customHeight="1">
      <c r="A4018" s="36" t="inlineStr">
        <is>
          <t>K063</t>
        </is>
      </c>
      <c r="B4018" s="37" t="inlineStr">
        <is>
          <t>Lionheart Studio Co.,Ltd.</t>
        </is>
      </c>
      <c r="C4018" s="36" t="inlineStr">
        <is>
          <t>발표</t>
        </is>
      </c>
      <c r="D4018" s="36" t="inlineStr">
        <is>
          <t>2021-11-12</t>
        </is>
      </c>
      <c r="E4018" s="37" t="inlineStr">
        <is>
          <t>발표</t>
        </is>
      </c>
      <c r="F4018" s="37" t="inlineStr">
        <is>
          <t>KGE 출자 정정: 취득금액 450,000,000,560 → 444,812,169,054원, 자기자본대비 43.51 → 43.01 (자기자본 1,034,171,944,794원)</t>
        </is>
      </c>
      <c r="G4018" s="37" t="inlineStr">
        <is>
          <t>KIND</t>
        </is>
      </c>
      <c r="H4018" s="36" t="inlineStr">
        <is>
          <t>2021-11-12</t>
        </is>
      </c>
      <c r="I4018" s="36" t="inlineStr">
        <is>
          <t>20211112900826</t>
        </is>
      </c>
      <c r="J4018" s="39" t="inlineStr">
        <is>
          <t>https://dart.fss.or.kr/dsaf001/main.do?rcpNo=20211112900826</t>
        </is>
      </c>
      <c r="K4018" s="37" t="inlineStr">
        <is>
          <t>deal_to_equity_pct</t>
        </is>
      </c>
    </row>
    <row r="4019" ht="45" customHeight="1">
      <c r="A4019" s="36" t="inlineStr">
        <is>
          <t>K064</t>
        </is>
      </c>
      <c r="B4019" s="37" t="inlineStr">
        <is>
          <t>Blue Tie</t>
        </is>
      </c>
      <c r="C4019" s="36" t="inlineStr">
        <is>
          <t>발표</t>
        </is>
      </c>
      <c r="D4019" s="36" t="inlineStr">
        <is>
          <t>2021-11-02</t>
        </is>
      </c>
      <c r="E4019" s="37" t="inlineStr">
        <is>
          <t>발표</t>
        </is>
      </c>
      <c r="F4019" s="37" t="inlineStr">
        <is>
          <t>영업양수결정 공시(공시일자 2021-11-08)의 '10. 이사회결의일(결정일) | 2021년 11월 02일'. 양수예정일자 2021-11-04는 '거래종결일을 의미함'.</t>
        </is>
      </c>
      <c r="G4019" s="37" t="inlineStr">
        <is>
          <t>DART 기타공시</t>
        </is>
      </c>
      <c r="H4019" s="36" t="inlineStr">
        <is>
          <t>2021-11-08</t>
        </is>
      </c>
      <c r="I4019" s="36" t="inlineStr">
        <is>
          <t>20211108000276</t>
        </is>
      </c>
      <c r="J4019" s="39" t="inlineStr">
        <is>
          <t>https://dart.fss.or.kr/dsaf001/main.do?rcpNo=20211108000276</t>
        </is>
      </c>
      <c r="K4019" s="37" t="inlineStr">
        <is>
          <t>announce_date_chk</t>
        </is>
      </c>
    </row>
    <row r="4020" ht="45" customHeight="1">
      <c r="A4020" s="36" t="inlineStr">
        <is>
          <t>K065</t>
        </is>
      </c>
      <c r="B4020" s="37" t="inlineStr">
        <is>
          <t>GSPark24.Co.,Ltd</t>
        </is>
      </c>
      <c r="C4020" s="36" t="inlineStr">
        <is>
          <t>인수 전</t>
        </is>
      </c>
      <c r="D4020" s="36" t="inlineStr">
        <is>
          <t>2021-12-01</t>
        </is>
      </c>
      <c r="E4020" s="37" t="inlineStr">
        <is>
          <t>투자유치</t>
        </is>
      </c>
      <c r="F4020" s="37" t="inlineStr">
        <is>
          <t>카카오모빌리티 유상증자 결정(공정거래법 공시): 보통주 3,336,756주, 발행가 19,480원, 운영자금 65,000,006,880원, 제3자배정 대상 GS리테일(주), 납입일 2021.12.16, 이사회결의일 2021.12.01</t>
        </is>
      </c>
      <c r="G4020" s="37" t="inlineStr">
        <is>
          <t>DART 기타공시</t>
        </is>
      </c>
      <c r="H4020" s="36" t="inlineStr">
        <is>
          <t>2021-12-01</t>
        </is>
      </c>
      <c r="I4020" s="36" t="inlineStr">
        <is>
          <t>20211201000233</t>
        </is>
      </c>
      <c r="J4020" s="39" t="inlineStr">
        <is>
          <t>https://dart.fss.or.kr/dsaf001/main.do?rcpNo=20211201000233</t>
        </is>
      </c>
      <c r="K4020" s="37" t="inlineStr">
        <is>
          <t>pre_events_summary,notes,chk_note,first_filing_date</t>
        </is>
      </c>
    </row>
    <row r="4021" ht="45" customHeight="1">
      <c r="A4021" s="36" t="inlineStr">
        <is>
          <t>K065</t>
        </is>
      </c>
      <c r="B4021" s="37" t="inlineStr">
        <is>
          <t>GSPark24.Co.,Ltd</t>
        </is>
      </c>
      <c r="C4021" s="36" t="inlineStr">
        <is>
          <t>발표</t>
        </is>
      </c>
      <c r="D4021" s="36" t="inlineStr">
        <is>
          <t>2021-12-01</t>
        </is>
      </c>
      <c r="E4021" s="37" t="inlineStr">
        <is>
          <t>기타</t>
        </is>
      </c>
      <c r="F4021" s="37" t="inlineStr">
        <is>
          <t>카카오모빌리티 2022 사업보고서 '경영상의 주요 계약'(단위 천원): GS리테일(주) 신주발행 '제3자배정 유상증자 신주배정' 2021.12.01 65,000,007; 지에스파크이십사(주) '구주인수' 2021.12.01 65,000,000</t>
        </is>
      </c>
      <c r="G4021" s="37" t="inlineStr">
        <is>
          <t>DART 사업보고서</t>
        </is>
      </c>
      <c r="H4021" s="36" t="inlineStr">
        <is>
          <t>2023-03-31</t>
        </is>
      </c>
      <c r="I4021" s="36" t="inlineStr">
        <is>
          <t>20230331003526</t>
        </is>
      </c>
      <c r="J4021" s="39" t="inlineStr">
        <is>
          <t>https://dart.fss.or.kr/dsaf001/main.do?rcpNo=20230331003526</t>
        </is>
      </c>
      <c r="K4021" s="37" t="inlineStr">
        <is>
          <t>pre_events_summary,notes,chk_note</t>
        </is>
      </c>
    </row>
    <row r="4022" ht="45" customHeight="1">
      <c r="A4022" s="36" t="inlineStr">
        <is>
          <t>K065</t>
        </is>
      </c>
      <c r="B4022" s="37" t="inlineStr">
        <is>
          <t>GSPark24.Co.,Ltd</t>
        </is>
      </c>
      <c r="C4022" s="36" t="inlineStr">
        <is>
          <t>인수 전</t>
        </is>
      </c>
      <c r="D4022" s="36" t="inlineStr">
        <is>
          <t>2021-12-01</t>
        </is>
      </c>
      <c r="E4022" s="37" t="inlineStr">
        <is>
          <t>투자유치</t>
        </is>
      </c>
      <c r="F4022" s="37" t="inlineStr">
        <is>
          <t>뉴시스 2021-12-01 16:23 '카카오모빌리티, GS리테일서 650억 투자 유치…기업가치 5조': "GS리테일은 카카오모빌리티 지분 약 1.3%를 인수하게 된다." GS파크24 언급 없음</t>
        </is>
      </c>
      <c r="G4022" s="37" t="inlineStr">
        <is>
          <t>언론 보도</t>
        </is>
      </c>
      <c r="H4022" s="36" t="inlineStr">
        <is>
          <t>2021-12-01</t>
        </is>
      </c>
      <c r="I4022" s="36" t="n"/>
      <c r="J4022" s="39" t="inlineStr">
        <is>
          <t>https://mobile.newsis.com/view/NISX20211201_0001672114</t>
        </is>
      </c>
      <c r="K4022" s="37" t="inlineStr">
        <is>
          <t>first_filing_date,pre_events_summary</t>
        </is>
      </c>
    </row>
    <row r="4023" ht="45" customHeight="1">
      <c r="A4023" s="36" t="inlineStr">
        <is>
          <t>K065</t>
        </is>
      </c>
      <c r="B4023" s="37" t="inlineStr">
        <is>
          <t>GSPark24.Co.,Ltd</t>
        </is>
      </c>
      <c r="C4023" s="36" t="inlineStr">
        <is>
          <t>인수 전</t>
        </is>
      </c>
      <c r="D4023" s="36" t="inlineStr">
        <is>
          <t>2021-12-01</t>
        </is>
      </c>
      <c r="E4023" s="37" t="inlineStr">
        <is>
          <t>투자유치</t>
        </is>
      </c>
      <c r="F4023" s="37" t="inlineStr">
        <is>
          <t>딜사이트 2021-12-01 15:47 'GS리테일, 카카오모빌리티 지분 650억원 투자'. 본문에 GS파크24 매각 언급 없음</t>
        </is>
      </c>
      <c r="G4023" s="37" t="inlineStr">
        <is>
          <t>언론 보도</t>
        </is>
      </c>
      <c r="H4023" s="36" t="inlineStr">
        <is>
          <t>2021-12-01</t>
        </is>
      </c>
      <c r="I4023" s="36" t="n"/>
      <c r="J4023" s="39" t="inlineStr">
        <is>
          <t>https://dealsite.co.kr/articles/80927</t>
        </is>
      </c>
      <c r="K4023" s="37" t="inlineStr">
        <is>
          <t>first_filing_date</t>
        </is>
      </c>
    </row>
    <row r="4024" ht="45" customHeight="1">
      <c r="A4024" s="36" t="inlineStr">
        <is>
          <t>K065</t>
        </is>
      </c>
      <c r="B4024" s="37" t="inlineStr">
        <is>
          <t>GSPark24.Co.,Ltd</t>
        </is>
      </c>
      <c r="C4024" s="36" t="inlineStr">
        <is>
          <t>인수 후</t>
        </is>
      </c>
      <c r="D4024" s="36" t="inlineStr">
        <is>
          <t>2022-06-08</t>
        </is>
      </c>
      <c r="E4024" s="37" t="inlineStr">
        <is>
          <t>경영진변경</t>
        </is>
      </c>
      <c r="F4024" s="37"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7" t="inlineStr">
        <is>
          <t>DART 기타공시</t>
        </is>
      </c>
      <c r="H4024" s="36" t="inlineStr">
        <is>
          <t>2022-07-29</t>
        </is>
      </c>
      <c r="I4024" s="36" t="inlineStr">
        <is>
          <t>20220729000563</t>
        </is>
      </c>
      <c r="J4024" s="39" t="inlineStr">
        <is>
          <t>https://dart.fss.or.kr/dsaf001/main.do?rcpNo=20220729000563</t>
        </is>
      </c>
      <c r="K4024" s="37" t="inlineStr">
        <is>
          <t>post_events_summary,notes</t>
        </is>
      </c>
    </row>
    <row r="4025" ht="45" customHeight="1">
      <c r="A4025" s="36" t="inlineStr">
        <is>
          <t>K065</t>
        </is>
      </c>
      <c r="B4025" s="37" t="inlineStr">
        <is>
          <t>GSPark24.Co.,Ltd</t>
        </is>
      </c>
      <c r="C4025" s="36" t="inlineStr">
        <is>
          <t>인수 후</t>
        </is>
      </c>
      <c r="D4025" s="36" t="inlineStr">
        <is>
          <t>2025-11-10</t>
        </is>
      </c>
      <c r="E4025" s="37" t="inlineStr">
        <is>
          <t>기타</t>
        </is>
      </c>
      <c r="F4025" s="37"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7" t="inlineStr">
        <is>
          <t>DART 기타공시</t>
        </is>
      </c>
      <c r="H4025" s="36" t="inlineStr">
        <is>
          <t>2025-11-10</t>
        </is>
      </c>
      <c r="I4025" s="36" t="inlineStr">
        <is>
          <t>20251110000413</t>
        </is>
      </c>
      <c r="J4025" s="39" t="inlineStr">
        <is>
          <t>https://dart.fss.or.kr/dsaf001/main.do?rcpNo=20251110000413</t>
        </is>
      </c>
      <c r="K4025" s="37" t="inlineStr">
        <is>
          <t>post_events_summary</t>
        </is>
      </c>
    </row>
    <row r="4026" ht="45" customHeight="1">
      <c r="A4026" s="36" t="inlineStr">
        <is>
          <t>K065</t>
        </is>
      </c>
      <c r="B4026" s="37" t="inlineStr">
        <is>
          <t>GSPark24.Co.,Ltd</t>
        </is>
      </c>
      <c r="C4026" s="36" t="inlineStr">
        <is>
          <t>인수 후</t>
        </is>
      </c>
      <c r="D4026" s="36" t="inlineStr">
        <is>
          <t>2025-12-02</t>
        </is>
      </c>
      <c r="E4026" s="37" t="inlineStr">
        <is>
          <t>기타</t>
        </is>
      </c>
      <c r="F4026" s="37" t="inlineStr">
        <is>
          <t>(주)케이엠파크 최대주주등의주식보유변동: 변동일 2025.12.02, 자기주식 225,601주(4.00%) 소각, 카카오모빌리티 5,420,988주 96.00%→100%</t>
        </is>
      </c>
      <c r="G4026" s="37" t="inlineStr">
        <is>
          <t>DART 기타공시</t>
        </is>
      </c>
      <c r="H4026" s="36" t="inlineStr">
        <is>
          <t>2025-12-10</t>
        </is>
      </c>
      <c r="I4026" s="36" t="inlineStr">
        <is>
          <t>20251210000138</t>
        </is>
      </c>
      <c r="J4026" s="39" t="inlineStr">
        <is>
          <t>https://dart.fss.or.kr/dsaf001/main.do?rcpNo=20251210000138</t>
        </is>
      </c>
      <c r="K4026" s="37" t="inlineStr">
        <is>
          <t>post_events_summary</t>
        </is>
      </c>
    </row>
    <row r="4027" ht="45" customHeight="1">
      <c r="A4027" s="36" t="inlineStr">
        <is>
          <t>K065</t>
        </is>
      </c>
      <c r="B4027" s="37" t="inlineStr">
        <is>
          <t>GSPark24.Co.,Ltd</t>
        </is>
      </c>
      <c r="C4027" s="36" t="inlineStr">
        <is>
          <t>인수 후</t>
        </is>
      </c>
      <c r="D4027" s="36" t="inlineStr">
        <is>
          <t>2022-12-31</t>
        </is>
      </c>
      <c r="E4027" s="37" t="inlineStr">
        <is>
          <t>기타</t>
        </is>
      </c>
      <c r="F4027" s="37"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7" t="inlineStr">
        <is>
          <t>DART 사업보고서</t>
        </is>
      </c>
      <c r="H4027" s="36" t="inlineStr">
        <is>
          <t>2023-03-31</t>
        </is>
      </c>
      <c r="I4027" s="36" t="inlineStr">
        <is>
          <t>20230331003526</t>
        </is>
      </c>
      <c r="J4027" s="39" t="inlineStr">
        <is>
          <t>https://dart.fss.or.kr/dsaf001/main.do?rcpNo=20230331003526</t>
        </is>
      </c>
      <c r="K4027" s="37" t="inlineStr">
        <is>
          <t>impairment,post_events_summary</t>
        </is>
      </c>
    </row>
    <row r="4028" ht="45" customHeight="1">
      <c r="A4028" s="36" t="inlineStr">
        <is>
          <t>K065</t>
        </is>
      </c>
      <c r="B4028" s="37" t="inlineStr">
        <is>
          <t>GSPark24.Co.,Ltd</t>
        </is>
      </c>
      <c r="C4028" s="36" t="inlineStr">
        <is>
          <t>인수 후</t>
        </is>
      </c>
      <c r="D4028" s="36" t="inlineStr">
        <is>
          <t>2023-12-31</t>
        </is>
      </c>
      <c r="E4028" s="37" t="inlineStr">
        <is>
          <t>기타</t>
        </is>
      </c>
      <c r="F4028" s="37"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7" t="inlineStr">
        <is>
          <t>DART 사업보고서</t>
        </is>
      </c>
      <c r="H4028" s="36" t="inlineStr">
        <is>
          <t>2024-04-01</t>
        </is>
      </c>
      <c r="I4028" s="36" t="inlineStr">
        <is>
          <t>20240401003513</t>
        </is>
      </c>
      <c r="J4028" s="39" t="inlineStr">
        <is>
          <t>https://dart.fss.or.kr/dsaf001/main.do?rcpNo=20240401003513</t>
        </is>
      </c>
      <c r="K4028" s="37" t="inlineStr">
        <is>
          <t>impairment</t>
        </is>
      </c>
    </row>
    <row r="4029" ht="45" customHeight="1">
      <c r="A4029" s="36" t="inlineStr">
        <is>
          <t>K065</t>
        </is>
      </c>
      <c r="B4029" s="37" t="inlineStr">
        <is>
          <t>GSPark24.Co.,Ltd</t>
        </is>
      </c>
      <c r="C4029" s="36" t="inlineStr">
        <is>
          <t>인수 후</t>
        </is>
      </c>
      <c r="D4029" s="36" t="inlineStr">
        <is>
          <t>2022-11-03</t>
        </is>
      </c>
      <c r="E4029" s="37" t="inlineStr">
        <is>
          <t>어닝콜</t>
        </is>
      </c>
      <c r="F4029" s="37"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7" t="inlineStr">
        <is>
          <t>언론 보도</t>
        </is>
      </c>
      <c r="H4029" s="36" t="inlineStr">
        <is>
          <t>2022-11-04</t>
        </is>
      </c>
      <c r="I4029" s="36" t="n"/>
      <c r="J4029" s="39" t="inlineStr">
        <is>
          <t>https://www.kedglobal.com/newsView/ked202211040022</t>
        </is>
      </c>
      <c r="K4029" s="37" t="inlineStr">
        <is>
          <t>earnings_call_note</t>
        </is>
      </c>
    </row>
    <row r="4030" ht="45" customHeight="1">
      <c r="A4030" s="36" t="inlineStr">
        <is>
          <t>K065</t>
        </is>
      </c>
      <c r="B4030" s="37" t="inlineStr">
        <is>
          <t>GSPark24.Co.,Ltd</t>
        </is>
      </c>
      <c r="C4030" s="36" t="inlineStr">
        <is>
          <t>인수 전</t>
        </is>
      </c>
      <c r="D4030" s="36" t="inlineStr">
        <is>
          <t>2013-06-28</t>
        </is>
      </c>
      <c r="E4030" s="37" t="inlineStr">
        <is>
          <t>소유주변경</t>
        </is>
      </c>
      <c r="F4030" s="37" t="inlineStr">
        <is>
          <t>지에스파크24(주) 최대주주 등의 주식보유 변동: 지에스칼텍스 2,300,000주(50.0%) → 0, 지에스에너지 0 → 2,300,000주(50.0%), 변동일 2013.06.28, 10,339백만원, 단가 4,495.2원 (K003)</t>
        </is>
      </c>
      <c r="G4030" s="37" t="inlineStr">
        <is>
          <t>DART 기타공시</t>
        </is>
      </c>
      <c r="H4030" s="36" t="inlineStr">
        <is>
          <t>2013-07-01</t>
        </is>
      </c>
      <c r="I4030" s="36" t="inlineStr">
        <is>
          <t>20130701000201</t>
        </is>
      </c>
      <c r="J4030" s="39" t="inlineStr">
        <is>
          <t>https://dart.fss.or.kr/dsaf001/main.do?rcpNo=20130701000201</t>
        </is>
      </c>
      <c r="K4030" s="37" t="inlineStr">
        <is>
          <t>pre_events_summary</t>
        </is>
      </c>
    </row>
    <row r="4031" ht="45" customHeight="1">
      <c r="A4031" s="36" t="inlineStr">
        <is>
          <t>K066</t>
        </is>
      </c>
      <c r="B4031" s="37" t="inlineStr">
        <is>
          <t>Wuxiaworld</t>
        </is>
      </c>
      <c r="C4031" s="36" t="inlineStr">
        <is>
          <t>인수 전</t>
        </is>
      </c>
      <c r="D4031" s="36" t="inlineStr">
        <is>
          <t>2017-05-01</t>
        </is>
      </c>
      <c r="E4031" s="37" t="inlineStr">
        <is>
          <t>기타</t>
        </is>
      </c>
      <c r="F4031" s="37" t="inlineStr">
        <is>
          <t>Asia Times(Lin Wanxia, 2017-05-01) 'Wuxia goes West: ex-diplomat feeds hunger for genre': 'Lai is better known as RWX on Wuxia World', RWX는 김용 『소오강호』 인물 Ren Wo Xing의 약자.</t>
        </is>
      </c>
      <c r="G4031" s="37" t="inlineStr">
        <is>
          <t>언론 보도</t>
        </is>
      </c>
      <c r="H4031" s="36" t="inlineStr">
        <is>
          <t>2017-05-01</t>
        </is>
      </c>
      <c r="I4031" s="36" t="n"/>
      <c r="J4031" s="39" t="inlineStr">
        <is>
          <t>https://asiatimes.com/?p=125318</t>
        </is>
      </c>
      <c r="K4031" s="37" t="inlineStr">
        <is>
          <t>chk_note,pre_events_summary</t>
        </is>
      </c>
    </row>
    <row r="4032" ht="45" customHeight="1">
      <c r="A4032" s="36" t="inlineStr">
        <is>
          <t>K066</t>
        </is>
      </c>
      <c r="B4032" s="37" t="inlineStr">
        <is>
          <t>Wuxiaworld</t>
        </is>
      </c>
      <c r="C4032" s="36" t="inlineStr">
        <is>
          <t>인수 전</t>
        </is>
      </c>
      <c r="D4032" s="36" t="inlineStr">
        <is>
          <t>2014-12</t>
        </is>
      </c>
      <c r="E4032" s="37" t="inlineStr">
        <is>
          <t>설립</t>
        </is>
      </c>
      <c r="F4032" s="37" t="inlineStr">
        <is>
          <t>Wuxiaworld About 페이지: 'Wuxiaworld.com, owned by Wuxiaworld Limited, was founded in December of 2014 by RWX'.</t>
        </is>
      </c>
      <c r="G4032" s="37" t="inlineStr">
        <is>
          <t>회사 보도자료</t>
        </is>
      </c>
      <c r="H4032" s="36" t="inlineStr">
        <is>
          <t>2026-10</t>
        </is>
      </c>
      <c r="I4032" s="36" t="n"/>
      <c r="J4032" s="39" t="inlineStr">
        <is>
          <t>https://www.wuxiaworld.com/about?full=1</t>
        </is>
      </c>
      <c r="K4032" s="37" t="inlineStr">
        <is>
          <t>pre_events_summary</t>
        </is>
      </c>
    </row>
    <row r="4033" ht="45" customHeight="1">
      <c r="A4033" s="36" t="inlineStr">
        <is>
          <t>K066</t>
        </is>
      </c>
      <c r="B4033" s="37" t="inlineStr">
        <is>
          <t>Wuxiaworld</t>
        </is>
      </c>
      <c r="C4033" s="36" t="inlineStr">
        <is>
          <t>발표</t>
        </is>
      </c>
      <c r="D4033" s="36" t="inlineStr">
        <is>
          <t>2021-12-16</t>
        </is>
      </c>
      <c r="E4033" s="37" t="inlineStr">
        <is>
          <t>발표</t>
        </is>
      </c>
      <c r="F4033" s="37" t="inlineStr">
        <is>
          <t>코리아중앙데일리(윤소연, 2021-12-16 16:42): Kakao Entertainment 'has purchased Wuxiaworld for $37.5 million', 'acquired Wuxiaworld via its Radish subsidiary', 'The company did not reveal Wuxiaworld's revenue figures' — TechCrunch 금액 교차 확인.</t>
        </is>
      </c>
      <c r="G4033" s="37" t="inlineStr">
        <is>
          <t>언론 보도</t>
        </is>
      </c>
      <c r="H4033" s="36" t="inlineStr">
        <is>
          <t>2021-12-16</t>
        </is>
      </c>
      <c r="I4033" s="36" t="n"/>
      <c r="J4033" s="39" t="inlineStr">
        <is>
          <t>https://www.koreajoongangdaily.com/business/kakao-entertainment-acquires-hong-kongs-wuxiaworld/11864600</t>
        </is>
      </c>
      <c r="K4033" s="37" t="inlineStr">
        <is>
          <t>value_chk_local,value_chk_usdmm</t>
        </is>
      </c>
    </row>
    <row r="4034" ht="45" customHeight="1">
      <c r="A4034" s="36" t="inlineStr">
        <is>
          <t>K066</t>
        </is>
      </c>
      <c r="B4034" s="37" t="inlineStr">
        <is>
          <t>Wuxiaworld</t>
        </is>
      </c>
      <c r="C4034" s="36" t="inlineStr">
        <is>
          <t>인수 후</t>
        </is>
      </c>
      <c r="D4034" s="36" t="inlineStr">
        <is>
          <t>2026-09-20</t>
        </is>
      </c>
      <c r="E4034" s="37" t="inlineStr">
        <is>
          <t>매각</t>
        </is>
      </c>
      <c r="F4034" s="37"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7" t="inlineStr">
        <is>
          <t>회사 보도자료</t>
        </is>
      </c>
      <c r="H4034" s="36" t="inlineStr">
        <is>
          <t>2026-09-20</t>
        </is>
      </c>
      <c r="I4034" s="36" t="n"/>
      <c r="J4034" s="39" t="inlineStr">
        <is>
          <t>https://www.wuxiaworld.com/news?full=1</t>
        </is>
      </c>
      <c r="K4034" s="37" t="inlineStr">
        <is>
          <t>post_events_summary</t>
        </is>
      </c>
    </row>
    <row r="4035" ht="45" customHeight="1">
      <c r="A4035" s="36" t="inlineStr">
        <is>
          <t>K066</t>
        </is>
      </c>
      <c r="B4035" s="37" t="inlineStr">
        <is>
          <t>Wuxiaworld</t>
        </is>
      </c>
      <c r="C4035" s="36" t="inlineStr">
        <is>
          <t>인수 후</t>
        </is>
      </c>
      <c r="D4035" s="36" t="inlineStr">
        <is>
          <t>2026-09-22</t>
        </is>
      </c>
      <c r="E4035" s="37" t="inlineStr">
        <is>
          <t>매각</t>
        </is>
      </c>
      <c r="F4035" s="37"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7" t="inlineStr">
        <is>
          <t>회사 보도자료</t>
        </is>
      </c>
      <c r="H4035" s="36" t="inlineStr">
        <is>
          <t>2026-09-22</t>
        </is>
      </c>
      <c r="I4035" s="36" t="n"/>
      <c r="J4035" s="39" t="inlineStr">
        <is>
          <t>https://www.wuxiaworld.com/blog</t>
        </is>
      </c>
      <c r="K4035" s="37" t="inlineStr">
        <is>
          <t>post_events_summary,earnings_call_note</t>
        </is>
      </c>
    </row>
    <row r="4036" ht="45" customHeight="1">
      <c r="A4036" s="36" t="inlineStr">
        <is>
          <t>K066</t>
        </is>
      </c>
      <c r="B4036" s="37" t="inlineStr">
        <is>
          <t>Wuxiaworld</t>
        </is>
      </c>
      <c r="C4036" s="36" t="inlineStr">
        <is>
          <t>인수 후</t>
        </is>
      </c>
      <c r="D4036" s="36" t="inlineStr">
        <is>
          <t>2022-12-31</t>
        </is>
      </c>
      <c r="E4036" s="37" t="inlineStr">
        <is>
          <t>손상차손</t>
        </is>
      </c>
      <c r="F4036" s="37"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7" t="inlineStr">
        <is>
          <t>DART 감사보고서</t>
        </is>
      </c>
      <c r="H4036" s="36" t="inlineStr">
        <is>
          <t>2023-03-31</t>
        </is>
      </c>
      <c r="I4036" s="36" t="inlineStr">
        <is>
          <t>20230331004022</t>
        </is>
      </c>
      <c r="J4036" s="39" t="inlineStr">
        <is>
          <t>https://dart.fss.or.kr/dsaf001/main.do?rcpNo=20230331004022</t>
        </is>
      </c>
      <c r="K4036" s="37" t="inlineStr">
        <is>
          <t>impairment,post_events_summary,status_chk,notes</t>
        </is>
      </c>
    </row>
    <row r="4037" ht="45" customHeight="1">
      <c r="A4037" s="36" t="inlineStr">
        <is>
          <t>K066</t>
        </is>
      </c>
      <c r="B4037" s="37" t="inlineStr">
        <is>
          <t>Wuxiaworld</t>
        </is>
      </c>
      <c r="C4037" s="36" t="inlineStr">
        <is>
          <t>인수 후</t>
        </is>
      </c>
      <c r="D4037" s="36" t="inlineStr">
        <is>
          <t>2023-12-31</t>
        </is>
      </c>
      <c r="E4037" s="37" t="inlineStr">
        <is>
          <t>손상차손</t>
        </is>
      </c>
      <c r="F4037" s="37"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7" t="inlineStr">
        <is>
          <t>DART 감사보고서</t>
        </is>
      </c>
      <c r="H4037" s="36" t="inlineStr">
        <is>
          <t>2024-03-29</t>
        </is>
      </c>
      <c r="I4037" s="36" t="inlineStr">
        <is>
          <t>20240329003122</t>
        </is>
      </c>
      <c r="J4037" s="39" t="inlineStr">
        <is>
          <t>https://dart.fss.or.kr/dsaf001/main.do?rcpNo=20240329003122</t>
        </is>
      </c>
      <c r="K4037" s="37" t="inlineStr">
        <is>
          <t>impairment,post_events_summary</t>
        </is>
      </c>
    </row>
    <row r="4038" ht="45" customHeight="1">
      <c r="A4038" s="36" t="inlineStr">
        <is>
          <t>K066</t>
        </is>
      </c>
      <c r="B4038" s="37" t="inlineStr">
        <is>
          <t>Wuxiaworld</t>
        </is>
      </c>
      <c r="C4038" s="36" t="inlineStr">
        <is>
          <t>인수 후</t>
        </is>
      </c>
      <c r="D4038" s="36" t="inlineStr">
        <is>
          <t>2024-12-31</t>
        </is>
      </c>
      <c r="E4038" s="37" t="inlineStr">
        <is>
          <t>손상차손</t>
        </is>
      </c>
      <c r="F4038" s="37"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7" t="inlineStr">
        <is>
          <t>DART 감사보고서</t>
        </is>
      </c>
      <c r="H4038" s="36" t="inlineStr">
        <is>
          <t>2025-03-28</t>
        </is>
      </c>
      <c r="I4038" s="36" t="inlineStr">
        <is>
          <t>20250328002112</t>
        </is>
      </c>
      <c r="J4038" s="39" t="inlineStr">
        <is>
          <t>https://dart.fss.or.kr/dsaf001/main.do?rcpNo=20250328002112</t>
        </is>
      </c>
      <c r="K4038" s="37" t="inlineStr">
        <is>
          <t>impairment,post_events_summary</t>
        </is>
      </c>
    </row>
    <row r="4039" ht="45" customHeight="1">
      <c r="A4039" s="36" t="inlineStr">
        <is>
          <t>K068</t>
        </is>
      </c>
      <c r="B4039" s="37" t="inlineStr">
        <is>
          <t>Contxtsio Inc.</t>
        </is>
      </c>
      <c r="C4039" s="36" t="inlineStr">
        <is>
          <t>인수 후</t>
        </is>
      </c>
      <c r="D4039" s="36" t="inlineStr">
        <is>
          <t>2025-08-27</t>
        </is>
      </c>
      <c r="E4039" s="37" t="inlineStr">
        <is>
          <t>소유주변경</t>
        </is>
      </c>
      <c r="F4039" s="37" t="inlineStr">
        <is>
          <t>㈜카카오 타법인출자 현황(기준일 2026-06-30, 단위 백만원·주·%): '㈜컨택스츠아이오 | 비상장 | 2025.08.27 | 단순투자 | 523 | 1,230 | 8.97 | 523' / 최근사업연도 총자산 7,071, 당기순손익 -391</t>
        </is>
      </c>
      <c r="G4039" s="37" t="inlineStr">
        <is>
          <t>DART 사업보고서</t>
        </is>
      </c>
      <c r="H4039" s="36" t="inlineStr">
        <is>
          <t>2026-08-14</t>
        </is>
      </c>
      <c r="I4039" s="36" t="inlineStr">
        <is>
          <t>20260814003797</t>
        </is>
      </c>
      <c r="J4039" s="39" t="inlineStr">
        <is>
          <t>https://dart.fss.or.kr/dsaf001/main.do?rcpNo=20260814003797</t>
        </is>
      </c>
      <c r="K4039" s="37" t="inlineStr">
        <is>
          <t>post_events_summary,target_op_post,target_rev_post</t>
        </is>
      </c>
    </row>
    <row r="4040" ht="45" customHeight="1">
      <c r="A4040" s="36" t="inlineStr">
        <is>
          <t>K069</t>
        </is>
      </c>
      <c r="B4040" s="37" t="inlineStr">
        <is>
          <t>Edam Entertainment Corp.</t>
        </is>
      </c>
      <c r="C4040" s="36" t="inlineStr">
        <is>
          <t>인수 후</t>
        </is>
      </c>
      <c r="D4040" s="36" t="inlineStr">
        <is>
          <t>2025</t>
        </is>
      </c>
      <c r="E4040" s="37" t="inlineStr">
        <is>
          <t>실적</t>
        </is>
      </c>
      <c r="F4040" s="37" t="inlineStr">
        <is>
          <t>이담 2025 감사보고서: 영업수익 54,240,315,188원(2024: 74,955,172,538원), 영업이익 5,365,820,288원(2024: 6,192,291,634원); 본사 송파구 백제고분로, 최대주주 카카오엔터테인먼트(지분율 52.5%)</t>
        </is>
      </c>
      <c r="G4040" s="37" t="inlineStr">
        <is>
          <t>DART 감사보고서</t>
        </is>
      </c>
      <c r="H4040" s="36" t="inlineStr">
        <is>
          <t>2026-04-02</t>
        </is>
      </c>
      <c r="I4040" s="36" t="inlineStr">
        <is>
          <t>20260402002444</t>
        </is>
      </c>
      <c r="J4040" s="39" t="inlineStr">
        <is>
          <t>https://dart.fss.or.kr/dsaf001/main.do?rcpNo=20260402002444</t>
        </is>
      </c>
      <c r="K4040" s="37" t="inlineStr">
        <is>
          <t>target_rev_post,target_op_post,perf_basis,post_events_summary</t>
        </is>
      </c>
    </row>
    <row r="4041" ht="45" customHeight="1">
      <c r="A4041" s="36" t="inlineStr">
        <is>
          <t>K069</t>
        </is>
      </c>
      <c r="B4041" s="37" t="inlineStr">
        <is>
          <t>Edam Entertainment Corp.</t>
        </is>
      </c>
      <c r="C4041" s="36" t="inlineStr">
        <is>
          <t>인수 후</t>
        </is>
      </c>
      <c r="D4041" s="36" t="inlineStr">
        <is>
          <t>2025-12-31</t>
        </is>
      </c>
      <c r="E4041" s="37" t="inlineStr">
        <is>
          <t>손상차손</t>
        </is>
      </c>
      <c r="F4041" s="37" t="inlineStr">
        <is>
          <t>카카오엔터 2025 연결감사보고서 영업권 변동표: (주)이담엔터테인먼트 8,022,628 / - / - / 8,022,628 (천원), 비지배지분율 47.50%, 종속기업 요약 매출 54,240,315천원</t>
        </is>
      </c>
      <c r="G4041" s="37" t="inlineStr">
        <is>
          <t>DART 감사보고서</t>
        </is>
      </c>
      <c r="H4041" s="36" t="inlineStr">
        <is>
          <t>2026-03-27</t>
        </is>
      </c>
      <c r="I4041" s="36" t="inlineStr">
        <is>
          <t>20260327001465</t>
        </is>
      </c>
      <c r="J4041" s="39" t="inlineStr">
        <is>
          <t>https://dart.fss.or.kr/dsaf001/main.do?rcpNo=20260327001465</t>
        </is>
      </c>
      <c r="K4041" s="37" t="inlineStr">
        <is>
          <t>impairment,post_events_summary</t>
        </is>
      </c>
    </row>
    <row r="4042" ht="45" customHeight="1">
      <c r="A4042" s="36" t="inlineStr">
        <is>
          <t>K069</t>
        </is>
      </c>
      <c r="B4042" s="37" t="inlineStr">
        <is>
          <t>Edam Entertainment Corp.</t>
        </is>
      </c>
      <c r="C4042" s="36" t="inlineStr">
        <is>
          <t>인수 후</t>
        </is>
      </c>
      <c r="D4042" s="36" t="inlineStr">
        <is>
          <t>2022-04-29</t>
        </is>
      </c>
      <c r="E4042" s="37" t="inlineStr">
        <is>
          <t>경영진변경</t>
        </is>
      </c>
      <c r="F4042" s="37" t="inlineStr">
        <is>
          <t>임원의 변동: 대표이사 배종한 선임 2022.04.29(등기 2022.05.02), 기타비상무이사 임장렬·김지나 선임 2022.04.29</t>
        </is>
      </c>
      <c r="G4042" s="37" t="inlineStr">
        <is>
          <t>DART 기타공시</t>
        </is>
      </c>
      <c r="H4042" s="36" t="inlineStr">
        <is>
          <t>2022-08-30</t>
        </is>
      </c>
      <c r="I4042" s="36" t="inlineStr">
        <is>
          <t>20220830001339</t>
        </is>
      </c>
      <c r="J4042" s="39" t="inlineStr">
        <is>
          <t>https://dart.fss.or.kr/dsaf001/main.do?rcpNo=20220830001339</t>
        </is>
      </c>
      <c r="K4042" s="37" t="inlineStr">
        <is>
          <t>post_events_summary</t>
        </is>
      </c>
    </row>
    <row r="4043" ht="45" customHeight="1">
      <c r="A4043" s="36" t="inlineStr">
        <is>
          <t>K069</t>
        </is>
      </c>
      <c r="B4043" s="37" t="inlineStr">
        <is>
          <t>Edam Entertainment Corp.</t>
        </is>
      </c>
      <c r="C4043" s="36" t="inlineStr">
        <is>
          <t>인수 후</t>
        </is>
      </c>
      <c r="D4043" s="36" t="inlineStr">
        <is>
          <t>2023-12-31</t>
        </is>
      </c>
      <c r="E4043" s="37" t="inlineStr">
        <is>
          <t>기타</t>
        </is>
      </c>
      <c r="F4043" s="37" t="inlineStr">
        <is>
          <t>이담 2023 감사보고서 회사의 개요: '본사는 서울특별시 송파구 위례성대로에 소재'(2022 감사보고서는 '서울시 강남구 테헤란로'), 최대주주 카카오엔터테인먼트(지분율 52.5%)</t>
        </is>
      </c>
      <c r="G4043" s="37" t="inlineStr">
        <is>
          <t>DART 감사보고서</t>
        </is>
      </c>
      <c r="H4043" s="36" t="inlineStr">
        <is>
          <t>2024-04-01</t>
        </is>
      </c>
      <c r="I4043" s="36" t="inlineStr">
        <is>
          <t>20240401003549</t>
        </is>
      </c>
      <c r="J4043" s="39" t="inlineStr">
        <is>
          <t>https://dart.fss.or.kr/dsaf001/main.do?rcpNo=20240401003549</t>
        </is>
      </c>
      <c r="K4043" s="37" t="inlineStr">
        <is>
          <t>post_events_summary</t>
        </is>
      </c>
    </row>
    <row r="4044" ht="45" customHeight="1">
      <c r="A4044" s="36" t="inlineStr">
        <is>
          <t>K069</t>
        </is>
      </c>
      <c r="B4044" s="37" t="inlineStr">
        <is>
          <t>Edam Entertainment Corp.</t>
        </is>
      </c>
      <c r="C4044" s="36" t="inlineStr">
        <is>
          <t>인수 전</t>
        </is>
      </c>
      <c r="D4044" s="36" t="inlineStr">
        <is>
          <t>2021-08-12</t>
        </is>
      </c>
      <c r="E4044" s="37" t="inlineStr">
        <is>
          <t>기타</t>
        </is>
      </c>
      <c r="F4044" s="37" t="inlineStr">
        <is>
          <t>비유동자산 취득결정: 토지 및 건물(서울 송파구 방이동), 취득가액 8,300,000,000원, 자산총액 대비 54.53%, 취득목적 '사무공간 확보'</t>
        </is>
      </c>
      <c r="G4044" s="37" t="inlineStr">
        <is>
          <t>DART 기타공시</t>
        </is>
      </c>
      <c r="H4044" s="36" t="inlineStr">
        <is>
          <t>2021-08-18</t>
        </is>
      </c>
      <c r="I4044" s="36" t="inlineStr">
        <is>
          <t>20210818000265</t>
        </is>
      </c>
      <c r="J4044" s="39" t="inlineStr">
        <is>
          <t>https://dart.fss.or.kr/dsaf001/main.do?rcpNo=20210818000265</t>
        </is>
      </c>
      <c r="K4044" s="37" t="inlineStr">
        <is>
          <t>pre_events_summary</t>
        </is>
      </c>
    </row>
    <row r="4045" ht="45" customHeight="1">
      <c r="A4045" s="36" t="inlineStr">
        <is>
          <t>K069</t>
        </is>
      </c>
      <c r="B4045" s="37" t="inlineStr">
        <is>
          <t>Edam Entertainment Corp.</t>
        </is>
      </c>
      <c r="C4045" s="36" t="inlineStr">
        <is>
          <t>인수 전</t>
        </is>
      </c>
      <c r="D4045" s="36" t="inlineStr">
        <is>
          <t>2021-03-01</t>
        </is>
      </c>
      <c r="E4045" s="37" t="inlineStr">
        <is>
          <t>합병</t>
        </is>
      </c>
      <c r="F4045" s="37" t="inlineStr">
        <is>
          <t>카카오엔터 2021 연결감사보고서: '2021년 3월 1일을 합병기일로 하여 (주)카카오엠을 흡수합병하였고 사명을 (주)카카오엔터테인먼트로 변경'</t>
        </is>
      </c>
      <c r="G4045" s="37" t="inlineStr">
        <is>
          <t>DART 감사보고서</t>
        </is>
      </c>
      <c r="H4045" s="36" t="inlineStr">
        <is>
          <t>2022-03-31</t>
        </is>
      </c>
      <c r="I4045" s="36" t="inlineStr">
        <is>
          <t>20220331003217</t>
        </is>
      </c>
      <c r="J4045" s="39" t="inlineStr">
        <is>
          <t>https://dart.fss.or.kr/dsaf001/main.do?rcpNo=20220331003217</t>
        </is>
      </c>
      <c r="K4045" s="37" t="inlineStr">
        <is>
          <t>pre_events_summary,pre_incorp_chk</t>
        </is>
      </c>
    </row>
    <row r="4046" ht="45" customHeight="1">
      <c r="A4046" s="36" t="inlineStr">
        <is>
          <t>K070</t>
        </is>
      </c>
      <c r="B4046" s="37" t="inlineStr">
        <is>
          <t>Lionheart Studio Co.,Ltd.</t>
        </is>
      </c>
      <c r="C4046" s="36" t="inlineStr">
        <is>
          <t>발표</t>
        </is>
      </c>
      <c r="D4046" s="36" t="inlineStr">
        <is>
          <t>2021-11-01</t>
        </is>
      </c>
      <c r="E4046" s="37" t="inlineStr">
        <is>
          <t>제휴</t>
        </is>
      </c>
      <c r="F4046" s="37" t="inlineStr">
        <is>
          <t>데일리안: 위메이드는 라이온하트 지분 7%를 보유하며 이번 계약과 동일한 풋옵션을 보장받았다고 보도, 위메이드 관계자 '계약 조건과 동일하게 ... 풋옵션을 보장받았고'</t>
        </is>
      </c>
      <c r="G4046" s="37" t="inlineStr">
        <is>
          <t>언론 보도</t>
        </is>
      </c>
      <c r="H4046" s="36" t="inlineStr">
        <is>
          <t>2021-11-01</t>
        </is>
      </c>
      <c r="I4046" s="36" t="n"/>
      <c r="J4046" s="39" t="inlineStr">
        <is>
          <t>https://www.dailian.co.kr/news/view/1048107/</t>
        </is>
      </c>
      <c r="K4046" s="37" t="inlineStr">
        <is>
          <t>pre_events_summary</t>
        </is>
      </c>
    </row>
    <row r="4047" ht="45" customHeight="1">
      <c r="A4047" s="36" t="inlineStr">
        <is>
          <t>K070</t>
        </is>
      </c>
      <c r="B4047" s="37" t="inlineStr">
        <is>
          <t>Lionheart Studio Co.,Ltd.</t>
        </is>
      </c>
      <c r="C4047" s="36" t="inlineStr">
        <is>
          <t>인수 후</t>
        </is>
      </c>
      <c r="D4047" s="36" t="inlineStr">
        <is>
          <t>2026-03-25</t>
        </is>
      </c>
      <c r="E4047" s="37" t="inlineStr">
        <is>
          <t>소유주변경</t>
        </is>
      </c>
      <c r="F4047" s="37"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7" t="inlineStr">
        <is>
          <t>DART 주요사항보고서</t>
        </is>
      </c>
      <c r="H4047" s="36" t="inlineStr">
        <is>
          <t>2026-03-25</t>
        </is>
      </c>
      <c r="I4047" s="36" t="inlineStr">
        <is>
          <t>20260325000002</t>
        </is>
      </c>
      <c r="J4047" s="39" t="inlineStr">
        <is>
          <t>https://dart.fss.or.kr/dsaf001/main.do?rcpNo=20260325000002</t>
        </is>
      </c>
      <c r="K4047" s="37" t="inlineStr">
        <is>
          <t>post_events_summary</t>
        </is>
      </c>
    </row>
    <row r="4048" ht="45" customHeight="1">
      <c r="A4048" s="36" t="inlineStr">
        <is>
          <t>K070</t>
        </is>
      </c>
      <c r="B4048" s="37" t="inlineStr">
        <is>
          <t>Lionheart Studio Co.,Ltd.</t>
        </is>
      </c>
      <c r="C4048" s="36" t="inlineStr">
        <is>
          <t>인수 후</t>
        </is>
      </c>
      <c r="D4048" s="36" t="inlineStr">
        <is>
          <t>2026-06-19</t>
        </is>
      </c>
      <c r="E4048" s="37" t="inlineStr">
        <is>
          <t>소유주변경</t>
        </is>
      </c>
      <c r="F4048" s="37" t="inlineStr">
        <is>
          <t>카카오게임즈 최대주주변경: ㈜카카오 외 13인 45.38% → 엘트리플에이인베스트먼트 유한회사 외 10인 38.95%(엘트리플에이 33.43%, ㈜카카오 33,730,000→15,622,268주). '동 합자회사의 최대출자자는 LY주식회사입니다'</t>
        </is>
      </c>
      <c r="G4048" s="37" t="inlineStr">
        <is>
          <t>KIND</t>
        </is>
      </c>
      <c r="H4048" s="36" t="inlineStr">
        <is>
          <t>2026-06-19</t>
        </is>
      </c>
      <c r="I4048" s="36" t="inlineStr">
        <is>
          <t>20260619900968</t>
        </is>
      </c>
      <c r="J4048" s="39" t="inlineStr">
        <is>
          <t>https://dart.fss.or.kr/dsaf001/main.do?rcpNo=20260619900968</t>
        </is>
      </c>
      <c r="K4048" s="37" t="inlineStr">
        <is>
          <t>post_events_summary</t>
        </is>
      </c>
    </row>
    <row r="4049" ht="45" customHeight="1">
      <c r="A4049" s="36" t="inlineStr">
        <is>
          <t>K070</t>
        </is>
      </c>
      <c r="B4049" s="37" t="inlineStr">
        <is>
          <t>Lionheart Studio Co.,Ltd.</t>
        </is>
      </c>
      <c r="C4049" s="36" t="inlineStr">
        <is>
          <t>인수 후</t>
        </is>
      </c>
      <c r="D4049" s="36" t="inlineStr">
        <is>
          <t>2026-06-22</t>
        </is>
      </c>
      <c r="E4049" s="37" t="inlineStr">
        <is>
          <t>경영진변경</t>
        </is>
      </c>
      <c r="F4049" s="37" t="inlineStr">
        <is>
          <t>카카오게임즈 대표이사변경: 한상우 → 김태환, 이시우(공동대표이사), 변경일 2026-06-22</t>
        </is>
      </c>
      <c r="G4049" s="37" t="inlineStr">
        <is>
          <t>KIND</t>
        </is>
      </c>
      <c r="H4049" s="36" t="inlineStr">
        <is>
          <t>2026-06-22</t>
        </is>
      </c>
      <c r="I4049" s="36" t="inlineStr">
        <is>
          <t>20260622900255</t>
        </is>
      </c>
      <c r="J4049" s="39" t="inlineStr">
        <is>
          <t>https://dart.fss.or.kr/dsaf001/main.do?rcpNo=20260622900255</t>
        </is>
      </c>
      <c r="K4049" s="37" t="inlineStr">
        <is>
          <t>post_events_summary</t>
        </is>
      </c>
    </row>
    <row r="4050" ht="45" customHeight="1">
      <c r="A4050" s="36" t="inlineStr">
        <is>
          <t>K070</t>
        </is>
      </c>
      <c r="B4050" s="37" t="inlineStr">
        <is>
          <t>Lionheart Studio Co.,Ltd.</t>
        </is>
      </c>
      <c r="C4050" s="36" t="inlineStr">
        <is>
          <t>인수 후</t>
        </is>
      </c>
      <c r="D4050" s="36" t="inlineStr">
        <is>
          <t>2025-05-30</t>
        </is>
      </c>
      <c r="E4050" s="37" t="inlineStr">
        <is>
          <t>경영진변경</t>
        </is>
      </c>
      <c r="F4050" s="37" t="inlineStr">
        <is>
          <t>라이온하트 김범 아트 총괄 이사·이준석 CTO 퇴임 확정, 오윤택 전 펄어비스 아트 총괄 영입</t>
        </is>
      </c>
      <c r="G4050" s="37" t="inlineStr">
        <is>
          <t>언론 보도</t>
        </is>
      </c>
      <c r="H4050" s="36" t="inlineStr">
        <is>
          <t>2025-05-30</t>
        </is>
      </c>
      <c r="I4050" s="36" t="n"/>
      <c r="J4050" s="39" t="inlineStr">
        <is>
          <t>https://news.mtn.co.kr/news-detail/2025053014454611737</t>
        </is>
      </c>
      <c r="K4050" s="37" t="inlineStr">
        <is>
          <t>post_events_summary</t>
        </is>
      </c>
    </row>
    <row r="4051" ht="45" customHeight="1">
      <c r="A4051" s="36" t="inlineStr">
        <is>
          <t>K070</t>
        </is>
      </c>
      <c r="B4051" s="37" t="inlineStr">
        <is>
          <t>Lionheart Studio Co.,Ltd.</t>
        </is>
      </c>
      <c r="C4051" s="36" t="inlineStr">
        <is>
          <t>인수 후</t>
        </is>
      </c>
      <c r="D4051" s="36" t="inlineStr">
        <is>
          <t>2022-11-02</t>
        </is>
      </c>
      <c r="E4051" s="37" t="inlineStr">
        <is>
          <t>어닝콜</t>
        </is>
      </c>
      <c r="F4051" s="37" t="inlineStr">
        <is>
          <t>3분기 실적 컨퍼런스콜: 조혁민 CFO '옵션을 행사할 수 있는 상황이 아니라고 명확하게 말씀드린다', 조계현 대표 '현재도 일정은 결정된 바 없다'(딜사이트 2022-11-03 보도)</t>
        </is>
      </c>
      <c r="G4051" s="37" t="inlineStr">
        <is>
          <t>언론 보도</t>
        </is>
      </c>
      <c r="H4051" s="36" t="inlineStr">
        <is>
          <t>2022-11-03</t>
        </is>
      </c>
      <c r="I4051" s="36" t="n"/>
      <c r="J4051" s="39" t="inlineStr">
        <is>
          <t>https://dealsite.co.kr/articles/93910</t>
        </is>
      </c>
      <c r="K4051" s="37" t="inlineStr">
        <is>
          <t>earnings_call_note</t>
        </is>
      </c>
    </row>
    <row r="4052" ht="45" customHeight="1">
      <c r="A4052" s="36" t="inlineStr">
        <is>
          <t>K071</t>
        </is>
      </c>
      <c r="B4052" s="37" t="inlineStr">
        <is>
          <t>Voithru Co., Ltd.</t>
        </is>
      </c>
      <c r="C4052" s="36" t="inlineStr">
        <is>
          <t>인수 후</t>
        </is>
      </c>
      <c r="D4052" s="36" t="inlineStr">
        <is>
          <t>2022-12-01</t>
        </is>
      </c>
      <c r="E4052" s="37" t="inlineStr">
        <is>
          <t>실적</t>
        </is>
      </c>
      <c r="F4052" s="37"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7" t="inlineStr">
        <is>
          <t>DART 기타공시</t>
        </is>
      </c>
      <c r="H4052" s="36" t="inlineStr">
        <is>
          <t>2023-05-31</t>
        </is>
      </c>
      <c r="I4052" s="36" t="inlineStr">
        <is>
          <t>20230531000677</t>
        </is>
      </c>
      <c r="J4052" s="39" t="inlineStr">
        <is>
          <t>https://dart.fss.or.kr/dsaf001/main.do?rcpNo=20230531000677</t>
        </is>
      </c>
      <c r="K4052" s="37" t="inlineStr">
        <is>
          <t>status_chk,target_rev_pre,target_op_pre,pre_events_summary,post_events_summary</t>
        </is>
      </c>
    </row>
    <row r="4053" ht="45" customHeight="1">
      <c r="A4053" s="36" t="inlineStr">
        <is>
          <t>K071</t>
        </is>
      </c>
      <c r="B4053" s="37" t="inlineStr">
        <is>
          <t>Voithru Co., Ltd.</t>
        </is>
      </c>
      <c r="C4053" s="36" t="inlineStr">
        <is>
          <t>인수 후</t>
        </is>
      </c>
      <c r="D4053" s="36" t="inlineStr">
        <is>
          <t>2023-12-31</t>
        </is>
      </c>
      <c r="E4053" s="37" t="inlineStr">
        <is>
          <t>실적</t>
        </is>
      </c>
      <c r="F4053" s="37" t="inlineStr">
        <is>
          <t>공정위 연1회공시(2024): 보이스루 FY2023 매출 5,419→8,646, 영업이익 -4,998, 당기순이익 -3,304(백만원); 자산총계 5,928, 부채총계 5,616, 자본총계 312</t>
        </is>
      </c>
      <c r="G4053" s="37" t="inlineStr">
        <is>
          <t>DART 기타공시</t>
        </is>
      </c>
      <c r="H4053" s="36" t="inlineStr">
        <is>
          <t>2024-05-30</t>
        </is>
      </c>
      <c r="I4053" s="36" t="inlineStr">
        <is>
          <t>20240530000193</t>
        </is>
      </c>
      <c r="J4053" s="39" t="inlineStr">
        <is>
          <t>https://dart.fss.or.kr/dsaf001/main.do?rcpNo=20240530000193</t>
        </is>
      </c>
      <c r="K4053" s="37" t="inlineStr">
        <is>
          <t>target_rev_post,target_op_post,post_events_summary</t>
        </is>
      </c>
    </row>
    <row r="4054" ht="45" customHeight="1">
      <c r="A4054" s="36" t="inlineStr">
        <is>
          <t>K071</t>
        </is>
      </c>
      <c r="B4054" s="37" t="inlineStr">
        <is>
          <t>Voithru Co., Ltd.</t>
        </is>
      </c>
      <c r="C4054" s="36" t="inlineStr">
        <is>
          <t>인수 후</t>
        </is>
      </c>
      <c r="D4054" s="36" t="inlineStr">
        <is>
          <t>2024-12-31</t>
        </is>
      </c>
      <c r="E4054" s="37" t="inlineStr">
        <is>
          <t>실적</t>
        </is>
      </c>
      <c r="F4054" s="37" t="inlineStr">
        <is>
          <t>공정위 연1회공시(2025): (주)보이스루 FY2024 매출 12,513, 영업이익 -1,764, 당기순이익 -2,748(백만원); 자산총계 9,982, 자본금 1,294, 자본총계 5,753</t>
        </is>
      </c>
      <c r="G4054" s="37" t="inlineStr">
        <is>
          <t>DART 기타공시</t>
        </is>
      </c>
      <c r="H4054" s="36" t="inlineStr">
        <is>
          <t>2025-05-30</t>
        </is>
      </c>
      <c r="I4054" s="36" t="inlineStr">
        <is>
          <t>20250530000697</t>
        </is>
      </c>
      <c r="J4054" s="39" t="inlineStr">
        <is>
          <t>https://dart.fss.or.kr/dsaf001/main.do?rcpNo=20250530000697</t>
        </is>
      </c>
      <c r="K4054" s="37" t="inlineStr">
        <is>
          <t>target_rev_post,target_op_post,post_events_summary</t>
        </is>
      </c>
    </row>
    <row r="4055" ht="45" customHeight="1">
      <c r="A4055" s="36" t="inlineStr">
        <is>
          <t>K071</t>
        </is>
      </c>
      <c r="B4055" s="37" t="inlineStr">
        <is>
          <t>Voithru Co., Ltd.</t>
        </is>
      </c>
      <c r="C4055" s="36" t="inlineStr">
        <is>
          <t>인수 후</t>
        </is>
      </c>
      <c r="D4055" s="36" t="inlineStr">
        <is>
          <t>2025-12-31</t>
        </is>
      </c>
      <c r="E4055" s="37" t="inlineStr">
        <is>
          <t>실적</t>
        </is>
      </c>
      <c r="F4055" s="37" t="inlineStr">
        <is>
          <t>공정위 연1회공시(2026): (주)보이스루 FY2025 매출 16,682, 영업이익 357, 당기순이익 204(백만원); 자산총계 8,919, 자본총계 5,912. 소유지분: Kakao Piccoma Corp. 12,519,702주 96.77%, 등기임원 이상헌 2.22%; 대표 이상헌</t>
        </is>
      </c>
      <c r="G4055" s="37" t="inlineStr">
        <is>
          <t>DART 기타공시</t>
        </is>
      </c>
      <c r="H4055" s="36" t="inlineStr">
        <is>
          <t>2026-05-29</t>
        </is>
      </c>
      <c r="I4055" s="36" t="inlineStr">
        <is>
          <t>20260529000183</t>
        </is>
      </c>
      <c r="J4055" s="39" t="inlineStr">
        <is>
          <t>https://dart.fss.or.kr/dsaf001/main.do?rcpNo=20260529000183</t>
        </is>
      </c>
      <c r="K4055" s="37" t="inlineStr">
        <is>
          <t>target_rev_post,target_op_post,post_events_summary</t>
        </is>
      </c>
    </row>
    <row r="4056" ht="45" customHeight="1">
      <c r="A4056" s="36" t="inlineStr">
        <is>
          <t>K071</t>
        </is>
      </c>
      <c r="B4056" s="37" t="inlineStr">
        <is>
          <t>Voithru Co., Ltd.</t>
        </is>
      </c>
      <c r="C4056" s="36" t="inlineStr">
        <is>
          <t>인수 전</t>
        </is>
      </c>
      <c r="D4056" s="36" t="inlineStr">
        <is>
          <t>2021-06-04</t>
        </is>
      </c>
      <c r="E4056" s="37" t="inlineStr">
        <is>
          <t>투자유치</t>
        </is>
      </c>
      <c r="F4056" s="37" t="inlineStr">
        <is>
          <t>'보이스루', 해시드, 티비티 등에서 60억 규모 시리즈B 투자유치 (투자자 해시드·티비티·KB인베스트먼트; 서비스 자메이크·파노플레이)</t>
        </is>
      </c>
      <c r="G4056" s="37" t="inlineStr">
        <is>
          <t>언론 보도</t>
        </is>
      </c>
      <c r="H4056" s="36" t="inlineStr">
        <is>
          <t>2021-06-04</t>
        </is>
      </c>
      <c r="I4056" s="36" t="n"/>
      <c r="J4056" s="39" t="inlineStr">
        <is>
          <t>https://www.nextunicorn.kr/content/2b034fa6f1c06165</t>
        </is>
      </c>
      <c r="K4056" s="37" t="inlineStr">
        <is>
          <t>pre_events_summary</t>
        </is>
      </c>
    </row>
    <row r="4057" ht="45" customHeight="1">
      <c r="A4057" s="36" t="inlineStr">
        <is>
          <t>K072</t>
        </is>
      </c>
      <c r="B4057" s="37" t="inlineStr">
        <is>
          <t>YOL Business of Life MMO</t>
        </is>
      </c>
      <c r="C4057" s="36" t="inlineStr">
        <is>
          <t>인수 후</t>
        </is>
      </c>
      <c r="D4057" s="36" t="inlineStr">
        <is>
          <t>2023-03-01</t>
        </is>
      </c>
      <c r="E4057" s="37" t="inlineStr">
        <is>
          <t>통합</t>
        </is>
      </c>
      <c r="F4057" s="37" t="inlineStr">
        <is>
          <t>카카오게임즈 2023 사업보고서 별도주석 영업양수 표(천원): 이전대가 현금 1,219,434; 유형자산 1,492, 무형자산 14,047, 순확정급여부채 (28,997), 식별가능한 순자산 (13,458), 투자차액(자본잉여금) 1,232,892</t>
        </is>
      </c>
      <c r="G4057" s="37" t="inlineStr">
        <is>
          <t>DART 사업보고서</t>
        </is>
      </c>
      <c r="H4057" s="36" t="inlineStr">
        <is>
          <t>2024-03-20</t>
        </is>
      </c>
      <c r="I4057" s="36" t="inlineStr">
        <is>
          <t>20240320002052</t>
        </is>
      </c>
      <c r="J4057" s="39" t="inlineStr">
        <is>
          <t>https://dart.fss.or.kr/dsaf001/main.do?rcpNo=20240320002052</t>
        </is>
      </c>
      <c r="K4057" s="37" t="inlineStr">
        <is>
          <t>value_chk_local,value_chk_usdmm,notes</t>
        </is>
      </c>
    </row>
    <row r="4058" ht="45" customHeight="1">
      <c r="A4058" s="36" t="inlineStr">
        <is>
          <t>K072</t>
        </is>
      </c>
      <c r="B4058" s="37" t="inlineStr">
        <is>
          <t>YOL Business of Life MMO</t>
        </is>
      </c>
      <c r="C4058" s="36" t="inlineStr">
        <is>
          <t>인수 전</t>
        </is>
      </c>
      <c r="D4058" s="36" t="inlineStr">
        <is>
          <t>2021-12-31</t>
        </is>
      </c>
      <c r="E4058" s="37" t="inlineStr">
        <is>
          <t>추가취득</t>
        </is>
      </c>
      <c r="F4058" s="37" t="inlineStr">
        <is>
          <t>카카오게임즈 2021 사업보고서 연결주석 종속기업 현황: ㈜라이프엠엠오 99.08%, "(주5) 지분율 계산시 보통주 기준으로 계산하였습니다. (전환상환우선주 포함 지분율 80.78%)"</t>
        </is>
      </c>
      <c r="G4058" s="37" t="inlineStr">
        <is>
          <t>DART 사업보고서</t>
        </is>
      </c>
      <c r="H4058" s="36" t="inlineStr">
        <is>
          <t>2022-03-18</t>
        </is>
      </c>
      <c r="I4058" s="36" t="inlineStr">
        <is>
          <t>20220318000854</t>
        </is>
      </c>
      <c r="J4058" s="39" t="inlineStr">
        <is>
          <t>https://dart.fss.or.kr/dsaf001/main.do?rcpNo=20220318000854</t>
        </is>
      </c>
      <c r="K4058" s="37" t="inlineStr">
        <is>
          <t>chk_note,pre_events_summary</t>
        </is>
      </c>
    </row>
    <row r="4059" ht="45" customHeight="1">
      <c r="A4059" s="36" t="inlineStr">
        <is>
          <t>K073</t>
        </is>
      </c>
      <c r="B4059" s="37" t="inlineStr">
        <is>
          <t>Antenna Co. Ltd</t>
        </is>
      </c>
      <c r="C4059" s="36" t="inlineStr">
        <is>
          <t>발표</t>
        </is>
      </c>
      <c r="D4059" s="36" t="inlineStr">
        <is>
          <t>2023-06-01</t>
        </is>
      </c>
      <c r="E4059" s="37" t="inlineStr">
        <is>
          <t>기타</t>
        </is>
      </c>
      <c r="F4059" s="37" t="inlineStr">
        <is>
          <t>Yahoo Finance KRW=X 일별 종가: 2023-05-31 1,321.74원, 2023-06-01 1,312.85원, 2023-06-05 1,299.79원, 2023-06-08 1,296.33원. 6,299,523천원 ÷ 1,312.85 = 약 USD 4.80백만.</t>
        </is>
      </c>
      <c r="G4059" s="37" t="inlineStr">
        <is>
          <t>기타</t>
        </is>
      </c>
      <c r="H4059" s="36" t="inlineStr">
        <is>
          <t>2023-06-01</t>
        </is>
      </c>
      <c r="I4059" s="36" t="n"/>
      <c r="J4059" s="39" t="inlineStr">
        <is>
          <t>https://query1.finance.yahoo.com/v8/finance/chart/KRW=X?period1=1685491200&amp;period2=1686355200&amp;interval=1d</t>
        </is>
      </c>
      <c r="K4059" s="37" t="inlineStr">
        <is>
          <t>value_chk_usdmm</t>
        </is>
      </c>
    </row>
    <row r="4060" ht="45" customHeight="1">
      <c r="A4060" s="36" t="inlineStr">
        <is>
          <t>K074</t>
        </is>
      </c>
      <c r="B4060" s="37" t="inlineStr">
        <is>
          <t>Daon Creative Co., Ltd.</t>
        </is>
      </c>
      <c r="C4060" s="36" t="inlineStr">
        <is>
          <t>인수 전</t>
        </is>
      </c>
      <c r="D4060" s="36" t="inlineStr">
        <is>
          <t>2018-12-31</t>
        </is>
      </c>
      <c r="E4060" s="37" t="inlineStr">
        <is>
          <t>기타</t>
        </is>
      </c>
      <c r="F4060" s="37"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7" t="inlineStr">
        <is>
          <t>DART 감사보고서</t>
        </is>
      </c>
      <c r="H4060" s="36" t="inlineStr">
        <is>
          <t>2019-04-11</t>
        </is>
      </c>
      <c r="I4060" s="36" t="inlineStr">
        <is>
          <t>20190411000196</t>
        </is>
      </c>
      <c r="J4060" s="39" t="inlineStr">
        <is>
          <t>https://dart.fss.or.kr/dsaf001/main.do?rcpNo=20190411000196</t>
        </is>
      </c>
      <c r="K4060" s="37" t="inlineStr">
        <is>
          <t>pre_events_summary,notes</t>
        </is>
      </c>
    </row>
    <row r="4061" ht="45" customHeight="1">
      <c r="A4061" s="36" t="inlineStr">
        <is>
          <t>K074</t>
        </is>
      </c>
      <c r="B4061" s="37" t="inlineStr">
        <is>
          <t>Daon Creative Co., Ltd.</t>
        </is>
      </c>
      <c r="C4061" s="36" t="inlineStr">
        <is>
          <t>인수 전</t>
        </is>
      </c>
      <c r="D4061" s="36" t="inlineStr">
        <is>
          <t>2019-05</t>
        </is>
      </c>
      <c r="E4061" s="37" t="inlineStr">
        <is>
          <t>추가취득</t>
        </is>
      </c>
      <c r="F4061" s="37"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7" t="inlineStr">
        <is>
          <t>DART 기타공시</t>
        </is>
      </c>
      <c r="H4061" s="36" t="inlineStr">
        <is>
          <t>2019-05-31</t>
        </is>
      </c>
      <c r="I4061" s="36" t="inlineStr">
        <is>
          <t>20190531000722</t>
        </is>
      </c>
      <c r="J4061" s="39" t="inlineStr">
        <is>
          <t>https://dart.fss.or.kr/dsaf001/main.do?rcpNo=20190531000722</t>
        </is>
      </c>
      <c r="K4061" s="37" t="inlineStr">
        <is>
          <t>pre_events_summary,notes</t>
        </is>
      </c>
    </row>
    <row r="4062" ht="45" customHeight="1">
      <c r="A4062" s="36" t="inlineStr">
        <is>
          <t>K074</t>
        </is>
      </c>
      <c r="B4062" s="37" t="inlineStr">
        <is>
          <t>Daon Creative Co., Ltd.</t>
        </is>
      </c>
      <c r="C4062" s="36" t="inlineStr">
        <is>
          <t>인수 전</t>
        </is>
      </c>
      <c r="D4062" s="36" t="inlineStr">
        <is>
          <t>2019-12-31</t>
        </is>
      </c>
      <c r="E4062" s="37" t="inlineStr">
        <is>
          <t>추가취득</t>
        </is>
      </c>
      <c r="F4062" s="37" t="inlineStr">
        <is>
          <t>카카오페이지 2019 연결감사보고서: 다온 자본금 283,240천원, 보유 39,748주(70.17%). 영업권 변동표 다온 8,985,067천원 → 기타 (600,927)천원 → 8,384,140천원.</t>
        </is>
      </c>
      <c r="G4062" s="37" t="inlineStr">
        <is>
          <t>DART 감사보고서</t>
        </is>
      </c>
      <c r="H4062" s="36" t="inlineStr">
        <is>
          <t>2020-03-31</t>
        </is>
      </c>
      <c r="I4062" s="36" t="inlineStr">
        <is>
          <t>20200331000581</t>
        </is>
      </c>
      <c r="J4062" s="39" t="inlineStr">
        <is>
          <t>https://dart.fss.or.kr/dsaf001/main.do?rcpNo=20200331000581</t>
        </is>
      </c>
      <c r="K4062" s="37" t="inlineStr">
        <is>
          <t>pre_events_summary,notes</t>
        </is>
      </c>
    </row>
    <row r="4063" ht="45" customHeight="1">
      <c r="A4063" s="36" t="inlineStr">
        <is>
          <t>K074</t>
        </is>
      </c>
      <c r="B4063" s="37" t="inlineStr">
        <is>
          <t>Daon Creative Co., Ltd.</t>
        </is>
      </c>
      <c r="C4063" s="36" t="inlineStr">
        <is>
          <t>인수 전</t>
        </is>
      </c>
      <c r="D4063" s="36" t="inlineStr">
        <is>
          <t>2020-05</t>
        </is>
      </c>
      <c r="E4063" s="37" t="inlineStr">
        <is>
          <t>기타</t>
        </is>
      </c>
      <c r="F4063" s="37" t="inlineStr">
        <is>
          <t>다온 대규모기업집단현황공시(2020 지정일 기준): ㈜카카오페이지 39,748주(70.17%), 이용만 15,400주(27.18%), 기타 1,500주(2.65%), 총 56,648주.</t>
        </is>
      </c>
      <c r="G4063" s="37" t="inlineStr">
        <is>
          <t>DART 기타공시</t>
        </is>
      </c>
      <c r="H4063" s="36" t="inlineStr">
        <is>
          <t>2020-05-29</t>
        </is>
      </c>
      <c r="I4063" s="36" t="inlineStr">
        <is>
          <t>20200529000446</t>
        </is>
      </c>
      <c r="J4063" s="39" t="inlineStr">
        <is>
          <t>https://dart.fss.or.kr/dsaf001/main.do?rcpNo=20200529000446</t>
        </is>
      </c>
      <c r="K4063" s="37" t="inlineStr">
        <is>
          <t>pre_events_summary</t>
        </is>
      </c>
    </row>
    <row r="4064" ht="45" customHeight="1">
      <c r="A4064" s="36" t="inlineStr">
        <is>
          <t>K074</t>
        </is>
      </c>
      <c r="B4064" s="37" t="inlineStr">
        <is>
          <t>Daon Creative Co., Ltd.</t>
        </is>
      </c>
      <c r="C4064" s="36" t="inlineStr">
        <is>
          <t>인수 전</t>
        </is>
      </c>
      <c r="D4064" s="36" t="inlineStr">
        <is>
          <t>2021-05</t>
        </is>
      </c>
      <c r="E4064" s="37" t="inlineStr">
        <is>
          <t>추가취득</t>
        </is>
      </c>
      <c r="F4064" s="37"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7" t="inlineStr">
        <is>
          <t>DART 기타공시</t>
        </is>
      </c>
      <c r="H4064" s="36" t="inlineStr">
        <is>
          <t>2021-05-31</t>
        </is>
      </c>
      <c r="I4064" s="36" t="inlineStr">
        <is>
          <t>20210531000839</t>
        </is>
      </c>
      <c r="J4064" s="39" t="inlineStr">
        <is>
          <t>https://dart.fss.or.kr/dsaf001/main.do?rcpNo=20210531000839</t>
        </is>
      </c>
      <c r="K4064" s="37" t="inlineStr">
        <is>
          <t>pre_events_summary,notes</t>
        </is>
      </c>
    </row>
    <row r="4065" ht="45" customHeight="1">
      <c r="A4065" s="36" t="inlineStr">
        <is>
          <t>K074</t>
        </is>
      </c>
      <c r="B4065" s="37" t="inlineStr">
        <is>
          <t>Daon Creative Co., Ltd.</t>
        </is>
      </c>
      <c r="C4065" s="36" t="inlineStr">
        <is>
          <t>인수 전</t>
        </is>
      </c>
      <c r="D4065" s="36" t="inlineStr">
        <is>
          <t>2022</t>
        </is>
      </c>
      <c r="E4065" s="37" t="inlineStr">
        <is>
          <t>기타</t>
        </is>
      </c>
      <c r="F4065" s="37"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7" t="inlineStr">
        <is>
          <t>DART 감사보고서</t>
        </is>
      </c>
      <c r="H4065" s="36" t="inlineStr">
        <is>
          <t>2023-03-28</t>
        </is>
      </c>
      <c r="I4065" s="36" t="inlineStr">
        <is>
          <t>20230328000680</t>
        </is>
      </c>
      <c r="J4065" s="39" t="inlineStr">
        <is>
          <t>https://dart.fss.or.kr/dsaf001/main.do?rcpNo=20230328000680</t>
        </is>
      </c>
      <c r="K4065" s="37" t="inlineStr">
        <is>
          <t>pre_events_summary,notes</t>
        </is>
      </c>
    </row>
    <row r="4066" ht="45" customHeight="1">
      <c r="A4066" s="36" t="inlineStr">
        <is>
          <t>K074</t>
        </is>
      </c>
      <c r="B4066" s="37" t="inlineStr">
        <is>
          <t>Daon Creative Co., Ltd.</t>
        </is>
      </c>
      <c r="C4066" s="36" t="inlineStr">
        <is>
          <t>인수 후</t>
        </is>
      </c>
      <c r="D4066" s="36" t="inlineStr">
        <is>
          <t>2024-04-26</t>
        </is>
      </c>
      <c r="E4066" s="37" t="inlineStr">
        <is>
          <t>경영진변경</t>
        </is>
      </c>
      <c r="F4066" s="37" t="inlineStr">
        <is>
          <t>다온 대규모기업집단현황공시(2024 지정일 기준 임원현황): 정종욱 대표이사(이사회 의장) 취임일 2024.04.26, 등기일 2024.05.10, '신임'. 이용만은 등기임원 명단에 없음.</t>
        </is>
      </c>
      <c r="G4066" s="37" t="inlineStr">
        <is>
          <t>DART 기타공시</t>
        </is>
      </c>
      <c r="H4066" s="36" t="inlineStr">
        <is>
          <t>2024-05-30</t>
        </is>
      </c>
      <c r="I4066" s="36" t="inlineStr">
        <is>
          <t>20240530000421</t>
        </is>
      </c>
      <c r="J4066" s="39" t="inlineStr">
        <is>
          <t>https://dart.fss.or.kr/dsaf001/main.do?rcpNo=20240530000421</t>
        </is>
      </c>
      <c r="K4066" s="37" t="inlineStr">
        <is>
          <t>post_events_summary,notes</t>
        </is>
      </c>
    </row>
    <row r="4067" ht="45" customHeight="1">
      <c r="A4067" s="36" t="inlineStr">
        <is>
          <t>K074</t>
        </is>
      </c>
      <c r="B4067" s="37" t="inlineStr">
        <is>
          <t>Daon Creative Co., Ltd.</t>
        </is>
      </c>
      <c r="C4067" s="36" t="inlineStr">
        <is>
          <t>인수 후</t>
        </is>
      </c>
      <c r="D4067" s="36" t="inlineStr">
        <is>
          <t>2025-05</t>
        </is>
      </c>
      <c r="E4067" s="37" t="inlineStr">
        <is>
          <t>경영진변경</t>
        </is>
      </c>
      <c r="F4067" s="37" t="inlineStr">
        <is>
          <t>다온 대규모기업집단현황공시(2025 지정일 기준 임원현황): 정종욱 대표이사 취임일 2024.04.26, 등기일 2024.05.10. 이용만 없음.</t>
        </is>
      </c>
      <c r="G4067" s="37" t="inlineStr">
        <is>
          <t>DART 기타공시</t>
        </is>
      </c>
      <c r="H4067" s="36" t="inlineStr">
        <is>
          <t>2025-05-30</t>
        </is>
      </c>
      <c r="I4067" s="36" t="inlineStr">
        <is>
          <t>20250530000189</t>
        </is>
      </c>
      <c r="J4067" s="39" t="inlineStr">
        <is>
          <t>https://dart.fss.or.kr/dsaf001/main.do?rcpNo=20250530000189</t>
        </is>
      </c>
      <c r="K4067" s="37" t="inlineStr">
        <is>
          <t>post_events_summary</t>
        </is>
      </c>
    </row>
    <row r="4068" ht="45" customHeight="1">
      <c r="A4068" s="36" t="inlineStr">
        <is>
          <t>K074</t>
        </is>
      </c>
      <c r="B4068" s="37" t="inlineStr">
        <is>
          <t>Daon Creative Co., Ltd.</t>
        </is>
      </c>
      <c r="C4068" s="36" t="inlineStr">
        <is>
          <t>인수 후</t>
        </is>
      </c>
      <c r="D4068" s="36" t="inlineStr">
        <is>
          <t>2024-12-31</t>
        </is>
      </c>
      <c r="E4068" s="37" t="inlineStr">
        <is>
          <t>기타</t>
        </is>
      </c>
      <c r="F4068" s="37" t="inlineStr">
        <is>
          <t>다온 FY2024 감사보고서 주식선택권 변동표: 기초 53,200주, 당기 취소 (1,800)주, 기말 51,400주.</t>
        </is>
      </c>
      <c r="G4068" s="37" t="inlineStr">
        <is>
          <t>DART 감사보고서</t>
        </is>
      </c>
      <c r="H4068" s="36" t="inlineStr">
        <is>
          <t>2025-03-31</t>
        </is>
      </c>
      <c r="I4068" s="36" t="inlineStr">
        <is>
          <t>20250331002500</t>
        </is>
      </c>
      <c r="J4068" s="39" t="inlineStr">
        <is>
          <t>https://dart.fss.or.kr/dsaf001/main.do?rcpNo=20250331002500</t>
        </is>
      </c>
      <c r="K4068" s="37" t="inlineStr">
        <is>
          <t>post_events_summary,notes</t>
        </is>
      </c>
    </row>
    <row r="4069" ht="45" customHeight="1">
      <c r="A4069" s="36" t="inlineStr">
        <is>
          <t>K074</t>
        </is>
      </c>
      <c r="B4069" s="37" t="inlineStr">
        <is>
          <t>Daon Creative Co., Ltd.</t>
        </is>
      </c>
      <c r="C4069" s="36" t="inlineStr">
        <is>
          <t>인수 후</t>
        </is>
      </c>
      <c r="D4069" s="36" t="inlineStr">
        <is>
          <t>2025-12-31</t>
        </is>
      </c>
      <c r="E4069" s="37" t="inlineStr">
        <is>
          <t>기타</t>
        </is>
      </c>
      <c r="F4069" s="37" t="inlineStr">
        <is>
          <t>다온 FY2025 감사보고서 주식선택권 변동표: 기초 51,400주, 당기 취소 (51,400)주, 기말 0주.</t>
        </is>
      </c>
      <c r="G4069" s="37" t="inlineStr">
        <is>
          <t>DART 감사보고서</t>
        </is>
      </c>
      <c r="H4069" s="36" t="inlineStr">
        <is>
          <t>2026-03-26</t>
        </is>
      </c>
      <c r="I4069" s="36" t="inlineStr">
        <is>
          <t>20260326001365</t>
        </is>
      </c>
      <c r="J4069" s="39" t="inlineStr">
        <is>
          <t>https://dart.fss.or.kr/dsaf001/main.do?rcpNo=20260326001365</t>
        </is>
      </c>
      <c r="K4069" s="37" t="inlineStr">
        <is>
          <t>post_events_summary,notes</t>
        </is>
      </c>
    </row>
    <row r="4070" ht="45" customHeight="1">
      <c r="A4070" s="36" t="inlineStr">
        <is>
          <t>K074</t>
        </is>
      </c>
      <c r="B4070" s="37" t="inlineStr">
        <is>
          <t>Daon Creative Co., Ltd.</t>
        </is>
      </c>
      <c r="C4070" s="36" t="inlineStr">
        <is>
          <t>인수 후</t>
        </is>
      </c>
      <c r="D4070" s="36" t="inlineStr">
        <is>
          <t>2026-05</t>
        </is>
      </c>
      <c r="E4070" s="37" t="inlineStr">
        <is>
          <t>기타</t>
        </is>
      </c>
      <c r="F4070" s="37" t="inlineStr">
        <is>
          <t>다온 대규모기업집단현황공시(2026 지정일 기준): ㈜카카오엔터테인먼트 566,480주(100.00%), 대표이사 정종욱.</t>
        </is>
      </c>
      <c r="G4070" s="37" t="inlineStr">
        <is>
          <t>DART 기타공시</t>
        </is>
      </c>
      <c r="H4070" s="36" t="inlineStr">
        <is>
          <t>2026-05-29</t>
        </is>
      </c>
      <c r="I4070" s="36" t="inlineStr">
        <is>
          <t>20260529000429</t>
        </is>
      </c>
      <c r="J4070" s="39" t="inlineStr">
        <is>
          <t>https://dart.fss.or.kr/dsaf001/main.do?rcpNo=20260529000429</t>
        </is>
      </c>
      <c r="K4070" s="37" t="inlineStr">
        <is>
          <t>post_events_summary</t>
        </is>
      </c>
    </row>
    <row r="4071" ht="45" customHeight="1">
      <c r="A4071" s="36" t="inlineStr">
        <is>
          <t>N001</t>
        </is>
      </c>
      <c r="B4071" s="37" t="inlineStr">
        <is>
          <t>ValueCommerce Co., Ltd. (TSE:2491)</t>
        </is>
      </c>
      <c r="C4071" s="36" t="inlineStr">
        <is>
          <t>발표</t>
        </is>
      </c>
      <c r="D4071" s="36" t="inlineStr">
        <is>
          <t>2005-02-28</t>
        </is>
      </c>
      <c r="E4071" s="37" t="inlineStr">
        <is>
          <t>발표</t>
        </is>
      </c>
      <c r="F4071" s="37"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7" t="inlineStr">
        <is>
          <t>TDnet</t>
        </is>
      </c>
      <c r="H4071" s="36" t="inlineStr">
        <is>
          <t>2005-02-28</t>
        </is>
      </c>
      <c r="I4071" s="36" t="inlineStr">
        <is>
          <t>ir.yahoo.co.jp/jp/release/20050228</t>
        </is>
      </c>
      <c r="J4071" s="39" t="inlineStr">
        <is>
          <t>https://web.archive.org/web/20050520134554/http://ir.yahoo.co.jp:80/jp/release/20050228/20050228.pdf</t>
        </is>
      </c>
      <c r="K4071" s="37" t="inlineStr">
        <is>
          <t>purpose_quote,chk_note,subtype_chk,pre_events_summary,announce_date_chk,value_chk_local</t>
        </is>
      </c>
    </row>
    <row r="4072" ht="45" customHeight="1">
      <c r="A4072" s="36" t="inlineStr">
        <is>
          <t>N001</t>
        </is>
      </c>
      <c r="B4072" s="37" t="inlineStr">
        <is>
          <t>ValueCommerce Co., Ltd. (TSE:2491)</t>
        </is>
      </c>
      <c r="C4072" s="36" t="inlineStr">
        <is>
          <t>인수 후</t>
        </is>
      </c>
      <c r="D4072" s="36" t="inlineStr">
        <is>
          <t>2005-04-12</t>
        </is>
      </c>
      <c r="E4072" s="37" t="inlineStr">
        <is>
          <t>완료</t>
        </is>
      </c>
      <c r="F4072" s="37"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7" t="inlineStr">
        <is>
          <t>TDnet</t>
        </is>
      </c>
      <c r="H4072" s="36" t="inlineStr">
        <is>
          <t>2005-04-12</t>
        </is>
      </c>
      <c r="I4072" s="36" t="inlineStr">
        <is>
          <t>ir.yahoo.co.jp/jp/release/20050412</t>
        </is>
      </c>
      <c r="J4072" s="39" t="inlineStr">
        <is>
          <t>https://web.archive.org/web/20060621061602/http://ir.yahoo.co.jp:80/jp/release/20050412/20050412.pdf</t>
        </is>
      </c>
      <c r="K4072" s="37" t="inlineStr">
        <is>
          <t>status_chk,value_chk_local,subtype_chk,chk_note,post_events_summary</t>
        </is>
      </c>
    </row>
    <row r="4073" ht="45" customHeight="1">
      <c r="A4073" s="36" t="inlineStr">
        <is>
          <t>N001</t>
        </is>
      </c>
      <c r="B4073" s="37" t="inlineStr">
        <is>
          <t>ValueCommerce Co., Ltd. (TSE:2491)</t>
        </is>
      </c>
      <c r="C4073" s="36" t="inlineStr">
        <is>
          <t>인수 후</t>
        </is>
      </c>
      <c r="D4073" s="36" t="inlineStr">
        <is>
          <t>2005-04-20</t>
        </is>
      </c>
      <c r="E4073" s="37" t="inlineStr">
        <is>
          <t>어닝콜</t>
        </is>
      </c>
      <c r="F4073" s="37"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7" t="inlineStr">
        <is>
          <t>IR 자료</t>
        </is>
      </c>
      <c r="H4073" s="36" t="inlineStr">
        <is>
          <t>2005-04-20</t>
        </is>
      </c>
      <c r="I4073" s="36" t="inlineStr">
        <is>
          <t>050420-4q-present-jp-all</t>
        </is>
      </c>
      <c r="J4073" s="39" t="inlineStr">
        <is>
          <t>https://web.archive.org/web/20060216033651/http://ir.yahoo.co.jp:80/jp/bizres/present/20050420/050420-4q-present-jp-all.pdf</t>
        </is>
      </c>
      <c r="K4073" s="37" t="inlineStr">
        <is>
          <t>earnings_call_note,notes</t>
        </is>
      </c>
    </row>
    <row r="4074" ht="45" customHeight="1">
      <c r="A4074" s="36" t="inlineStr">
        <is>
          <t>N001</t>
        </is>
      </c>
      <c r="B4074" s="37" t="inlineStr">
        <is>
          <t>ValueCommerce Co., Ltd. (TSE:2491)</t>
        </is>
      </c>
      <c r="C4074" s="36" t="inlineStr">
        <is>
          <t>인수 후</t>
        </is>
      </c>
      <c r="D4074" s="36" t="inlineStr">
        <is>
          <t>2011-02-22</t>
        </is>
      </c>
      <c r="E4074" s="37" t="inlineStr">
        <is>
          <t>경영진변경</t>
        </is>
      </c>
      <c r="F4074" s="37"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7" t="inlineStr">
        <is>
          <t>TDnet</t>
        </is>
      </c>
      <c r="H4074" s="36" t="inlineStr">
        <is>
          <t>2011-02-22</t>
        </is>
      </c>
      <c r="I4074" s="36" t="inlineStr">
        <is>
          <t>865859</t>
        </is>
      </c>
      <c r="J4074" s="39" t="inlineStr">
        <is>
          <t>https://ssl4.eir-parts.net/doc/2491/tdnet/865859/00.pdf</t>
        </is>
      </c>
      <c r="K4074" s="37" t="inlineStr">
        <is>
          <t>post_events_summary</t>
        </is>
      </c>
    </row>
    <row r="4075" ht="45" customHeight="1">
      <c r="A4075" s="36" t="inlineStr">
        <is>
          <t>N001</t>
        </is>
      </c>
      <c r="B4075" s="37" t="inlineStr">
        <is>
          <t>ValueCommerce Co., Ltd. (TSE:2491)</t>
        </is>
      </c>
      <c r="C4075" s="36" t="inlineStr">
        <is>
          <t>인수 후</t>
        </is>
      </c>
      <c r="D4075" s="36" t="inlineStr">
        <is>
          <t>2013-11-27</t>
        </is>
      </c>
      <c r="E4075" s="37" t="inlineStr">
        <is>
          <t>경영진변경</t>
        </is>
      </c>
      <c r="F4075" s="37"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7" t="inlineStr">
        <is>
          <t>TDnet</t>
        </is>
      </c>
      <c r="H4075" s="36" t="inlineStr">
        <is>
          <t>2013-11-27</t>
        </is>
      </c>
      <c r="I4075" s="36" t="inlineStr">
        <is>
          <t>1110116</t>
        </is>
      </c>
      <c r="J4075" s="39" t="inlineStr">
        <is>
          <t>https://ssl4.eir-parts.net/doc/2491/tdnet/1110116/00.pdf</t>
        </is>
      </c>
      <c r="K4075" s="37" t="inlineStr">
        <is>
          <t>post_events_summary</t>
        </is>
      </c>
    </row>
    <row r="4076" ht="45" customHeight="1">
      <c r="A4076" s="36" t="inlineStr">
        <is>
          <t>N001</t>
        </is>
      </c>
      <c r="B4076" s="37" t="inlineStr">
        <is>
          <t>ValueCommerce Co., Ltd. (TSE:2491)</t>
        </is>
      </c>
      <c r="C4076" s="36" t="inlineStr">
        <is>
          <t>인수 후</t>
        </is>
      </c>
      <c r="D4076" s="36" t="inlineStr">
        <is>
          <t>2025-01-31</t>
        </is>
      </c>
      <c r="E4076" s="37" t="inlineStr">
        <is>
          <t>사업철수</t>
        </is>
      </c>
      <c r="F4076" s="37"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7" t="inlineStr">
        <is>
          <t>TDnet</t>
        </is>
      </c>
      <c r="H4076" s="36" t="inlineStr">
        <is>
          <t>2025-01-31</t>
        </is>
      </c>
      <c r="I4076" s="36" t="inlineStr">
        <is>
          <t>2554908</t>
        </is>
      </c>
      <c r="J4076" s="39" t="inlineStr">
        <is>
          <t>https://ssl4.eir-parts.net/doc/2491/tdnet/2554908/00.pdf</t>
        </is>
      </c>
      <c r="K4076" s="37" t="inlineStr">
        <is>
          <t>post_events_summary,earnings_call_note</t>
        </is>
      </c>
    </row>
    <row r="4077" ht="45" customHeight="1">
      <c r="A4077" s="36" t="inlineStr">
        <is>
          <t>N003</t>
        </is>
      </c>
      <c r="B4077" s="37" t="inlineStr">
        <is>
          <t>VIPS Corporation</t>
        </is>
      </c>
      <c r="C4077" s="36" t="inlineStr">
        <is>
          <t>인수 후</t>
        </is>
      </c>
      <c r="D4077" s="36" t="inlineStr">
        <is>
          <t>2008-03-31</t>
        </is>
      </c>
      <c r="E4077" s="37" t="inlineStr">
        <is>
          <t>손상차손</t>
        </is>
      </c>
      <c r="F4077" s="37"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7" t="inlineStr">
        <is>
          <t>TDnet</t>
        </is>
      </c>
      <c r="H4077" s="36" t="inlineStr">
        <is>
          <t>2009-04-28</t>
        </is>
      </c>
      <c r="I4077" s="36" t="inlineStr">
        <is>
          <t>jp0428tanshin</t>
        </is>
      </c>
      <c r="J4077" s="39" t="inlineStr">
        <is>
          <t>https://web.archive.org/web/2010/http://i.yimg.jp/images/docs/ir/archives/tanshin/2009/jp0428tanshin.pdf</t>
        </is>
      </c>
      <c r="K4077" s="37" t="inlineStr">
        <is>
          <t>impairment,notes,earnings_call_note</t>
        </is>
      </c>
    </row>
    <row r="4078" ht="45" customHeight="1">
      <c r="A4078" s="36" t="inlineStr">
        <is>
          <t>N003</t>
        </is>
      </c>
      <c r="B4078" s="37" t="inlineStr">
        <is>
          <t>VIPS Corporation</t>
        </is>
      </c>
      <c r="C4078" s="36" t="inlineStr">
        <is>
          <t>인수 후</t>
        </is>
      </c>
      <c r="D4078" s="36" t="inlineStr">
        <is>
          <t>2010-03-31</t>
        </is>
      </c>
      <c r="E4078" s="37" t="inlineStr">
        <is>
          <t>기타</t>
        </is>
      </c>
      <c r="F4078" s="37"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7" t="inlineStr">
        <is>
          <t>EDINET</t>
        </is>
      </c>
      <c r="H4078" s="36" t="inlineStr">
        <is>
          <t>2010-06</t>
        </is>
      </c>
      <c r="I4078" s="36" t="n"/>
      <c r="J4078" s="39" t="inlineStr">
        <is>
          <t>https://s.yimg.jp/images/docs/ir/archives/vsreport/yuho2009-vsreport.pdf</t>
        </is>
      </c>
      <c r="K4078" s="37" t="inlineStr">
        <is>
          <t>post_events_summary,acq_total_assets</t>
        </is>
      </c>
    </row>
    <row r="4079" ht="45" customHeight="1">
      <c r="A4079" s="36" t="inlineStr">
        <is>
          <t>N004</t>
        </is>
      </c>
      <c r="B4079" s="37" t="inlineStr">
        <is>
          <t>NewsWatch Inc.</t>
        </is>
      </c>
      <c r="C4079" s="36" t="inlineStr">
        <is>
          <t>인수 후</t>
        </is>
      </c>
      <c r="D4079" s="36" t="inlineStr">
        <is>
          <t>2010-11-30</t>
        </is>
      </c>
      <c r="E4079" s="37" t="inlineStr">
        <is>
          <t>매각</t>
        </is>
      </c>
      <c r="F4079" s="37" t="inlineStr">
        <is>
          <t>ヤフー 有価証券報告書 第16期(2011/3期) 연결 범위 변경: '株式売却による減少 BBIX㈱、㈱ニューズウォッチ' — 2010-11 フュージョンパートナー 매각으로 연결 제외.</t>
        </is>
      </c>
      <c r="G4079" s="37" t="inlineStr">
        <is>
          <t>EDINET</t>
        </is>
      </c>
      <c r="H4079" s="36" t="inlineStr">
        <is>
          <t>2011-06</t>
        </is>
      </c>
      <c r="I4079" s="36" t="n"/>
      <c r="J4079" s="39" t="inlineStr">
        <is>
          <t>https://s.yimg.jp/images/docs/ir/archives/vsreport/yuho2010-vsreport.pdf</t>
        </is>
      </c>
      <c r="K4079" s="37" t="inlineStr">
        <is>
          <t>post_events_summary</t>
        </is>
      </c>
    </row>
    <row r="4080" ht="45" customHeight="1">
      <c r="A4080" s="36" t="inlineStr">
        <is>
          <t>N005</t>
        </is>
      </c>
      <c r="B4080" s="37" t="inlineStr">
        <is>
          <t>1Noon. Ltd.</t>
        </is>
      </c>
      <c r="C4080" s="36" t="inlineStr">
        <is>
          <t>인수 후</t>
        </is>
      </c>
      <c r="D4080" s="36" t="inlineStr">
        <is>
          <t>2008-12-13</t>
        </is>
      </c>
      <c r="E4080" s="37" t="inlineStr">
        <is>
          <t>합병</t>
        </is>
      </c>
      <c r="F4080" s="37"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7" t="inlineStr">
        <is>
          <t>DART 감사보고서</t>
        </is>
      </c>
      <c r="H4080" s="36" t="inlineStr">
        <is>
          <t>2009-04-01</t>
        </is>
      </c>
      <c r="I4080" s="36" t="inlineStr">
        <is>
          <t>20090401001295</t>
        </is>
      </c>
      <c r="J4080" s="39" t="inlineStr">
        <is>
          <t>https://dart.fss.or.kr/dsaf001/main.do?rcpNo=20090401001295</t>
        </is>
      </c>
      <c r="K4080" s="37" t="inlineStr">
        <is>
          <t>target_rev_post,target_op_post,post_events_summary,perf_basis</t>
        </is>
      </c>
    </row>
    <row r="4081" ht="45" customHeight="1">
      <c r="A4081" s="36" t="inlineStr">
        <is>
          <t>N005</t>
        </is>
      </c>
      <c r="B4081" s="37" t="inlineStr">
        <is>
          <t>1Noon. Ltd.</t>
        </is>
      </c>
      <c r="C4081" s="36" t="inlineStr">
        <is>
          <t>인수 후</t>
        </is>
      </c>
      <c r="D4081" s="36" t="inlineStr">
        <is>
          <t>2011-12-31</t>
        </is>
      </c>
      <c r="E4081" s="37" t="inlineStr">
        <is>
          <t>실적</t>
        </is>
      </c>
      <c r="F4081" s="37" t="inlineStr">
        <is>
          <t>서치솔루션 2011 감사보고서: 영업수익 2011 1,508,417,000원 / 2010 2,166,000,000원, 영업이익(손실) 2011 181,471,590원 / 2010 (298,356,366)원</t>
        </is>
      </c>
      <c r="G4081" s="37" t="inlineStr">
        <is>
          <t>DART 감사보고서</t>
        </is>
      </c>
      <c r="H4081" s="36" t="inlineStr">
        <is>
          <t>2012-04-02</t>
        </is>
      </c>
      <c r="I4081" s="36" t="inlineStr">
        <is>
          <t>20120402001722</t>
        </is>
      </c>
      <c r="J4081" s="39" t="inlineStr">
        <is>
          <t>https://dart.fss.or.kr/dsaf001/main.do?rcpNo=20120402001722</t>
        </is>
      </c>
      <c r="K4081" s="37" t="inlineStr">
        <is>
          <t>target_rev_post,target_op_post</t>
        </is>
      </c>
    </row>
    <row r="4082" ht="45" customHeight="1">
      <c r="A4082" s="36" t="inlineStr">
        <is>
          <t>N005</t>
        </is>
      </c>
      <c r="B4082" s="37" t="inlineStr">
        <is>
          <t>1Noon. Ltd.</t>
        </is>
      </c>
      <c r="C4082" s="36" t="inlineStr">
        <is>
          <t>인수 후</t>
        </is>
      </c>
      <c r="D4082" s="36" t="inlineStr">
        <is>
          <t>2021-10-01</t>
        </is>
      </c>
      <c r="E4082" s="37" t="inlineStr">
        <is>
          <t>합병</t>
        </is>
      </c>
      <c r="F4082" s="37" t="inlineStr">
        <is>
          <t>회사합병결정(서치솔루션): 존속회사 네이버(주), 소멸회사 서치솔루션(주), 합병목적 '경영효율성 증대 및 경쟁력 강화', 합병비율 1:0(100% 자회사, 간이합병), 이사회 2021-07-21, 합병기일 2021-10-01</t>
        </is>
      </c>
      <c r="G4082" s="37" t="inlineStr">
        <is>
          <t>DART 기타공시</t>
        </is>
      </c>
      <c r="H4082" s="36" t="inlineStr">
        <is>
          <t>2021-07-21</t>
        </is>
      </c>
      <c r="I4082" s="36" t="inlineStr">
        <is>
          <t>20210721000494</t>
        </is>
      </c>
      <c r="J4082" s="39" t="inlineStr">
        <is>
          <t>https://dart.fss.or.kr/dsaf001/main.do?rcpNo=20210721000494</t>
        </is>
      </c>
      <c r="K4082" s="37" t="inlineStr">
        <is>
          <t>post_events_summary,notes</t>
        </is>
      </c>
    </row>
    <row r="4083" ht="45" customHeight="1">
      <c r="A4083" s="36" t="inlineStr">
        <is>
          <t>N005</t>
        </is>
      </c>
      <c r="B4083" s="37" t="inlineStr">
        <is>
          <t>1Noon. Ltd.</t>
        </is>
      </c>
      <c r="C4083" s="36" t="inlineStr">
        <is>
          <t>인수 후</t>
        </is>
      </c>
      <c r="D4083" s="36" t="inlineStr">
        <is>
          <t>2008-12-24</t>
        </is>
      </c>
      <c r="E4083" s="37" t="inlineStr">
        <is>
          <t>경영진변경</t>
        </is>
      </c>
      <c r="F4083" s="37" t="inlineStr">
        <is>
          <t>계열회사변경(첫눈 합병): 첫눈 대표자 '신중호'(편입 공시 2006-07-26 당시 대표 장병규), 2007말 자산총액 6,218,714,268원</t>
        </is>
      </c>
      <c r="G4083" s="37" t="inlineStr">
        <is>
          <t>DART 기타공시</t>
        </is>
      </c>
      <c r="H4083" s="36" t="inlineStr">
        <is>
          <t>2008-12-26</t>
        </is>
      </c>
      <c r="I4083" s="36" t="inlineStr">
        <is>
          <t>20081226000312</t>
        </is>
      </c>
      <c r="J4083" s="39" t="inlineStr">
        <is>
          <t>https://dart.fss.or.kr/dsaf001/main.do?rcpNo=20081226000312</t>
        </is>
      </c>
      <c r="K4083" s="37" t="inlineStr">
        <is>
          <t>post_events_summary</t>
        </is>
      </c>
    </row>
    <row r="4084" ht="45" customHeight="1">
      <c r="A4084" s="36" t="inlineStr">
        <is>
          <t>N005</t>
        </is>
      </c>
      <c r="B4084" s="37" t="inlineStr">
        <is>
          <t>1Noon. Ltd.</t>
        </is>
      </c>
      <c r="C4084" s="36" t="inlineStr">
        <is>
          <t>인수 전</t>
        </is>
      </c>
      <c r="D4084" s="36" t="inlineStr">
        <is>
          <t>2005-12-31</t>
        </is>
      </c>
      <c r="E4084" s="37" t="inlineStr">
        <is>
          <t>실적</t>
        </is>
      </c>
      <c r="F4084" s="37" t="inlineStr">
        <is>
          <t>NHN 2005 연결대차대조표: 자산총계 405,576,964,012원(엔에이치엔주식회사 및 종속회사, 단위 원)</t>
        </is>
      </c>
      <c r="G4084" s="37" t="inlineStr">
        <is>
          <t>DART 감사보고서</t>
        </is>
      </c>
      <c r="H4084" s="36" t="inlineStr">
        <is>
          <t>2006-04-28</t>
        </is>
      </c>
      <c r="I4084" s="36" t="inlineStr">
        <is>
          <t>20060428001443</t>
        </is>
      </c>
      <c r="J4084" s="39" t="inlineStr">
        <is>
          <t>https://dart.fss.or.kr/dsaf001/main.do?rcpNo=20060428001443</t>
        </is>
      </c>
      <c r="K4084" s="37" t="inlineStr">
        <is>
          <t>apex_total_assets</t>
        </is>
      </c>
    </row>
    <row r="4085" ht="45" customHeight="1">
      <c r="A4085" s="36" t="inlineStr">
        <is>
          <t>N005</t>
        </is>
      </c>
      <c r="B4085" s="37" t="inlineStr">
        <is>
          <t>1Noon. Ltd.</t>
        </is>
      </c>
      <c r="C4085" s="36" t="inlineStr">
        <is>
          <t>발표</t>
        </is>
      </c>
      <c r="D4085" s="36" t="inlineStr">
        <is>
          <t>2006-07-03</t>
        </is>
      </c>
      <c r="E4085" s="37" t="inlineStr">
        <is>
          <t>기타</t>
        </is>
      </c>
      <c r="F4085" s="37"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7" t="inlineStr">
        <is>
          <t>언론 보도</t>
        </is>
      </c>
      <c r="H4085" s="36" t="inlineStr">
        <is>
          <t>2006-07-03</t>
        </is>
      </c>
      <c r="I4085" s="36" t="n"/>
      <c r="J4085" s="39" t="inlineStr">
        <is>
          <t>https://www.etoday.co.kr/news/view/92725</t>
        </is>
      </c>
      <c r="K4085" s="37" t="inlineStr">
        <is>
          <t>pre_events_summary</t>
        </is>
      </c>
    </row>
    <row r="4086" ht="45" customHeight="1">
      <c r="A4086" s="36" t="inlineStr">
        <is>
          <t>N005</t>
        </is>
      </c>
      <c r="B4086" s="37" t="inlineStr">
        <is>
          <t>1Noon. Ltd.</t>
        </is>
      </c>
      <c r="C4086" s="36" t="inlineStr">
        <is>
          <t>인수 후</t>
        </is>
      </c>
      <c r="D4086" s="36" t="inlineStr">
        <is>
          <t>2010-04-30</t>
        </is>
      </c>
      <c r="E4086" s="37" t="inlineStr">
        <is>
          <t>매각</t>
        </is>
      </c>
      <c r="F4086" s="37" t="inlineStr">
        <is>
          <t>NHN 2010 사업보고서: '2010년 4월 30일, 서치솔루션㈜와 미투데이 사업에 대한 영업양수도계약 … 양수가액은 17억9,000만원'; 서치솔루션 종속회사로 존속</t>
        </is>
      </c>
      <c r="G4086" s="37" t="inlineStr">
        <is>
          <t>DART 사업보고서</t>
        </is>
      </c>
      <c r="H4086" s="36" t="inlineStr">
        <is>
          <t>2011-03-31</t>
        </is>
      </c>
      <c r="I4086" s="36" t="inlineStr">
        <is>
          <t>20110331001371</t>
        </is>
      </c>
      <c r="J4086" s="39" t="inlineStr">
        <is>
          <t>https://dart.fss.or.kr/dsaf001/main.do?rcpNo=20110331001371</t>
        </is>
      </c>
      <c r="K4086" s="37" t="inlineStr">
        <is>
          <t>post_events_summary</t>
        </is>
      </c>
    </row>
    <row r="4087" ht="45" customHeight="1">
      <c r="A4087" s="36" t="inlineStr">
        <is>
          <t>N006</t>
        </is>
      </c>
      <c r="B4087" s="37" t="inlineStr">
        <is>
          <t>Interscope, Inc.</t>
        </is>
      </c>
      <c r="C4087" s="36" t="inlineStr">
        <is>
          <t>발표</t>
        </is>
      </c>
      <c r="D4087" s="36" t="inlineStr">
        <is>
          <t>2007-02-21</t>
        </is>
      </c>
      <c r="E4087" s="37" t="inlineStr">
        <is>
          <t>발표</t>
        </is>
      </c>
      <c r="F4087" s="37" t="inlineStr">
        <is>
          <t>취득 결정 공시의 주요 취득처 (3): '株式会社ニッセン 代表取締役社長 片山 利雄 京都府京都市南区吉祥院西ノ茶屋町79番地' (PDF 글꼴 인코딩 해독본으로 확인).</t>
        </is>
      </c>
      <c r="G4087" s="37" t="inlineStr">
        <is>
          <t>TDnet</t>
        </is>
      </c>
      <c r="H4087" s="36" t="inlineStr">
        <is>
          <t>2007-02-21</t>
        </is>
      </c>
      <c r="I4087" s="36" t="n"/>
      <c r="J4087" s="39" t="inlineStr">
        <is>
          <t>https://web.archive.org/web/20141013103938id_/http://i.yimg.jp/images/docs/ir/release/2006/jp20070221.pdf</t>
        </is>
      </c>
      <c r="K4087" s="37" t="inlineStr">
        <is>
          <t>chk_note</t>
        </is>
      </c>
    </row>
    <row r="4088" ht="45" customHeight="1">
      <c r="A4088" s="36" t="inlineStr">
        <is>
          <t>N006</t>
        </is>
      </c>
      <c r="B4088" s="37" t="inlineStr">
        <is>
          <t>Interscope, Inc.</t>
        </is>
      </c>
      <c r="C4088" s="36" t="inlineStr">
        <is>
          <t>인수 후</t>
        </is>
      </c>
      <c r="D4088" s="36" t="inlineStr">
        <is>
          <t>2010-08</t>
        </is>
      </c>
      <c r="E4088" s="37" t="inlineStr">
        <is>
          <t>사명변경</t>
        </is>
      </c>
      <c r="F4088" s="37"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7" t="inlineStr">
        <is>
          <t>EDINET</t>
        </is>
      </c>
      <c r="H4088" s="36" t="inlineStr">
        <is>
          <t>2011-06-22</t>
        </is>
      </c>
      <c r="I4088" s="36" t="n"/>
      <c r="J4088" s="39" t="inlineStr">
        <is>
          <t>https://s.yimg.jp/images/docs/ir/archives/vsreport/yuho2010-vsreport.pdf</t>
        </is>
      </c>
      <c r="K4088" s="37" t="inlineStr">
        <is>
          <t>post_events_summary,notes</t>
        </is>
      </c>
    </row>
    <row r="4089" ht="45" customHeight="1">
      <c r="A4089" s="36" t="inlineStr">
        <is>
          <t>N006</t>
        </is>
      </c>
      <c r="B4089" s="37" t="inlineStr">
        <is>
          <t>Interscope, Inc.</t>
        </is>
      </c>
      <c r="C4089" s="36" t="inlineStr">
        <is>
          <t>인수 후</t>
        </is>
      </c>
      <c r="D4089" s="36" t="inlineStr">
        <is>
          <t>2008-03-31</t>
        </is>
      </c>
      <c r="E4089" s="37" t="inlineStr">
        <is>
          <t>손상차손</t>
        </is>
      </c>
      <c r="F4089" s="37" t="inlineStr">
        <is>
          <t>Yahoo 2008年3月期 決算短信(2008-04-25) 연결 손익계산서 특별손실 'のれん償却額 ※6 1,826'(백만엔) — 2009年3月期 決算短信의 전기 수치와 같음.</t>
        </is>
      </c>
      <c r="G4089" s="37" t="inlineStr">
        <is>
          <t>TDnet</t>
        </is>
      </c>
      <c r="H4089" s="36" t="inlineStr">
        <is>
          <t>2008-04-25</t>
        </is>
      </c>
      <c r="I4089" s="36" t="n"/>
      <c r="J4089" s="39" t="inlineStr">
        <is>
          <t>http://i.yimg.jp/images/docs/ir/archives/tanshin/2008/jp0425tanshin.pdf</t>
        </is>
      </c>
      <c r="K4089" s="37" t="inlineStr">
        <is>
          <t>impairment,notes</t>
        </is>
      </c>
    </row>
    <row r="4090" ht="45" customHeight="1">
      <c r="A4090" s="36" t="inlineStr">
        <is>
          <t>N007</t>
        </is>
      </c>
      <c r="B4090" s="37" t="inlineStr">
        <is>
          <t>Demae-Can Co.,Ltd (TSE:2484)</t>
        </is>
      </c>
      <c r="C4090" s="36" t="inlineStr">
        <is>
          <t>인수 전</t>
        </is>
      </c>
      <c r="D4090" s="36" t="inlineStr">
        <is>
          <t>2006-08-31</t>
        </is>
      </c>
      <c r="E4090" s="37" t="inlineStr">
        <is>
          <t>기타</t>
        </is>
      </c>
      <c r="F4090" s="37"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7" t="inlineStr">
        <is>
          <t>회사 보도자료</t>
        </is>
      </c>
      <c r="H4090" s="36" t="inlineStr">
        <is>
          <t>2006-11-14</t>
        </is>
      </c>
      <c r="I4090" s="36" t="n"/>
      <c r="J4090" s="39" t="inlineStr">
        <is>
          <t>http://web.archive.org/web/20111018015213id_/http://www.yumenomachi.co.jp:80/news_release/press/061127.pdf</t>
        </is>
      </c>
      <c r="K4090" s="37" t="inlineStr">
        <is>
          <t>pre_events_summary</t>
        </is>
      </c>
    </row>
    <row r="4091" ht="45" customHeight="1">
      <c r="A4091" s="36" t="inlineStr">
        <is>
          <t>N007</t>
        </is>
      </c>
      <c r="B4091" s="37" t="inlineStr">
        <is>
          <t>Demae-Can Co.,Ltd (TSE:2484)</t>
        </is>
      </c>
      <c r="C4091" s="36" t="inlineStr">
        <is>
          <t>인수 후</t>
        </is>
      </c>
      <c r="D4091" s="36" t="inlineStr">
        <is>
          <t>2016-07-01</t>
        </is>
      </c>
      <c r="E4091" s="37" t="inlineStr">
        <is>
          <t>사명변경</t>
        </is>
      </c>
      <c r="F4091" s="37"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7" t="inlineStr">
        <is>
          <t>기타</t>
        </is>
      </c>
      <c r="H4091" s="36" t="inlineStr">
        <is>
          <t>2026-10-26</t>
        </is>
      </c>
      <c r="I4091" s="36" t="n"/>
      <c r="J4091" s="39" t="inlineStr">
        <is>
          <t>https://en.wikipedia.org/wiki/IXIT_Corporation</t>
        </is>
      </c>
      <c r="K4091" s="37" t="inlineStr">
        <is>
          <t>chk_note</t>
        </is>
      </c>
    </row>
    <row r="4092" ht="45" customHeight="1">
      <c r="A4092" s="36" t="inlineStr">
        <is>
          <t>N007</t>
        </is>
      </c>
      <c r="B4092" s="37" t="inlineStr">
        <is>
          <t>Demae-Can Co.,Ltd (TSE:2484)</t>
        </is>
      </c>
      <c r="C4092" s="36" t="inlineStr">
        <is>
          <t>발표</t>
        </is>
      </c>
      <c r="D4092" s="36" t="inlineStr">
        <is>
          <t>2007-02-21</t>
        </is>
      </c>
      <c r="E4092" s="37" t="inlineStr">
        <is>
          <t>기타</t>
        </is>
      </c>
      <c r="F4092" s="37" t="inlineStr">
        <is>
          <t>FRB H.10 원표(일본 엔, 일별): 21-FEB-07 120.99 — FRED DEXJPUS와 같은 값.</t>
        </is>
      </c>
      <c r="G4092" s="37" t="inlineStr">
        <is>
          <t>기타</t>
        </is>
      </c>
      <c r="H4092" s="36" t="inlineStr">
        <is>
          <t>2026-10-26</t>
        </is>
      </c>
      <c r="I4092" s="36" t="n"/>
      <c r="J4092" s="39" t="inlineStr">
        <is>
          <t>https://www.federalreserve.gov/releases/h10/hist/dat00_ja.htm</t>
        </is>
      </c>
      <c r="K4092" s="37" t="inlineStr">
        <is>
          <t>value_chk_usdmm</t>
        </is>
      </c>
    </row>
    <row r="4093" ht="45" customHeight="1">
      <c r="A4093" s="36" t="inlineStr">
        <is>
          <t>N008</t>
        </is>
      </c>
      <c r="B4093" s="37" t="inlineStr">
        <is>
          <t>Overture K.K.</t>
        </is>
      </c>
      <c r="C4093" s="36" t="inlineStr">
        <is>
          <t>인수 전</t>
        </is>
      </c>
      <c r="D4093" s="36" t="inlineStr">
        <is>
          <t>2003-10-07</t>
        </is>
      </c>
      <c r="E4093" s="37" t="inlineStr">
        <is>
          <t>소유주변경</t>
        </is>
      </c>
      <c r="F4093" s="37" t="inlineStr">
        <is>
          <t>Yahoo! Inc. Form 8-K/A No.2: 'On October 7, 2003, Yahoo! Inc. ... completed its acquisition of Overture Services, Inc.' (Agreement and Plan of Merger dated July 14, 2003).</t>
        </is>
      </c>
      <c r="G4093" s="37" t="inlineStr">
        <is>
          <t>SEC</t>
        </is>
      </c>
      <c r="H4093" s="36" t="inlineStr">
        <is>
          <t>2003-10</t>
        </is>
      </c>
      <c r="I4093" s="36" t="inlineStr">
        <is>
          <t>0001104659-03-022589</t>
        </is>
      </c>
      <c r="J4093" s="39" t="inlineStr">
        <is>
          <t>https://www.sec.gov/Archives/edgar/data/1011006/000110465903022589/a03-3943_18ka.htm</t>
        </is>
      </c>
      <c r="K4093" s="37" t="inlineStr">
        <is>
          <t>pre_events_summary</t>
        </is>
      </c>
    </row>
    <row r="4094" ht="45" customHeight="1">
      <c r="A4094" s="36" t="inlineStr">
        <is>
          <t>N008</t>
        </is>
      </c>
      <c r="B4094" s="37" t="inlineStr">
        <is>
          <t>Overture K.K.</t>
        </is>
      </c>
      <c r="C4094" s="36" t="inlineStr">
        <is>
          <t>인수 후</t>
        </is>
      </c>
      <c r="D4094" s="36" t="inlineStr">
        <is>
          <t>2009-10-01</t>
        </is>
      </c>
      <c r="E4094" s="37" t="inlineStr">
        <is>
          <t>합병</t>
        </is>
      </c>
      <c r="F4094" s="37"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7" t="inlineStr">
        <is>
          <t>EDINET</t>
        </is>
      </c>
      <c r="H4094" s="36" t="inlineStr">
        <is>
          <t>2010-06</t>
        </is>
      </c>
      <c r="I4094" s="36" t="n"/>
      <c r="J4094" s="39" t="inlineStr">
        <is>
          <t>https://s.yimg.jp/images/docs/ir/archives/vsreport/yuho2009-vsreport.pdf</t>
        </is>
      </c>
      <c r="K4094" s="37" t="inlineStr">
        <is>
          <t>post_events_summary,notes,impairment</t>
        </is>
      </c>
    </row>
    <row r="4095" ht="45" customHeight="1">
      <c r="A4095" s="36" t="inlineStr">
        <is>
          <t>N008</t>
        </is>
      </c>
      <c r="B4095" s="37" t="inlineStr">
        <is>
          <t>Overture K.K.</t>
        </is>
      </c>
      <c r="C4095" s="36" t="inlineStr">
        <is>
          <t>발표</t>
        </is>
      </c>
      <c r="D4095" s="36" t="inlineStr">
        <is>
          <t>2007-03-31</t>
        </is>
      </c>
      <c r="E4095" s="37" t="inlineStr">
        <is>
          <t>기타</t>
        </is>
      </c>
      <c r="F4095" s="37" t="inlineStr">
        <is>
          <t>Yahoo 有報 第12期 関係会社の状況: その他の関係会社 ヤフー・インク(米国カリフォルニア州) 被所有割合 33.5%, 役員の兼任 1名.</t>
        </is>
      </c>
      <c r="G4095" s="37" t="inlineStr">
        <is>
          <t>EDINET</t>
        </is>
      </c>
      <c r="H4095" s="36" t="inlineStr">
        <is>
          <t>2007-06</t>
        </is>
      </c>
      <c r="I4095" s="36" t="n"/>
      <c r="J4095" s="39" t="inlineStr">
        <is>
          <t>https://web.archive.org/web/2010/http://i.yimg.jp:80/images/docs/ir/archives/vsreport/yuho200610-vsreport.pdf</t>
        </is>
      </c>
      <c r="K4095" s="37" t="inlineStr">
        <is>
          <t>pre_incorp_chk,notes,acquirer_entity</t>
        </is>
      </c>
    </row>
    <row r="4096" ht="45" customHeight="1">
      <c r="A4096" s="36" t="inlineStr">
        <is>
          <t>N009</t>
        </is>
      </c>
      <c r="B4096" s="37" t="inlineStr">
        <is>
          <t>Brainer</t>
        </is>
      </c>
      <c r="C4096" s="36" t="inlineStr">
        <is>
          <t>인수 후</t>
        </is>
      </c>
      <c r="D4096" s="36" t="inlineStr">
        <is>
          <t>2010-03-31</t>
        </is>
      </c>
      <c r="E4096" s="37" t="inlineStr">
        <is>
          <t>손상차손</t>
        </is>
      </c>
      <c r="F4096" s="37"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7" t="inlineStr">
        <is>
          <t>EDINET</t>
        </is>
      </c>
      <c r="H4096" s="36" t="inlineStr">
        <is>
          <t>2010-06-23</t>
        </is>
      </c>
      <c r="I4096" s="36" t="inlineStr">
        <is>
          <t>yuho2009-vsreport (ヤフー 第15期 有価証券報告書)</t>
        </is>
      </c>
      <c r="J4096" s="39" t="inlineStr">
        <is>
          <t>https://s.yimg.jp/images/docs/ir/archives/vsreport/yuho2009-vsreport.pdf</t>
        </is>
      </c>
      <c r="K4096" s="37" t="inlineStr">
        <is>
          <t>impairment,post_events_summary</t>
        </is>
      </c>
    </row>
    <row r="4097" ht="45" customHeight="1">
      <c r="A4097" s="36" t="inlineStr">
        <is>
          <t>N010</t>
        </is>
      </c>
      <c r="B4097" s="37" t="inlineStr">
        <is>
          <t>Brainer</t>
        </is>
      </c>
      <c r="C4097" s="36" t="inlineStr">
        <is>
          <t>인수 후</t>
        </is>
      </c>
      <c r="D4097" s="36" t="inlineStr">
        <is>
          <t>2010-03-31</t>
        </is>
      </c>
      <c r="E4097" s="37" t="inlineStr">
        <is>
          <t>손상차손</t>
        </is>
      </c>
      <c r="F4097" s="37"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7" t="inlineStr">
        <is>
          <t>EDINET</t>
        </is>
      </c>
      <c r="H4097" s="36" t="inlineStr">
        <is>
          <t>2010-06-23</t>
        </is>
      </c>
      <c r="I4097" s="36" t="inlineStr">
        <is>
          <t>yuho2009-vsreport (ヤフー 第15期 有価証券報告書)</t>
        </is>
      </c>
      <c r="J4097" s="39" t="inlineStr">
        <is>
          <t>https://s.yimg.jp/images/docs/ir/archives/vsreport/yuho2009-vsreport.pdf</t>
        </is>
      </c>
      <c r="K4097" s="37" t="inlineStr">
        <is>
          <t>impairment,post_events_summary</t>
        </is>
      </c>
    </row>
    <row r="4098" ht="45" customHeight="1">
      <c r="A4098" s="36" t="inlineStr">
        <is>
          <t>N011</t>
        </is>
      </c>
      <c r="B4098" s="37" t="inlineStr">
        <is>
          <t>Sozon Inc.</t>
        </is>
      </c>
      <c r="C4098" s="36" t="inlineStr">
        <is>
          <t>인수 전</t>
        </is>
      </c>
      <c r="D4098" s="36" t="inlineStr">
        <is>
          <t>2005-10</t>
        </is>
      </c>
      <c r="E4098" s="37" t="inlineStr">
        <is>
          <t>지분취득</t>
        </is>
      </c>
      <c r="F4098" s="37"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7" t="inlineStr">
        <is>
          <t>EDINET</t>
        </is>
      </c>
      <c r="H4098" s="36" t="inlineStr">
        <is>
          <t>2007-03</t>
        </is>
      </c>
      <c r="I4098" s="36" t="inlineStr">
        <is>
          <t>0070FKIF</t>
        </is>
      </c>
      <c r="J4098" s="39" t="inlineStr">
        <is>
          <t>https://ssl4.eir-parts.net/doc/2491/yuho_pdf/0070FKIF/00.pdf</t>
        </is>
      </c>
      <c r="K4098" s="37" t="inlineStr">
        <is>
          <t>pre_events_summary,notes,impairment</t>
        </is>
      </c>
    </row>
    <row r="4099" ht="45" customHeight="1">
      <c r="A4099" s="36" t="inlineStr">
        <is>
          <t>N011</t>
        </is>
      </c>
      <c r="B4099" s="37" t="inlineStr">
        <is>
          <t>Sozon Inc.</t>
        </is>
      </c>
      <c r="C4099" s="36" t="inlineStr">
        <is>
          <t>인수 후</t>
        </is>
      </c>
      <c r="D4099" s="36" t="inlineStr">
        <is>
          <t>2008-12-31</t>
        </is>
      </c>
      <c r="E4099" s="37" t="inlineStr">
        <is>
          <t>손상차손</t>
        </is>
      </c>
      <c r="F4099" s="37"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7" t="inlineStr">
        <is>
          <t>EDINET</t>
        </is>
      </c>
      <c r="H4099" s="36" t="inlineStr">
        <is>
          <t>2009-03</t>
        </is>
      </c>
      <c r="I4099" s="36" t="inlineStr">
        <is>
          <t>S0002SDW</t>
        </is>
      </c>
      <c r="J4099" s="39" t="inlineStr">
        <is>
          <t>https://ssl4.eir-parts.net/doc/2491/yuho_pdf/S0002SDW/00.pdf</t>
        </is>
      </c>
      <c r="K4099" s="37" t="inlineStr">
        <is>
          <t>impairment,post_events_summary</t>
        </is>
      </c>
    </row>
    <row r="4100" ht="45" customHeight="1">
      <c r="A4100" s="36" t="inlineStr">
        <is>
          <t>N012</t>
        </is>
      </c>
      <c r="B4100" s="37" t="inlineStr">
        <is>
          <t>Me2day Co. Ltd.</t>
        </is>
      </c>
      <c r="C4100" s="36" t="inlineStr">
        <is>
          <t>인수 후</t>
        </is>
      </c>
      <c r="D4100" s="36" t="inlineStr">
        <is>
          <t>2014-12-31</t>
        </is>
      </c>
      <c r="E4100" s="37" t="inlineStr">
        <is>
          <t>기타</t>
        </is>
      </c>
      <c r="F4100" s="37"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7" t="inlineStr">
        <is>
          <t>DART 사업보고서</t>
        </is>
      </c>
      <c r="H4100" s="36" t="inlineStr">
        <is>
          <t>2015-03-31</t>
        </is>
      </c>
      <c r="I4100" s="36" t="inlineStr">
        <is>
          <t>20150331003278</t>
        </is>
      </c>
      <c r="J4100" s="39" t="inlineStr">
        <is>
          <t>https://dart.fss.or.kr/dsaf001/main.do?rcpNo=20150331003278</t>
        </is>
      </c>
      <c r="K4100" s="37" t="inlineStr">
        <is>
          <t>impairment</t>
        </is>
      </c>
    </row>
    <row r="4101" ht="45" customHeight="1">
      <c r="A4101" s="36" t="inlineStr">
        <is>
          <t>N013</t>
        </is>
      </c>
      <c r="B4101" s="37" t="inlineStr">
        <is>
          <t>Demae-Can Co.,Ltd (TSE:2484)</t>
        </is>
      </c>
      <c r="C4101" s="36" t="inlineStr">
        <is>
          <t>인수 후</t>
        </is>
      </c>
      <c r="D4101" s="36" t="inlineStr">
        <is>
          <t>2011-08-31</t>
        </is>
      </c>
      <c r="E4101" s="37" t="inlineStr">
        <is>
          <t>기타</t>
        </is>
      </c>
      <c r="F4101" s="37" t="inlineStr">
        <is>
          <t>夢の街 제12기 사업보고(2011-11): 독립임원을 '大阪証券取引所の定めに基づく独立役員'으로 지정·신고 — 2011년에도 상장 거래소는 大阪証券取引所(새 JASDAQ, 2010-10-12 ヘラクレス 통합).</t>
        </is>
      </c>
      <c r="G4101" s="37" t="inlineStr">
        <is>
          <t>회사 보도자료</t>
        </is>
      </c>
      <c r="H4101" s="36" t="inlineStr">
        <is>
          <t>2011-11-11</t>
        </is>
      </c>
      <c r="I4101" s="36" t="n"/>
      <c r="J4101" s="39" t="inlineStr">
        <is>
          <t>https://web.archive.org/web/20121008114844/http://www.yumenomachi.co.jp/news_release/press/20111111.pdf</t>
        </is>
      </c>
      <c r="K4101" s="37" t="inlineStr">
        <is>
          <t>post_events_summary</t>
        </is>
      </c>
    </row>
    <row r="4102" ht="45" customHeight="1">
      <c r="A4102" s="36" t="inlineStr">
        <is>
          <t>N013</t>
        </is>
      </c>
      <c r="B4102" s="37" t="inlineStr">
        <is>
          <t>Demae-Can Co.,Ltd (TSE:2484)</t>
        </is>
      </c>
      <c r="C4102" s="36" t="inlineStr">
        <is>
          <t>인수 후</t>
        </is>
      </c>
      <c r="D4102" s="36" t="inlineStr">
        <is>
          <t>2010-10-12</t>
        </is>
      </c>
      <c r="E4102" s="37" t="inlineStr">
        <is>
          <t>기타</t>
        </is>
      </c>
      <c r="F4102" s="37" t="inlineStr">
        <is>
          <t>楽天証券 トウシル 기사: 2010-10-12 'ヘラクレス'와 JASDAQ, NEO를 시장 통합해 '新ジャスダック'으로 재출발(2차 출처). 東証 운영 이관은 2013-07 현물시장 통합.</t>
        </is>
      </c>
      <c r="G4102" s="37" t="inlineStr">
        <is>
          <t>언론 보도</t>
        </is>
      </c>
      <c r="H4102" s="36" t="inlineStr">
        <is>
          <t>2026-10-26</t>
        </is>
      </c>
      <c r="I4102" s="36" t="n"/>
      <c r="J4102" s="39" t="inlineStr">
        <is>
          <t>https://media.rakuten-sec.net/articles/-/52656</t>
        </is>
      </c>
      <c r="K4102" s="37" t="inlineStr">
        <is>
          <t>post_events_summary</t>
        </is>
      </c>
    </row>
    <row r="4103" ht="45" customHeight="1">
      <c r="A4103" s="36" t="inlineStr">
        <is>
          <t>N013</t>
        </is>
      </c>
      <c r="B4103" s="37" t="inlineStr">
        <is>
          <t>Demae-Can Co.,Ltd (TSE:2484)</t>
        </is>
      </c>
      <c r="C4103" s="36" t="inlineStr">
        <is>
          <t>발표</t>
        </is>
      </c>
      <c r="D4103" s="36" t="inlineStr">
        <is>
          <t>2009-03-25</t>
        </is>
      </c>
      <c r="E4103" s="37" t="inlineStr">
        <is>
          <t>기타</t>
        </is>
      </c>
      <c r="F4103" s="37" t="inlineStr">
        <is>
          <t>Yahoo Finance 2484.T: 2009-03-25 종가(분할조정) 94.0, 03-26 97.5; 분할 이력 2007-08 1:3, 2013-02 1:100, 2014-04 1:2, 2017-02 1:4 — 2009년 시점 실제 종가 94.0×800=75,200円.</t>
        </is>
      </c>
      <c r="G4103" s="37" t="inlineStr">
        <is>
          <t>기타</t>
        </is>
      </c>
      <c r="H4103" s="36" t="inlineStr">
        <is>
          <t>2026-10-26</t>
        </is>
      </c>
      <c r="I4103" s="36" t="n"/>
      <c r="J4103" s="39" t="inlineStr">
        <is>
          <t>https://query1.finance.yahoo.com/v8/finance/chart/2484.T?period1=1237852800&amp;period2=1238198400&amp;interval=1d&amp;events=split</t>
        </is>
      </c>
      <c r="K4103" s="37" t="inlineStr">
        <is>
          <t>notes</t>
        </is>
      </c>
    </row>
    <row r="4104" ht="45" customHeight="1">
      <c r="A4104" s="36" t="inlineStr">
        <is>
          <t>N013</t>
        </is>
      </c>
      <c r="B4104" s="37" t="inlineStr">
        <is>
          <t>Demae-Can Co.,Ltd (TSE:2484)</t>
        </is>
      </c>
      <c r="C4104" s="36" t="inlineStr">
        <is>
          <t>발표</t>
        </is>
      </c>
      <c r="D4104" s="36" t="inlineStr">
        <is>
          <t>2009-03-26</t>
        </is>
      </c>
      <c r="E4104" s="37" t="inlineStr">
        <is>
          <t>발표</t>
        </is>
      </c>
      <c r="F4104" s="37"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7" t="inlineStr">
        <is>
          <t>TDnet</t>
        </is>
      </c>
      <c r="H4104" s="36" t="inlineStr">
        <is>
          <t>2009-03-26</t>
        </is>
      </c>
      <c r="I4104" s="36" t="n"/>
      <c r="J4104" s="39" t="inlineStr">
        <is>
          <t>https://web.archive.org/web/20111018021154/http://www.yumenomachi.co.jp/news_release/press/20090326-2.pdf</t>
        </is>
      </c>
      <c r="K4104" s="37" t="inlineStr">
        <is>
          <t>status_chk</t>
        </is>
      </c>
    </row>
    <row r="4105" ht="45" customHeight="1">
      <c r="A4105" s="36" t="inlineStr">
        <is>
          <t>N014</t>
        </is>
      </c>
      <c r="B4105" s="37" t="inlineStr">
        <is>
          <t>GyaO, K.K.</t>
        </is>
      </c>
      <c r="C4105" s="36" t="inlineStr">
        <is>
          <t>인수 후</t>
        </is>
      </c>
      <c r="D4105" s="36" t="inlineStr">
        <is>
          <t>2010-03-31</t>
        </is>
      </c>
      <c r="E4105" s="37" t="inlineStr">
        <is>
          <t>손상차손</t>
        </is>
      </c>
      <c r="F4105" s="37" t="inlineStr">
        <is>
          <t>FY2010 손상차손 ¥1,470백만 중 Goodwill ¥798백만: 'Goodwill originally recognized at the merger of Brainer was written down...'. GyaO 인수는 'not material to the Group's financial statements'.</t>
        </is>
      </c>
      <c r="G4105" s="37" t="inlineStr">
        <is>
          <t>SEC</t>
        </is>
      </c>
      <c r="H4105" s="36" t="inlineStr">
        <is>
          <t>2010</t>
        </is>
      </c>
      <c r="I4105" s="36" t="inlineStr">
        <is>
          <t>0001193125-10-221089</t>
        </is>
      </c>
      <c r="J4105" s="39" t="inlineStr">
        <is>
          <t>https://www.sec.gov/Archives/edgar/data/1011006/000119312510221089/dex991.htm</t>
        </is>
      </c>
      <c r="K4105" s="37" t="inlineStr">
        <is>
          <t>impairment</t>
        </is>
      </c>
    </row>
    <row r="4106" ht="45" customHeight="1">
      <c r="A4106" s="36" t="inlineStr">
        <is>
          <t>N014</t>
        </is>
      </c>
      <c r="B4106" s="37" t="inlineStr">
        <is>
          <t>GyaO, K.K.</t>
        </is>
      </c>
      <c r="C4106" s="36" t="inlineStr">
        <is>
          <t>발표</t>
        </is>
      </c>
      <c r="D4106" s="36" t="inlineStr">
        <is>
          <t>2009-03-31</t>
        </is>
      </c>
      <c r="E4106" s="37" t="inlineStr">
        <is>
          <t>기타</t>
        </is>
      </c>
      <c r="F4106" s="37" t="inlineStr">
        <is>
          <t>2009-03-31 연결 대차대조표 TOTAL ASSETS ¥311,552백만 = $3,171,653천(편의 환산, 약 ¥98.23/$).</t>
        </is>
      </c>
      <c r="G4106" s="37" t="inlineStr">
        <is>
          <t>SEC</t>
        </is>
      </c>
      <c r="H4106" s="36" t="inlineStr">
        <is>
          <t>2009</t>
        </is>
      </c>
      <c r="I4106" s="36" t="inlineStr">
        <is>
          <t>0001193125-09-199964</t>
        </is>
      </c>
      <c r="J4106" s="39" t="inlineStr">
        <is>
          <t>https://www.sec.gov/Archives/edgar/data/1011006/000119312509199964/dex991.htm</t>
        </is>
      </c>
      <c r="K4106" s="37" t="inlineStr">
        <is>
          <t>value_chk_usdmm</t>
        </is>
      </c>
    </row>
    <row r="4107" ht="45" customHeight="1">
      <c r="A4107" s="36" t="inlineStr">
        <is>
          <t>N015</t>
        </is>
      </c>
      <c r="B4107" s="37" t="inlineStr">
        <is>
          <t>CROWN JEWEL, Inc.</t>
        </is>
      </c>
      <c r="C4107" s="36" t="inlineStr">
        <is>
          <t>인수 전</t>
        </is>
      </c>
      <c r="D4107" s="36" t="inlineStr">
        <is>
          <t>2010-04-22</t>
        </is>
      </c>
      <c r="E4107" s="37" t="inlineStr">
        <is>
          <t>지분취득</t>
        </is>
      </c>
      <c r="F4107" s="37"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7" t="inlineStr">
        <is>
          <t>TDnet</t>
        </is>
      </c>
      <c r="H4107" s="36" t="inlineStr">
        <is>
          <t>2010-04-15</t>
        </is>
      </c>
      <c r="I4107" s="36" t="inlineStr">
        <is>
          <t>disclosure_jp_34</t>
        </is>
      </c>
      <c r="J4107" s="39" t="inlineStr">
        <is>
          <t>https://corp.zozo.com/ir-info/files/pdf/disclosure_jp_34.pdf</t>
        </is>
      </c>
      <c r="K4107" s="37" t="inlineStr">
        <is>
          <t>pre_events_summary</t>
        </is>
      </c>
    </row>
    <row r="4108" ht="45" customHeight="1">
      <c r="A4108" s="36" t="inlineStr">
        <is>
          <t>N015</t>
        </is>
      </c>
      <c r="B4108" s="37" t="inlineStr">
        <is>
          <t>CROWN JEWEL, Inc.</t>
        </is>
      </c>
      <c r="C4108" s="36" t="inlineStr">
        <is>
          <t>인수 후</t>
        </is>
      </c>
      <c r="D4108" s="36" t="inlineStr">
        <is>
          <t>2011-06-10</t>
        </is>
      </c>
      <c r="E4108" s="37" t="inlineStr">
        <is>
          <t>완료</t>
        </is>
      </c>
      <c r="F4108" s="37"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7" t="inlineStr">
        <is>
          <t>EDINET</t>
        </is>
      </c>
      <c r="H4108" s="36" t="inlineStr">
        <is>
          <t>2011-06-27</t>
        </is>
      </c>
      <c r="I4108" s="36" t="inlineStr">
        <is>
          <t>past_37</t>
        </is>
      </c>
      <c r="J4108" s="39" t="inlineStr">
        <is>
          <t>https://corp.zozo.com/ir-info/files/pdf/past_37.pdf</t>
        </is>
      </c>
      <c r="K4108" s="37" t="inlineStr">
        <is>
          <t>status_chk,notes,acq_mktcap,size_basis</t>
        </is>
      </c>
    </row>
    <row r="4109" ht="45" customHeight="1">
      <c r="A4109" s="36" t="inlineStr">
        <is>
          <t>N015</t>
        </is>
      </c>
      <c r="B4109" s="37" t="inlineStr">
        <is>
          <t>CROWN JEWEL, Inc.</t>
        </is>
      </c>
      <c r="C4109" s="36" t="inlineStr">
        <is>
          <t>인수 후</t>
        </is>
      </c>
      <c r="D4109" s="36" t="inlineStr">
        <is>
          <t>2012-01</t>
        </is>
      </c>
      <c r="E4109" s="37" t="inlineStr">
        <is>
          <t>합병</t>
        </is>
      </c>
      <c r="F4109" s="37"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7" t="inlineStr">
        <is>
          <t>EDINET</t>
        </is>
      </c>
      <c r="H4109" s="36" t="inlineStr">
        <is>
          <t>2012-06-25</t>
        </is>
      </c>
      <c r="I4109" s="36" t="inlineStr">
        <is>
          <t>past_49</t>
        </is>
      </c>
      <c r="J4109" s="39" t="inlineStr">
        <is>
          <t>https://corp.zozo.com/ir-info/files/pdf/past_49.pdf</t>
        </is>
      </c>
      <c r="K4109" s="37" t="inlineStr">
        <is>
          <t>post_events_summary,notes</t>
        </is>
      </c>
    </row>
    <row r="4110" ht="45" customHeight="1">
      <c r="A4110" s="36" t="inlineStr">
        <is>
          <t>N015</t>
        </is>
      </c>
      <c r="B4110" s="37" t="inlineStr">
        <is>
          <t>CROWN JEWEL, Inc.</t>
        </is>
      </c>
      <c r="C4110" s="36" t="inlineStr">
        <is>
          <t>인수 후</t>
        </is>
      </c>
      <c r="D4110" s="36" t="inlineStr">
        <is>
          <t>2018-07-24</t>
        </is>
      </c>
      <c r="E4110" s="37" t="inlineStr">
        <is>
          <t>경영진변경</t>
        </is>
      </c>
      <c r="F4110" s="37" t="inlineStr">
        <is>
          <t>스타트투데이 '当社連結子会社の商号変更に関するお知らせ'의 당해 연결자회사 개요: 代表者 "代表取締役社長 宮澤 高浩"(2010·2011 공시의 대표는 福元健之)</t>
        </is>
      </c>
      <c r="G4110" s="37" t="inlineStr">
        <is>
          <t>TDnet</t>
        </is>
      </c>
      <c r="H4110" s="36" t="inlineStr">
        <is>
          <t>2018-07-24</t>
        </is>
      </c>
      <c r="I4110" s="36" t="inlineStr">
        <is>
          <t>disclosure_jp_121</t>
        </is>
      </c>
      <c r="J4110" s="39" t="inlineStr">
        <is>
          <t>https://corp.zozo.com/ir-info/files/pdf/disclosure_jp_121.pdf</t>
        </is>
      </c>
      <c r="K4110" s="37" t="inlineStr">
        <is>
          <t>post_events_summary</t>
        </is>
      </c>
    </row>
    <row r="4111" ht="45" customHeight="1">
      <c r="A4111" s="36" t="inlineStr">
        <is>
          <t>N016</t>
        </is>
      </c>
      <c r="B4111" s="37" t="inlineStr">
        <is>
          <t>Kraze Vina (Vietnam) Co., Ltd.</t>
        </is>
      </c>
      <c r="C4111" s="36" t="inlineStr">
        <is>
          <t>인수 전</t>
        </is>
      </c>
      <c r="D4111" s="36" t="inlineStr">
        <is>
          <t>2012-01-20</t>
        </is>
      </c>
      <c r="E4111" s="37" t="inlineStr">
        <is>
          <t>설립</t>
        </is>
      </c>
      <c r="F4111" s="37" t="inlineStr">
        <is>
          <t>NAVER 2013 사업보고서 종속회사 개요 표: 'NHN Vietnam Co., Ltd. | 2012-01-20 | P 1901, Toa Nha Keangnam Landmark Tower, Me Tri, Tu Liem, Ha Noi | 인터넷 서비스 | 2,387'</t>
        </is>
      </c>
      <c r="G4111" s="37" t="inlineStr">
        <is>
          <t>DART 사업보고서</t>
        </is>
      </c>
      <c r="H4111" s="36" t="inlineStr">
        <is>
          <t>2014-03-31</t>
        </is>
      </c>
      <c r="I4111" s="36" t="inlineStr">
        <is>
          <t>20140331002244</t>
        </is>
      </c>
      <c r="J4111" s="39" t="inlineStr">
        <is>
          <t>https://dart.fss.or.kr/dsaf001/main.do?rcpNo=20140331002244</t>
        </is>
      </c>
      <c r="K4111" s="37" t="inlineStr">
        <is>
          <t>pre_events_summary,notes</t>
        </is>
      </c>
    </row>
    <row r="4112" ht="45" customHeight="1">
      <c r="A4112" s="36" t="inlineStr">
        <is>
          <t>N017</t>
        </is>
      </c>
      <c r="B4112" s="37" t="inlineStr">
        <is>
          <t>Venture Republic Inc.</t>
        </is>
      </c>
      <c r="C4112" s="36" t="inlineStr">
        <is>
          <t>인수 후</t>
        </is>
      </c>
      <c r="D4112" s="36" t="inlineStr">
        <is>
          <t>2012-08-06</t>
        </is>
      </c>
      <c r="E4112" s="37" t="inlineStr">
        <is>
          <t>기타</t>
        </is>
      </c>
      <c r="F4112" s="37" t="inlineStr">
        <is>
          <t>2012년 상장폐지 목록: 'ベンチャーリパブリック(2177) 廃止日 2012年8月6日 原因：株式公開買い付け(TOB) … 買付者：Ｋアソシエイツ 公開買付価格：1,100円'</t>
        </is>
      </c>
      <c r="G4112" s="37" t="inlineStr">
        <is>
          <t>기타</t>
        </is>
      </c>
      <c r="H4112" s="36" t="inlineStr">
        <is>
          <t>2012</t>
        </is>
      </c>
      <c r="I4112" s="36" t="n"/>
      <c r="J4112" s="39" t="inlineStr">
        <is>
          <t>https://www.kabutore.biz/event/jyohailist2012.html</t>
        </is>
      </c>
      <c r="K4112" s="37" t="inlineStr">
        <is>
          <t>status_chk,post_events_summary</t>
        </is>
      </c>
    </row>
    <row r="4113" ht="45" customHeight="1">
      <c r="A4113" s="36" t="inlineStr">
        <is>
          <t>N017</t>
        </is>
      </c>
      <c r="B4113" s="37" t="inlineStr">
        <is>
          <t>Venture Republic Inc.</t>
        </is>
      </c>
      <c r="C4113" s="36" t="inlineStr">
        <is>
          <t>발표</t>
        </is>
      </c>
      <c r="D4113" s="36" t="inlineStr">
        <is>
          <t>2012-03-15</t>
        </is>
      </c>
      <c r="E4113" s="37" t="inlineStr">
        <is>
          <t>기타</t>
        </is>
      </c>
      <c r="F4113" s="37" t="inlineStr">
        <is>
          <t>USD/JPY 2012-03-15 종가 83.84 (Yahoo Finance JPY=X 일별 차트 API)</t>
        </is>
      </c>
      <c r="G4113" s="37" t="inlineStr">
        <is>
          <t>기타</t>
        </is>
      </c>
      <c r="H4113" s="36" t="inlineStr">
        <is>
          <t>2012-03-15</t>
        </is>
      </c>
      <c r="I4113" s="36" t="n"/>
      <c r="J4113" s="39" t="inlineStr">
        <is>
          <t>https://query1.finance.yahoo.com/v8/finance/chart/JPY=X?period1=1331596800&amp;period2=1332028800&amp;interval=1d</t>
        </is>
      </c>
      <c r="K4113" s="37" t="inlineStr">
        <is>
          <t>value_chk_usdmm</t>
        </is>
      </c>
    </row>
    <row r="4114" ht="45" customHeight="1">
      <c r="A4114" s="36" t="inlineStr">
        <is>
          <t>N017</t>
        </is>
      </c>
      <c r="B4114" s="37" t="inlineStr">
        <is>
          <t>Venture Republic Inc.</t>
        </is>
      </c>
      <c r="C4114" s="36" t="inlineStr">
        <is>
          <t>인수 전</t>
        </is>
      </c>
      <c r="D4114" s="36" t="inlineStr">
        <is>
          <t>2011-01-28</t>
        </is>
      </c>
      <c r="E4114" s="37" t="inlineStr">
        <is>
          <t>소유주변경</t>
        </is>
      </c>
      <c r="F4114" s="37" t="inlineStr">
        <is>
          <t>三菱商事 보유 ベンチャーリパブリック 주식 35.37%를 로손이 장외 취득해 필두주주로. 1주 1,600엔, 취득가액 580,320,000엔. 같은 날 자본·업무 제휴 계약.</t>
        </is>
      </c>
      <c r="G4114" s="37" t="inlineStr">
        <is>
          <t>언론 보도</t>
        </is>
      </c>
      <c r="H4114" s="36" t="inlineStr">
        <is>
          <t>2011-01-28</t>
        </is>
      </c>
      <c r="I4114" s="36" t="n"/>
      <c r="J4114" s="39" t="inlineStr">
        <is>
          <t>https://www.ma-cp.com/news/3177/</t>
        </is>
      </c>
      <c r="K4114" s="37" t="inlineStr">
        <is>
          <t>pre_events_summary</t>
        </is>
      </c>
    </row>
    <row r="4115" ht="45" customHeight="1">
      <c r="A4115" s="36" t="inlineStr">
        <is>
          <t>N017</t>
        </is>
      </c>
      <c r="B4115" s="37" t="inlineStr">
        <is>
          <t>Venture Republic Inc.</t>
        </is>
      </c>
      <c r="C4115" s="36" t="inlineStr">
        <is>
          <t>인수 전</t>
        </is>
      </c>
      <c r="D4115" s="36" t="inlineStr">
        <is>
          <t>2011-12</t>
        </is>
      </c>
      <c r="E4115" s="37" t="inlineStr">
        <is>
          <t>실적</t>
        </is>
      </c>
      <c r="F4115" s="37" t="inlineStr">
        <is>
          <t>IRBANK 기업 페이지: '3年前比較 2008/12（個）～2011/12（個）'로 단체 수치임을 표기; 2011/12 BPS 475.18円, 株主資本 9億7429万</t>
        </is>
      </c>
      <c r="G4115" s="37" t="inlineStr">
        <is>
          <t>기타</t>
        </is>
      </c>
      <c r="H4115" s="36" t="n"/>
      <c r="I4115" s="36" t="inlineStr">
        <is>
          <t>E21327</t>
        </is>
      </c>
      <c r="J4115" s="39" t="inlineStr">
        <is>
          <t>https://irbank.net/E21327</t>
        </is>
      </c>
      <c r="K4115" s="37" t="inlineStr">
        <is>
          <t>perf_basis,deal_to_assets_pct,deal_to_equity_pct,acq_mktcap</t>
        </is>
      </c>
    </row>
    <row r="4116" ht="45" customHeight="1">
      <c r="A4116" s="36" t="inlineStr">
        <is>
          <t>N018</t>
        </is>
      </c>
      <c r="B4116" s="37" t="inlineStr">
        <is>
          <t>Community Factory, Inc.</t>
        </is>
      </c>
      <c r="C4116" s="36" t="inlineStr">
        <is>
          <t>인수 후</t>
        </is>
      </c>
      <c r="D4116" s="36" t="inlineStr">
        <is>
          <t>2014-03-31</t>
        </is>
      </c>
      <c r="E4116" s="37" t="inlineStr">
        <is>
          <t>손상차손</t>
        </is>
      </c>
      <c r="F4116" s="37"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7" t="inlineStr">
        <is>
          <t>SEC</t>
        </is>
      </c>
      <c r="H4116" s="36" t="inlineStr">
        <is>
          <t>2014-09-19</t>
        </is>
      </c>
      <c r="I4116" s="36" t="inlineStr">
        <is>
          <t>0001193125-14-347093</t>
        </is>
      </c>
      <c r="J4116" s="39" t="inlineStr">
        <is>
          <t>https://www.sec.gov/Archives/edgar/data/1011006/000119312514347093/d781891dex991.htm</t>
        </is>
      </c>
      <c r="K4116" s="37" t="inlineStr">
        <is>
          <t>impairment,post_events_summary</t>
        </is>
      </c>
    </row>
    <row r="4117" ht="45" customHeight="1">
      <c r="A4117" s="36" t="inlineStr">
        <is>
          <t>N018</t>
        </is>
      </c>
      <c r="B4117" s="37" t="inlineStr">
        <is>
          <t>Community Factory, Inc.</t>
        </is>
      </c>
      <c r="C4117" s="36" t="inlineStr">
        <is>
          <t>인수 후</t>
        </is>
      </c>
      <c r="D4117" s="36" t="inlineStr">
        <is>
          <t>2012-09</t>
        </is>
      </c>
      <c r="E4117" s="37" t="inlineStr">
        <is>
          <t>완료</t>
        </is>
      </c>
      <c r="F4117" s="37"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7" t="inlineStr">
        <is>
          <t>SEC</t>
        </is>
      </c>
      <c r="H4117" s="36" t="inlineStr">
        <is>
          <t>2013-09-17</t>
        </is>
      </c>
      <c r="I4117" s="36" t="inlineStr">
        <is>
          <t>0001193125-13-369190</t>
        </is>
      </c>
      <c r="J4117" s="39" t="inlineStr">
        <is>
          <t>https://www.sec.gov/Archives/edgar/data/1011006/000119312513369190/d588920dex991.htm</t>
        </is>
      </c>
      <c r="K4117" s="37" t="inlineStr">
        <is>
          <t>post_events_summary,notes</t>
        </is>
      </c>
    </row>
    <row r="4118" ht="45" customHeight="1">
      <c r="A4118" s="36" t="inlineStr">
        <is>
          <t>N018</t>
        </is>
      </c>
      <c r="B4118" s="37" t="inlineStr">
        <is>
          <t>Community Factory, Inc.</t>
        </is>
      </c>
      <c r="C4118" s="36" t="inlineStr">
        <is>
          <t>인수 후</t>
        </is>
      </c>
      <c r="D4118" s="36" t="inlineStr">
        <is>
          <t>2015-01</t>
        </is>
      </c>
      <c r="E4118" s="37" t="inlineStr">
        <is>
          <t>합병</t>
        </is>
      </c>
      <c r="F4118" s="37" t="inlineStr">
        <is>
          <t>LINEヤフー 유가증권보고서(FY2021) 연혁: '2012年９月 ㈱コミュニティファクトリーの株式を取得し、子会社とする(2015年１月に吸収合併)'. EDINET 본문을 옮겨 둔 edinetdb.jp 페이지에서 확인.</t>
        </is>
      </c>
      <c r="G4118" s="37" t="inlineStr">
        <is>
          <t>EDINET</t>
        </is>
      </c>
      <c r="H4118" s="36" t="inlineStr">
        <is>
          <t>2022-06</t>
        </is>
      </c>
      <c r="I4118" s="36" t="inlineStr">
        <is>
          <t>E05000 FY2021 有価証券報告書</t>
        </is>
      </c>
      <c r="J4118" s="39" t="inlineStr">
        <is>
          <t>https://edinetdb.jp/company/E05000/text?fy=2021</t>
        </is>
      </c>
      <c r="K4118" s="37" t="inlineStr">
        <is>
          <t>post_events_summary,status_chk</t>
        </is>
      </c>
    </row>
    <row r="4119" ht="45" customHeight="1">
      <c r="A4119" s="36" t="inlineStr">
        <is>
          <t>N018</t>
        </is>
      </c>
      <c r="B4119" s="37" t="inlineStr">
        <is>
          <t>Community Factory, Inc.</t>
        </is>
      </c>
      <c r="C4119" s="36" t="inlineStr">
        <is>
          <t>발표</t>
        </is>
      </c>
      <c r="D4119" s="36" t="inlineStr">
        <is>
          <t>2012-09-11</t>
        </is>
      </c>
      <c r="E4119" s="37" t="inlineStr">
        <is>
          <t>발표</t>
        </is>
      </c>
      <c r="F4119" s="37" t="inlineStr">
        <is>
          <t>'TechCrunch Japan is reporting that the price stands at around 1 billion yen, which currently translates to US$12.8 million.' Mixi Fund는 'the biggest shareholder in Community Factory (40%)'.</t>
        </is>
      </c>
      <c r="G4119" s="37" t="inlineStr">
        <is>
          <t>언론 보도</t>
        </is>
      </c>
      <c r="H4119" s="36" t="inlineStr">
        <is>
          <t>2012-09-11</t>
        </is>
      </c>
      <c r="I4119" s="36" t="n"/>
      <c r="J4119" s="39" t="inlineStr">
        <is>
          <t>https://asiajin.com/blog/2012/09/yahoo-japan-community-factory-acquisition/</t>
        </is>
      </c>
      <c r="K4119" s="37" t="inlineStr">
        <is>
          <t>value_chk_local,value_chk_usdmm,notes</t>
        </is>
      </c>
    </row>
    <row r="4120" ht="45" customHeight="1">
      <c r="A4120" s="36" t="inlineStr">
        <is>
          <t>N018</t>
        </is>
      </c>
      <c r="B4120" s="37" t="inlineStr">
        <is>
          <t>Community Factory, Inc.</t>
        </is>
      </c>
      <c r="C4120" s="36" t="inlineStr">
        <is>
          <t>인수 전</t>
        </is>
      </c>
      <c r="D4120" s="36" t="inlineStr">
        <is>
          <t>2009-04-23</t>
        </is>
      </c>
      <c r="E4120" s="37" t="inlineStr">
        <is>
          <t>투자유치</t>
        </is>
      </c>
      <c r="F4120" s="37"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7" t="inlineStr">
        <is>
          <t>회사 보도자료</t>
        </is>
      </c>
      <c r="H4120" s="36" t="inlineStr">
        <is>
          <t>2009-04-23</t>
        </is>
      </c>
      <c r="I4120" s="36" t="n"/>
      <c r="J4120" s="39" t="inlineStr">
        <is>
          <t>https://www.atpress.ne.jp/news/10777</t>
        </is>
      </c>
      <c r="K4120" s="37" t="inlineStr">
        <is>
          <t>pre_events_summary</t>
        </is>
      </c>
    </row>
    <row r="4121" ht="45" customHeight="1">
      <c r="A4121" s="36" t="inlineStr">
        <is>
          <t>N019</t>
        </is>
      </c>
      <c r="B4121" s="37" t="inlineStr">
        <is>
          <t>Carview Corporation</t>
        </is>
      </c>
      <c r="C4121" s="36" t="inlineStr">
        <is>
          <t>인수 후</t>
        </is>
      </c>
      <c r="D4121" s="36" t="inlineStr">
        <is>
          <t>2013-06-06</t>
        </is>
      </c>
      <c r="E4121" s="37" t="inlineStr">
        <is>
          <t>통합</t>
        </is>
      </c>
      <c r="F4121" s="37"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7" t="inlineStr">
        <is>
          <t>언론 보도</t>
        </is>
      </c>
      <c r="H4121" s="36" t="inlineStr">
        <is>
          <t>2013-06-06</t>
        </is>
      </c>
      <c r="I4121" s="36" t="n"/>
      <c r="J4121" s="39" t="inlineStr">
        <is>
          <t>https://internet.watch.impress.co.jp/docs/news/602580.html</t>
        </is>
      </c>
      <c r="K4121" s="37" t="inlineStr">
        <is>
          <t>post_events_summary,earnings_call_note</t>
        </is>
      </c>
    </row>
    <row r="4122" ht="45" customHeight="1">
      <c r="A4122" s="36" t="inlineStr">
        <is>
          <t>N019</t>
        </is>
      </c>
      <c r="B4122" s="37" t="inlineStr">
        <is>
          <t>Carview Corporation</t>
        </is>
      </c>
      <c r="C4122" s="36" t="inlineStr">
        <is>
          <t>인수 후</t>
        </is>
      </c>
      <c r="D4122" s="36" t="inlineStr">
        <is>
          <t>2015-03-20</t>
        </is>
      </c>
      <c r="E4122" s="37" t="inlineStr">
        <is>
          <t>기타</t>
        </is>
      </c>
      <c r="F4122" s="37" t="inlineStr">
        <is>
          <t>kabutore 2015년 상장폐지 목록: 'カービュー(2155) 廃止日2015年3月20日 原因：株式公開買い付け(TOB) … 買付者：ヤフー 公開買付価格：863円'(2차 출처). 잔여주식 취득(전부취득) 실행 공시는 찾지 못함.</t>
        </is>
      </c>
      <c r="G4122" s="37" t="inlineStr">
        <is>
          <t>기타</t>
        </is>
      </c>
      <c r="H4122" s="36" t="inlineStr">
        <is>
          <t>2015</t>
        </is>
      </c>
      <c r="I4122" s="36" t="n"/>
      <c r="J4122" s="39" t="inlineStr">
        <is>
          <t>https://www.kabutore.biz/event/jyohailist2015.html</t>
        </is>
      </c>
      <c r="K4122" s="37" t="inlineStr">
        <is>
          <t>post_events_summary,status_chk</t>
        </is>
      </c>
    </row>
    <row r="4123" ht="45" customHeight="1">
      <c r="A4123" s="36" t="inlineStr">
        <is>
          <t>N019</t>
        </is>
      </c>
      <c r="B4123" s="37" t="inlineStr">
        <is>
          <t>Carview Corporation</t>
        </is>
      </c>
      <c r="C4123" s="36" t="inlineStr">
        <is>
          <t>인수 후</t>
        </is>
      </c>
      <c r="D4123" s="36" t="inlineStr">
        <is>
          <t>2015-03-31</t>
        </is>
      </c>
      <c r="E4123" s="37" t="inlineStr">
        <is>
          <t>기타</t>
        </is>
      </c>
      <c r="F4123" s="37"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7" t="inlineStr">
        <is>
          <t>EDINET</t>
        </is>
      </c>
      <c r="H4123" s="36" t="inlineStr">
        <is>
          <t>2015-06</t>
        </is>
      </c>
      <c r="I4123" s="36" t="inlineStr">
        <is>
          <t>S1004WQ2</t>
        </is>
      </c>
      <c r="J4123" s="39" t="inlineStr">
        <is>
          <t>https://disclosure2dl.edinet-fsa.go.jp/searchdocument/pdf/S1004WQ2.pdf</t>
        </is>
      </c>
      <c r="K4123" s="37" t="inlineStr">
        <is>
          <t>impairment</t>
        </is>
      </c>
    </row>
    <row r="4124" ht="45" customHeight="1">
      <c r="A4124" s="36" t="inlineStr">
        <is>
          <t>N019</t>
        </is>
      </c>
      <c r="B4124" s="37" t="inlineStr">
        <is>
          <t>Carview Corporation</t>
        </is>
      </c>
      <c r="C4124" s="36" t="inlineStr">
        <is>
          <t>인수 후</t>
        </is>
      </c>
      <c r="D4124" s="36" t="inlineStr">
        <is>
          <t>2018-10-31</t>
        </is>
      </c>
      <c r="E4124" s="37" t="inlineStr">
        <is>
          <t>경영진변경</t>
        </is>
      </c>
      <c r="F4124" s="37" t="inlineStr">
        <is>
          <t>じげん 공시(2018-10-31)의 상대방 개요: ㈱カービュー 소재지 '東京都千代田区紀尾井町１番３号', 代表者 '代表取締役社長 三浦由佳', 大株主 'ヤフー株式会社 100.0%'.</t>
        </is>
      </c>
      <c r="G4124" s="37" t="inlineStr">
        <is>
          <t>TDnet</t>
        </is>
      </c>
      <c r="H4124" s="36" t="inlineStr">
        <is>
          <t>2018-10-31</t>
        </is>
      </c>
      <c r="I4124" s="36" t="n"/>
      <c r="J4124" s="39" t="inlineStr">
        <is>
          <t>https://www2.jpx.co.jp/disc/36790/140120181030426106.pdf</t>
        </is>
      </c>
      <c r="K4124" s="37" t="inlineStr">
        <is>
          <t>post_events_summary</t>
        </is>
      </c>
    </row>
    <row r="4125" ht="45" customHeight="1">
      <c r="A4125" s="36" t="inlineStr">
        <is>
          <t>N019</t>
        </is>
      </c>
      <c r="B4125" s="37" t="inlineStr">
        <is>
          <t>Carview Corporation</t>
        </is>
      </c>
      <c r="C4125" s="36" t="inlineStr">
        <is>
          <t>인수 후</t>
        </is>
      </c>
      <c r="D4125" s="36" t="inlineStr">
        <is>
          <t>2022-03-31</t>
        </is>
      </c>
      <c r="E4125" s="37" t="inlineStr">
        <is>
          <t>기타</t>
        </is>
      </c>
      <c r="F4125" s="37" t="inlineStr">
        <is>
          <t>ファブリカコミュニケーションズ 공시(2022-06-13): 筆頭株主 ㈱カービュー 의결권 8,660개(866,000주, 17.15%, 2022-03-31), 代表者 '代表取締役社長 小谷 圭太'; 합병 후 보유 주식은 ヤフー㈱가 전부 승계 예정.</t>
        </is>
      </c>
      <c r="G4125" s="37" t="inlineStr">
        <is>
          <t>TDnet</t>
        </is>
      </c>
      <c r="H4125" s="36" t="inlineStr">
        <is>
          <t>2022-06-13</t>
        </is>
      </c>
      <c r="I4125" s="36" t="n"/>
      <c r="J4125" s="39" t="inlineStr">
        <is>
          <t>https://www2.jpx.co.jp/disc/41930/140120220613577917.pdf</t>
        </is>
      </c>
      <c r="K4125" s="37" t="inlineStr">
        <is>
          <t>post_events_summary</t>
        </is>
      </c>
    </row>
    <row r="4126" ht="45" customHeight="1">
      <c r="A4126" s="36" t="inlineStr">
        <is>
          <t>N019</t>
        </is>
      </c>
      <c r="B4126" s="37" t="inlineStr">
        <is>
          <t>Carview Corporation</t>
        </is>
      </c>
      <c r="C4126" s="36" t="inlineStr">
        <is>
          <t>인수 후</t>
        </is>
      </c>
      <c r="D4126" s="36" t="inlineStr">
        <is>
          <t>2021-03-31</t>
        </is>
      </c>
      <c r="E4126" s="37" t="inlineStr">
        <is>
          <t>실적</t>
        </is>
      </c>
      <c r="F4126" s="37"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7" t="inlineStr">
        <is>
          <t>기타</t>
        </is>
      </c>
      <c r="H4126" s="36" t="inlineStr">
        <is>
          <t>2022</t>
        </is>
      </c>
      <c r="I4126" s="36" t="n"/>
      <c r="J4126" s="39" t="inlineStr">
        <is>
          <t>https://catr.jp/companies/64607/10693</t>
        </is>
      </c>
      <c r="K4126" s="37" t="inlineStr">
        <is>
          <t>post_events_summary</t>
        </is>
      </c>
    </row>
    <row r="4127" ht="45" customHeight="1">
      <c r="A4127" s="36" t="inlineStr">
        <is>
          <t>N020</t>
        </is>
      </c>
      <c r="B4127" s="37" t="inlineStr">
        <is>
          <t>CyberAgent FX Inc.</t>
        </is>
      </c>
      <c r="C4127" s="36" t="inlineStr">
        <is>
          <t>인수 후</t>
        </is>
      </c>
      <c r="D4127" s="36" t="inlineStr">
        <is>
          <t>2014-03-31</t>
        </is>
      </c>
      <c r="E4127" s="37" t="inlineStr">
        <is>
          <t>실적</t>
        </is>
      </c>
      <c r="F4127" s="37"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7" t="inlineStr">
        <is>
          <t>기타</t>
        </is>
      </c>
      <c r="H4127" s="36" t="inlineStr">
        <is>
          <t>2014</t>
        </is>
      </c>
      <c r="I4127" s="36" t="n"/>
      <c r="J4127" s="39" t="inlineStr">
        <is>
          <t>https://web.archive.org/web/2015id_/http://www.yjfx.jp/profile/imgs/disclosure_2014.pdf</t>
        </is>
      </c>
      <c r="K4127" s="37" t="inlineStr">
        <is>
          <t>target_rev_post,target_op_post,perf_basis,post_events_summary,pre_events_summary,notes</t>
        </is>
      </c>
    </row>
    <row r="4128" ht="45" customHeight="1">
      <c r="A4128" s="36" t="inlineStr">
        <is>
          <t>N020</t>
        </is>
      </c>
      <c r="B4128" s="37" t="inlineStr">
        <is>
          <t>CyberAgent FX Inc.</t>
        </is>
      </c>
      <c r="C4128" s="36" t="inlineStr">
        <is>
          <t>인수 후</t>
        </is>
      </c>
      <c r="D4128" s="36" t="inlineStr">
        <is>
          <t>2015-03-31</t>
        </is>
      </c>
      <c r="E4128" s="37" t="inlineStr">
        <is>
          <t>실적</t>
        </is>
      </c>
      <c r="F4128" s="37"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7" t="inlineStr">
        <is>
          <t>기타</t>
        </is>
      </c>
      <c r="H4128" s="36" t="inlineStr">
        <is>
          <t>2015</t>
        </is>
      </c>
      <c r="I4128" s="36" t="n"/>
      <c r="J4128" s="39" t="inlineStr">
        <is>
          <t>https://web.archive.org/web/20160810110130id_/http://www.yjfx.jp/profile/imgs/disclosure_2015.pdf</t>
        </is>
      </c>
      <c r="K4128" s="37" t="inlineStr">
        <is>
          <t>target_rev_post,target_op_post,perf_basis,post_events_summary</t>
        </is>
      </c>
    </row>
    <row r="4129" ht="45" customHeight="1">
      <c r="A4129" s="36" t="inlineStr">
        <is>
          <t>N020</t>
        </is>
      </c>
      <c r="B4129" s="37" t="inlineStr">
        <is>
          <t>CyberAgent FX Inc.</t>
        </is>
      </c>
      <c r="C4129" s="36" t="inlineStr">
        <is>
          <t>인수 후</t>
        </is>
      </c>
      <c r="D4129" s="36" t="inlineStr">
        <is>
          <t>2013-01-31</t>
        </is>
      </c>
      <c r="E4129" s="37" t="inlineStr">
        <is>
          <t>완료</t>
        </is>
      </c>
      <c r="F4129" s="37"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7" t="inlineStr">
        <is>
          <t>EDINET</t>
        </is>
      </c>
      <c r="H4129" s="36" t="inlineStr">
        <is>
          <t>2014-12-16</t>
        </is>
      </c>
      <c r="I4129" s="36" t="inlineStr">
        <is>
          <t>S1003O7E</t>
        </is>
      </c>
      <c r="J4129" s="39" t="inlineStr">
        <is>
          <t>https://disclosure2dl.edinet-fsa.go.jp/searchdocument/pdf/S1003O7E.pdf</t>
        </is>
      </c>
      <c r="K4129" s="37" t="inlineStr">
        <is>
          <t>value_chk_local,chk_note</t>
        </is>
      </c>
    </row>
    <row r="4130" ht="45" customHeight="1">
      <c r="A4130" s="36" t="inlineStr">
        <is>
          <t>N020</t>
        </is>
      </c>
      <c r="B4130" s="37" t="inlineStr">
        <is>
          <t>CyberAgent FX Inc.</t>
        </is>
      </c>
      <c r="C4130" s="36" t="inlineStr">
        <is>
          <t>인수 후</t>
        </is>
      </c>
      <c r="D4130" s="36" t="inlineStr">
        <is>
          <t>2019-03-31</t>
        </is>
      </c>
      <c r="E4130" s="37" t="inlineStr">
        <is>
          <t>기타</t>
        </is>
      </c>
      <c r="F4130" s="37"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7" t="inlineStr">
        <is>
          <t>EDINET</t>
        </is>
      </c>
      <c r="H4130" s="36" t="inlineStr">
        <is>
          <t>2019-06-17</t>
        </is>
      </c>
      <c r="I4130" s="36" t="inlineStr">
        <is>
          <t>yuho2018</t>
        </is>
      </c>
      <c r="J4130" s="39" t="inlineStr">
        <is>
          <t>https://www.lycorp.co.jp/ja/ir/library/securities/main/03/teaserItems2/0/linkList/0/link/yuho2018.pdf</t>
        </is>
      </c>
      <c r="K4130" s="37" t="inlineStr">
        <is>
          <t>impairment</t>
        </is>
      </c>
    </row>
    <row r="4131" ht="45" customHeight="1">
      <c r="A4131" s="36" t="inlineStr">
        <is>
          <t>N020</t>
        </is>
      </c>
      <c r="B4131" s="37" t="inlineStr">
        <is>
          <t>CyberAgent FX Inc.</t>
        </is>
      </c>
      <c r="C4131" s="36" t="inlineStr">
        <is>
          <t>인수 후</t>
        </is>
      </c>
      <c r="D4131" s="36" t="inlineStr">
        <is>
          <t>2017-04</t>
        </is>
      </c>
      <c r="E4131" s="37" t="inlineStr">
        <is>
          <t>기타</t>
        </is>
      </c>
      <c r="F4131" s="37"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7" t="inlineStr">
        <is>
          <t>EDINET</t>
        </is>
      </c>
      <c r="H4131" s="36" t="inlineStr">
        <is>
          <t>2018-06-18</t>
        </is>
      </c>
      <c r="I4131" s="36" t="inlineStr">
        <is>
          <t>yuho2017</t>
        </is>
      </c>
      <c r="J4131" s="39" t="inlineStr">
        <is>
          <t>https://www.lycorp.co.jp/ja/ir/library/securities/main/04/teaserItems2/0/linkList/0/link/yuho2017.pdf</t>
        </is>
      </c>
      <c r="K4131" s="37" t="inlineStr">
        <is>
          <t>post_events_summary,core_basis,impairment</t>
        </is>
      </c>
    </row>
    <row r="4132" ht="45" customHeight="1">
      <c r="A4132" s="36" t="inlineStr">
        <is>
          <t>N022</t>
        </is>
      </c>
      <c r="B4132" s="37" t="inlineStr">
        <is>
          <t>Satsuma Ebisu-do Co., Ltd</t>
        </is>
      </c>
      <c r="C4132" s="36" t="inlineStr">
        <is>
          <t>인수 후</t>
        </is>
      </c>
      <c r="D4132" s="36" t="inlineStr">
        <is>
          <t>2022-08-31</t>
        </is>
      </c>
      <c r="E4132" s="37" t="inlineStr">
        <is>
          <t>손상차손</t>
        </is>
      </c>
      <c r="F4132" s="37"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7" t="inlineStr">
        <is>
          <t>EDINET</t>
        </is>
      </c>
      <c r="H4132" s="36" t="inlineStr">
        <is>
          <t>2022-11-30</t>
        </is>
      </c>
      <c r="I4132" s="36" t="inlineStr">
        <is>
          <t>S100PPM7</t>
        </is>
      </c>
      <c r="J4132" s="39" t="inlineStr">
        <is>
          <t>https://disclosure2dl.edinet-fsa.go.jp/searchdocument/pdf/S100PPM7.pdf</t>
        </is>
      </c>
      <c r="K4132" s="37" t="inlineStr">
        <is>
          <t>impairment</t>
        </is>
      </c>
    </row>
    <row r="4133" ht="45" customHeight="1">
      <c r="A4133" s="36" t="inlineStr">
        <is>
          <t>N024</t>
        </is>
      </c>
      <c r="B4133" s="37" t="inlineStr">
        <is>
          <t>PayPay Card Corporation</t>
        </is>
      </c>
      <c r="C4133" s="36" t="inlineStr">
        <is>
          <t>인수 후</t>
        </is>
      </c>
      <c r="D4133" s="36" t="inlineStr">
        <is>
          <t>2019-03-31</t>
        </is>
      </c>
      <c r="E4133" s="37" t="inlineStr">
        <is>
          <t>추가취득</t>
        </is>
      </c>
      <c r="F4133" s="37"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7" t="inlineStr">
        <is>
          <t>EDINET</t>
        </is>
      </c>
      <c r="H4133" s="36" t="inlineStr">
        <is>
          <t>2019-06-17</t>
        </is>
      </c>
      <c r="I4133" s="36" t="inlineStr">
        <is>
          <t>yuho2018</t>
        </is>
      </c>
      <c r="J4133" s="39" t="inlineStr">
        <is>
          <t>https://www.lycorp.co.jp/ja/ir/library/securities/main/03/teaserItems2/0/linkList/0/link/yuho2018.pdf</t>
        </is>
      </c>
      <c r="K4133" s="37" t="inlineStr">
        <is>
          <t>post_events_summary,notes,impairment</t>
        </is>
      </c>
    </row>
    <row r="4134" ht="45" customHeight="1">
      <c r="A4134" s="36" t="inlineStr">
        <is>
          <t>N024</t>
        </is>
      </c>
      <c r="B4134" s="37" t="inlineStr">
        <is>
          <t>PayPay Card Corporation</t>
        </is>
      </c>
      <c r="C4134" s="36" t="inlineStr">
        <is>
          <t>발표</t>
        </is>
      </c>
      <c r="D4134" s="36" t="inlineStr">
        <is>
          <t>2014-06-25</t>
        </is>
      </c>
      <c r="E4134" s="37" t="inlineStr">
        <is>
          <t>발표</t>
        </is>
      </c>
      <c r="F4134" s="37"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7" t="inlineStr">
        <is>
          <t>TDnet</t>
        </is>
      </c>
      <c r="H4134" s="36" t="inlineStr">
        <is>
          <t>2014-06-25</t>
        </is>
      </c>
      <c r="I4134" s="36" t="inlineStr">
        <is>
          <t>140120140625099777</t>
        </is>
      </c>
      <c r="J4134" s="39" t="inlineStr">
        <is>
          <t>https://assets.minkabu.jp/news/article_media_content/urn:newsml:tdnet.info:20140625099777/140120140625099777.pdf</t>
        </is>
      </c>
      <c r="K4134" s="37" t="inlineStr">
        <is>
          <t>perf_basis,target_rev_pre</t>
        </is>
      </c>
    </row>
    <row r="4135" ht="45" customHeight="1">
      <c r="A4135" s="36" t="inlineStr">
        <is>
          <t>N024</t>
        </is>
      </c>
      <c r="B4135" s="37" t="inlineStr">
        <is>
          <t>PayPay Card Corporation</t>
        </is>
      </c>
      <c r="C4135" s="36" t="inlineStr">
        <is>
          <t>인수 전</t>
        </is>
      </c>
      <c r="D4135" s="36" t="inlineStr">
        <is>
          <t>2014-04</t>
        </is>
      </c>
      <c r="E4135" s="37" t="inlineStr">
        <is>
          <t>기타</t>
        </is>
      </c>
      <c r="F4135" s="37"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7" t="inlineStr">
        <is>
          <t>EDINET</t>
        </is>
      </c>
      <c r="H4135" s="36" t="inlineStr">
        <is>
          <t>2015-06-17</t>
        </is>
      </c>
      <c r="I4135" s="36" t="inlineStr">
        <is>
          <t>yuho2014-vsreport_2</t>
        </is>
      </c>
      <c r="J4135" s="39" t="inlineStr">
        <is>
          <t>https://www.lycorp.co.jp/ja/ir/library/securities/main/07/teaserItems2/0/linkList/0/link/yuho2014-vsreport_2.pdf</t>
        </is>
      </c>
      <c r="K4135" s="37" t="inlineStr">
        <is>
          <t>pre_events_summary,post_events_summary</t>
        </is>
      </c>
    </row>
    <row r="4136" ht="45" customHeight="1">
      <c r="A4136" s="36" t="inlineStr">
        <is>
          <t>N024</t>
        </is>
      </c>
      <c r="B4136" s="37" t="inlineStr">
        <is>
          <t>PayPay Card Corporation</t>
        </is>
      </c>
      <c r="C4136" s="36" t="inlineStr">
        <is>
          <t>인수 후</t>
        </is>
      </c>
      <c r="D4136" s="36" t="inlineStr">
        <is>
          <t>2021-10</t>
        </is>
      </c>
      <c r="E4136" s="37" t="inlineStr">
        <is>
          <t>사명변경</t>
        </is>
      </c>
      <c r="F4136" s="37" t="inlineStr">
        <is>
          <t>PayPayカード 沿革: '2021年10月 PayPayカード株式会社へ社名変更', '本店所在地を「東京都千代田区紀尾井町」へ移転'</t>
        </is>
      </c>
      <c r="G4136" s="37" t="inlineStr">
        <is>
          <t>회사 보도자료</t>
        </is>
      </c>
      <c r="H4136" s="36" t="inlineStr">
        <is>
          <t>2026-10-26</t>
        </is>
      </c>
      <c r="I4136" s="36" t="n"/>
      <c r="J4136" s="39" t="inlineStr">
        <is>
          <t>https://www.paypay-card.co.jp/company/history.html</t>
        </is>
      </c>
      <c r="K4136" s="37" t="inlineStr">
        <is>
          <t>post_events_summary</t>
        </is>
      </c>
    </row>
    <row r="4137" ht="45" customHeight="1">
      <c r="A4137" s="36" t="inlineStr">
        <is>
          <t>N025</t>
        </is>
      </c>
      <c r="B4137" s="37" t="inlineStr">
        <is>
          <t>Yappa Corporation</t>
        </is>
      </c>
      <c r="C4137" s="36" t="inlineStr">
        <is>
          <t>인수 전</t>
        </is>
      </c>
      <c r="D4137" s="36" t="inlineStr">
        <is>
          <t>2009-07-08</t>
        </is>
      </c>
      <c r="E4137" s="37" t="inlineStr">
        <is>
          <t>제휴</t>
        </is>
      </c>
      <c r="F4137" s="37"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7" t="inlineStr">
        <is>
          <t>언론 보도</t>
        </is>
      </c>
      <c r="H4137" s="36" t="inlineStr">
        <is>
          <t>2009-07-08</t>
        </is>
      </c>
      <c r="I4137" s="36" t="n"/>
      <c r="J4137" s="39" t="inlineStr">
        <is>
          <t>https://internet.watch.impress.co.jp/docs/news/300724.html</t>
        </is>
      </c>
      <c r="K4137" s="37" t="inlineStr">
        <is>
          <t>pre_events_summary,core_basis,notes</t>
        </is>
      </c>
    </row>
    <row r="4138" ht="45" customHeight="1">
      <c r="A4138" s="36" t="inlineStr">
        <is>
          <t>N025</t>
        </is>
      </c>
      <c r="B4138" s="37" t="inlineStr">
        <is>
          <t>Yappa Corporation</t>
        </is>
      </c>
      <c r="C4138" s="36" t="inlineStr">
        <is>
          <t>인수 전</t>
        </is>
      </c>
      <c r="D4138" s="36" t="inlineStr">
        <is>
          <t>2013-09</t>
        </is>
      </c>
      <c r="E4138" s="37" t="inlineStr">
        <is>
          <t>기타</t>
        </is>
      </c>
      <c r="F4138" s="37"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7" t="inlineStr">
        <is>
          <t>기타</t>
        </is>
      </c>
      <c r="H4138" s="36" t="inlineStr">
        <is>
          <t>2013-09-13</t>
        </is>
      </c>
      <c r="I4138" s="36" t="n"/>
      <c r="J4138" s="39" t="inlineStr">
        <is>
          <t>https://web.archive.org/web/20130913005242/http://www.yappa.co.jp:80/company.html</t>
        </is>
      </c>
      <c r="K4138" s="37" t="inlineStr">
        <is>
          <t>pre_events_summary,notes</t>
        </is>
      </c>
    </row>
    <row r="4139" ht="45" customHeight="1">
      <c r="A4139" s="36" t="inlineStr">
        <is>
          <t>N025</t>
        </is>
      </c>
      <c r="B4139" s="37" t="inlineStr">
        <is>
          <t>Yappa Corporation</t>
        </is>
      </c>
      <c r="C4139" s="36" t="inlineStr">
        <is>
          <t>인수 후</t>
        </is>
      </c>
      <c r="D4139" s="36" t="inlineStr">
        <is>
          <t>2014-10-01</t>
        </is>
      </c>
      <c r="E4139" s="37" t="inlineStr">
        <is>
          <t>완료</t>
        </is>
      </c>
      <c r="F4139" s="37"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7" t="inlineStr">
        <is>
          <t>EDINET</t>
        </is>
      </c>
      <c r="H4139" s="36" t="inlineStr">
        <is>
          <t>2015-06-30</t>
        </is>
      </c>
      <c r="I4139" s="36" t="inlineStr">
        <is>
          <t>past_85</t>
        </is>
      </c>
      <c r="J4139" s="39" t="inlineStr">
        <is>
          <t>https://corp.zozo.com/ir-info/files/pdf/past_85.pdf</t>
        </is>
      </c>
      <c r="K4139" s="37" t="inlineStr">
        <is>
          <t>post_events_summary,notes</t>
        </is>
      </c>
    </row>
    <row r="4140" ht="45" customHeight="1">
      <c r="A4140" s="36" t="inlineStr">
        <is>
          <t>N025</t>
        </is>
      </c>
      <c r="B4140" s="37" t="inlineStr">
        <is>
          <t>Yappa Corporation</t>
        </is>
      </c>
      <c r="C4140" s="36" t="inlineStr">
        <is>
          <t>인수 후</t>
        </is>
      </c>
      <c r="D4140" s="36" t="inlineStr">
        <is>
          <t>2014-10-31</t>
        </is>
      </c>
      <c r="E4140" s="37" t="inlineStr">
        <is>
          <t>어닝콜</t>
        </is>
      </c>
      <c r="F4140" s="37"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7" t="inlineStr">
        <is>
          <t>TDnet</t>
        </is>
      </c>
      <c r="H4140" s="36" t="inlineStr">
        <is>
          <t>2014-10-31</t>
        </is>
      </c>
      <c r="I4140" s="36" t="inlineStr">
        <is>
          <t>past_81</t>
        </is>
      </c>
      <c r="J4140" s="39" t="inlineStr">
        <is>
          <t>https://corp.zozo.com/ir-info/files/pdf/past_81.pdf</t>
        </is>
      </c>
      <c r="K4140" s="37" t="inlineStr">
        <is>
          <t>earnings_call_note,core_basis</t>
        </is>
      </c>
    </row>
    <row r="4141" ht="45" customHeight="1">
      <c r="A4141" s="36" t="inlineStr">
        <is>
          <t>N025</t>
        </is>
      </c>
      <c r="B4141" s="37" t="inlineStr">
        <is>
          <t>Yappa Corporation</t>
        </is>
      </c>
      <c r="C4141" s="36" t="inlineStr">
        <is>
          <t>인수 후</t>
        </is>
      </c>
      <c r="D4141" s="36" t="inlineStr">
        <is>
          <t>2018-02-14</t>
        </is>
      </c>
      <c r="E4141" s="37" t="inlineStr">
        <is>
          <t>경영진변경</t>
        </is>
      </c>
      <c r="F4141" s="37" t="inlineStr">
        <is>
          <t>'連結子会社との会社分割（簡易吸収分割）に関するお知らせ' 承継会社 개요: ㈱スタートトゥデイ工務店 代表者 "代表取締役 久保田 竜弥", 大株主 ㈱スタートトゥデイ 100.00%</t>
        </is>
      </c>
      <c r="G4141" s="37" t="inlineStr">
        <is>
          <t>TDnet</t>
        </is>
      </c>
      <c r="H4141" s="36" t="inlineStr">
        <is>
          <t>2018-02-14</t>
        </is>
      </c>
      <c r="I4141" s="36" t="inlineStr">
        <is>
          <t>disclosure_jp_108</t>
        </is>
      </c>
      <c r="J4141" s="39" t="inlineStr">
        <is>
          <t>https://corp.zozo.com/ir-info/files/pdf/disclosure_jp_108.pdf</t>
        </is>
      </c>
      <c r="K4141" s="37" t="inlineStr">
        <is>
          <t>post_events_summary,notes</t>
        </is>
      </c>
    </row>
    <row r="4142" ht="45" customHeight="1">
      <c r="A4142" s="36" t="inlineStr">
        <is>
          <t>N025</t>
        </is>
      </c>
      <c r="B4142" s="37" t="inlineStr">
        <is>
          <t>Yappa Corporation</t>
        </is>
      </c>
      <c r="C4142" s="36" t="inlineStr">
        <is>
          <t>인수 후</t>
        </is>
      </c>
      <c r="D4142" s="36" t="inlineStr">
        <is>
          <t>2021-08-13</t>
        </is>
      </c>
      <c r="E4142" s="37" t="inlineStr">
        <is>
          <t>경영진변경</t>
        </is>
      </c>
      <c r="F4142" s="37" t="inlineStr">
        <is>
          <t>'完全子会社（株式会社ZOZOテクノロジーズ）との会社分割…' 분할회사 개요: ZOZOテクノロジーズ 代表者 "代表取締役社長 久保田 竜弥", 設立 2000年12月22日, 発行済株式数 43,291株</t>
        </is>
      </c>
      <c r="G4142" s="37" t="inlineStr">
        <is>
          <t>TDnet</t>
        </is>
      </c>
      <c r="H4142" s="36" t="inlineStr">
        <is>
          <t>2021-08-13</t>
        </is>
      </c>
      <c r="I4142" s="36" t="inlineStr">
        <is>
          <t>disclosure_jp_167</t>
        </is>
      </c>
      <c r="J4142" s="39" t="inlineStr">
        <is>
          <t>https://corp.zozo.com/ir-info/files/pdf/disclosure_jp_167.pdf</t>
        </is>
      </c>
      <c r="K4142" s="37" t="inlineStr">
        <is>
          <t>post_events_summary,notes</t>
        </is>
      </c>
    </row>
    <row r="4143" ht="45" customHeight="1">
      <c r="A4143" s="36" t="inlineStr">
        <is>
          <t>N025</t>
        </is>
      </c>
      <c r="B4143" s="37" t="inlineStr">
        <is>
          <t>Yappa Corporation</t>
        </is>
      </c>
      <c r="C4143" s="36" t="inlineStr">
        <is>
          <t>인수 후</t>
        </is>
      </c>
      <c r="D4143" s="36" t="inlineStr">
        <is>
          <t>2019-11-01</t>
        </is>
      </c>
      <c r="E4143" s="37" t="inlineStr">
        <is>
          <t>기타</t>
        </is>
      </c>
      <c r="F4143" s="37"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7" t="inlineStr">
        <is>
          <t>TDnet</t>
        </is>
      </c>
      <c r="H4143" s="36" t="inlineStr">
        <is>
          <t>2019-09-02</t>
        </is>
      </c>
      <c r="I4143" s="36" t="inlineStr">
        <is>
          <t>disclosure_jp_131</t>
        </is>
      </c>
      <c r="J4143" s="39" t="inlineStr">
        <is>
          <t>https://corp.zozo.com/ir-info/files/pdf/disclosure_jp_131.pdf</t>
        </is>
      </c>
      <c r="K4143" s="37" t="inlineStr">
        <is>
          <t>post_events_summary</t>
        </is>
      </c>
    </row>
    <row r="4144" ht="45" customHeight="1">
      <c r="A4144" s="36" t="inlineStr">
        <is>
          <t>N025</t>
        </is>
      </c>
      <c r="B4144" s="37" t="inlineStr">
        <is>
          <t>Yappa Corporation</t>
        </is>
      </c>
      <c r="C4144" s="36" t="inlineStr">
        <is>
          <t>인수 후</t>
        </is>
      </c>
      <c r="D4144" s="36" t="inlineStr">
        <is>
          <t>2020-04-01</t>
        </is>
      </c>
      <c r="E4144" s="37" t="inlineStr">
        <is>
          <t>기타</t>
        </is>
      </c>
      <c r="F4144" s="37"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7" t="inlineStr">
        <is>
          <t>TDnet</t>
        </is>
      </c>
      <c r="H4144" s="36" t="inlineStr">
        <is>
          <t>2019-12-13</t>
        </is>
      </c>
      <c r="I4144" s="36" t="inlineStr">
        <is>
          <t>disclosure_jp_138</t>
        </is>
      </c>
      <c r="J4144" s="39" t="inlineStr">
        <is>
          <t>https://corp.zozo.com/ir-info/files/pdf/disclosure_jp_138.pdf</t>
        </is>
      </c>
      <c r="K4144" s="37" t="inlineStr">
        <is>
          <t>post_events_summary</t>
        </is>
      </c>
    </row>
    <row r="4145" ht="45" customHeight="1">
      <c r="A4145" s="36" t="inlineStr">
        <is>
          <t>N025</t>
        </is>
      </c>
      <c r="B4145" s="37" t="inlineStr">
        <is>
          <t>Yappa Corporation</t>
        </is>
      </c>
      <c r="C4145" s="36" t="inlineStr">
        <is>
          <t>인수 후</t>
        </is>
      </c>
      <c r="D4145" s="36" t="inlineStr">
        <is>
          <t>2017-12-30</t>
        </is>
      </c>
      <c r="E4145" s="37" t="inlineStr">
        <is>
          <t>기타</t>
        </is>
      </c>
      <c r="F4145" s="37" t="inlineStr">
        <is>
          <t>MAGASTORE 사이트(www.magastore.jp) 하단 표기 "会社概要： 電通 ©DENTSU" — 2014-12-01·2016-01-01·2017-12-30 Wayback 스냅샷 동일</t>
        </is>
      </c>
      <c r="G4145" s="37" t="inlineStr">
        <is>
          <t>기타</t>
        </is>
      </c>
      <c r="H4145" s="36" t="inlineStr">
        <is>
          <t>2017-12-30</t>
        </is>
      </c>
      <c r="I4145" s="36" t="n"/>
      <c r="J4145" s="39" t="inlineStr">
        <is>
          <t>https://web.archive.org/web/20171230150348/http://www.magastore.jp:80/</t>
        </is>
      </c>
      <c r="K4145" s="37" t="inlineStr">
        <is>
          <t>notes,core_basis</t>
        </is>
      </c>
    </row>
    <row r="4146" ht="45" customHeight="1">
      <c r="A4146" s="36" t="inlineStr">
        <is>
          <t>N025</t>
        </is>
      </c>
      <c r="B4146" s="37" t="inlineStr">
        <is>
          <t>Yappa Corporation</t>
        </is>
      </c>
      <c r="C4146" s="36" t="inlineStr">
        <is>
          <t>인수 후</t>
        </is>
      </c>
      <c r="D4146" s="36" t="inlineStr">
        <is>
          <t>2019-03-02</t>
        </is>
      </c>
      <c r="E4146" s="37" t="inlineStr">
        <is>
          <t>기타</t>
        </is>
      </c>
      <c r="F4146" s="37" t="inlineStr">
        <is>
          <t>MAGASTORE 사이트 하단 표기 "会社概要： 株式会社富士山マガジンサービス ©FUJISAN MAGAZINE SERVICE Co., Ltd." (Wayback 2019-03-02 스냅샷)</t>
        </is>
      </c>
      <c r="G4146" s="37" t="inlineStr">
        <is>
          <t>기타</t>
        </is>
      </c>
      <c r="H4146" s="36" t="inlineStr">
        <is>
          <t>2019-03-02</t>
        </is>
      </c>
      <c r="I4146" s="36" t="n"/>
      <c r="J4146" s="39" t="inlineStr">
        <is>
          <t>https://web.archive.org/web/20190302031838/http://www.magastore.jp/</t>
        </is>
      </c>
      <c r="K4146" s="37" t="inlineStr">
        <is>
          <t>notes</t>
        </is>
      </c>
    </row>
    <row r="4147" ht="45" customHeight="1">
      <c r="A4147" s="36" t="inlineStr">
        <is>
          <t>N025</t>
        </is>
      </c>
      <c r="B4147" s="37" t="inlineStr">
        <is>
          <t>Yappa Corporation</t>
        </is>
      </c>
      <c r="C4147" s="36" t="inlineStr">
        <is>
          <t>인수 후</t>
        </is>
      </c>
      <c r="D4147" s="36" t="inlineStr">
        <is>
          <t>2018-07-01</t>
        </is>
      </c>
      <c r="E4147" s="37" t="inlineStr">
        <is>
          <t>매각</t>
        </is>
      </c>
      <c r="F4147" s="37"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7" t="inlineStr">
        <is>
          <t>회사 보도자료</t>
        </is>
      </c>
      <c r="H4147" s="36" t="inlineStr">
        <is>
          <t>2018-05-31</t>
        </is>
      </c>
      <c r="I4147" s="36" t="inlineStr">
        <is>
          <t>201805314497</t>
        </is>
      </c>
      <c r="J4147" s="39" t="inlineStr">
        <is>
          <t>https://kyodonewsprwire.jp/release/201805314497</t>
        </is>
      </c>
      <c r="K4147" s="37" t="inlineStr">
        <is>
          <t>notes</t>
        </is>
      </c>
    </row>
    <row r="4148" ht="45" customHeight="1">
      <c r="A4148" s="36" t="inlineStr">
        <is>
          <t>N026</t>
        </is>
      </c>
      <c r="B4148" s="37" t="inlineStr">
        <is>
          <t>Synergy Marketing, Inc.</t>
        </is>
      </c>
      <c r="C4148" s="36" t="inlineStr">
        <is>
          <t>인수 후</t>
        </is>
      </c>
      <c r="D4148" s="36" t="inlineStr">
        <is>
          <t>2014-11-28</t>
        </is>
      </c>
      <c r="E4148" s="37" t="inlineStr">
        <is>
          <t>상장</t>
        </is>
      </c>
      <c r="F4148" s="37"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7" t="inlineStr">
        <is>
          <t>TDnet</t>
        </is>
      </c>
      <c r="H4148" s="36" t="inlineStr">
        <is>
          <t>2014-11-28</t>
        </is>
      </c>
      <c r="I4148" s="36" t="inlineStr">
        <is>
          <t>140120141128086716</t>
        </is>
      </c>
      <c r="J4148" s="39" t="inlineStr">
        <is>
          <t>https://assets.minkabu.jp/news/article_media_content/urn:newsml:tdnet.info:20141128086716/140120141128086716.pdf</t>
        </is>
      </c>
      <c r="K4148" s="37" t="inlineStr">
        <is>
          <t>status_chk,post_events_summary,value_chk_local,chk_note</t>
        </is>
      </c>
    </row>
    <row r="4149" ht="45" customHeight="1">
      <c r="A4149" s="36" t="inlineStr">
        <is>
          <t>N026</t>
        </is>
      </c>
      <c r="B4149" s="37" t="inlineStr">
        <is>
          <t>Synergy Marketing, Inc.</t>
        </is>
      </c>
      <c r="C4149" s="36" t="inlineStr">
        <is>
          <t>인수 후</t>
        </is>
      </c>
      <c r="D4149" s="36" t="inlineStr">
        <is>
          <t>2014-10-20</t>
        </is>
      </c>
      <c r="E4149" s="37" t="inlineStr">
        <is>
          <t>기타</t>
        </is>
      </c>
      <c r="F4149" s="37"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7" t="inlineStr">
        <is>
          <t>TDnet</t>
        </is>
      </c>
      <c r="H4149" s="36" t="inlineStr">
        <is>
          <t>2014-10-20</t>
        </is>
      </c>
      <c r="I4149" s="36" t="inlineStr">
        <is>
          <t>140120141020060757</t>
        </is>
      </c>
      <c r="J4149" s="39" t="inlineStr">
        <is>
          <t>https://assets.minkabu.jp/news/article_media_content/urn:newsml:tdnet.info:20141020060757/140120141020060757.pdf</t>
        </is>
      </c>
      <c r="K4149" s="37" t="inlineStr">
        <is>
          <t>status_chk,post_events_summary</t>
        </is>
      </c>
    </row>
    <row r="4150" ht="45" customHeight="1">
      <c r="A4150" s="36" t="inlineStr">
        <is>
          <t>N026</t>
        </is>
      </c>
      <c r="B4150" s="37" t="inlineStr">
        <is>
          <t>Synergy Marketing, Inc.</t>
        </is>
      </c>
      <c r="C4150" s="36" t="inlineStr">
        <is>
          <t>인수 후</t>
        </is>
      </c>
      <c r="D4150" s="36" t="inlineStr">
        <is>
          <t>2019-03-31</t>
        </is>
      </c>
      <c r="E4150" s="37" t="inlineStr">
        <is>
          <t>실적</t>
        </is>
      </c>
      <c r="F4150" s="37" t="inlineStr">
        <is>
          <t>シナジーマーケティング 平成31年3月期 決算公告(貸借対照表, 単位 千円): 資産合計 5,074,722, 純資産合計 4,660,500, 資本金 100,000, '(うち当期純利益) (73,051)'; 손익계산서 없음</t>
        </is>
      </c>
      <c r="G4150" s="37" t="inlineStr">
        <is>
          <t>회사 보도자료</t>
        </is>
      </c>
      <c r="H4150" s="36" t="inlineStr">
        <is>
          <t>2019-06</t>
        </is>
      </c>
      <c r="I4150" s="36" t="inlineStr">
        <is>
          <t>201903.pdf</t>
        </is>
      </c>
      <c r="J4150" s="39" t="inlineStr">
        <is>
          <t>https://web.archive.org/web/20190923054034/https://www.synergy-marketing.co.jp/company/wp/wp-content/uploads/201903.pdf</t>
        </is>
      </c>
      <c r="K4150" s="37" t="inlineStr">
        <is>
          <t>perf_basis,target_rev_post,target_op_post,post_events_summary,notes</t>
        </is>
      </c>
    </row>
    <row r="4151" ht="45" customHeight="1">
      <c r="A4151" s="36" t="inlineStr">
        <is>
          <t>N026</t>
        </is>
      </c>
      <c r="B4151" s="37" t="inlineStr">
        <is>
          <t>Synergy Marketing, Inc.</t>
        </is>
      </c>
      <c r="C4151" s="36" t="inlineStr">
        <is>
          <t>인수 후</t>
        </is>
      </c>
      <c r="D4151" s="36" t="inlineStr">
        <is>
          <t>2019-07-09</t>
        </is>
      </c>
      <c r="E4151" s="37" t="inlineStr">
        <is>
          <t>기타</t>
        </is>
      </c>
      <c r="F4151" s="37"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7" t="inlineStr">
        <is>
          <t>회사 보도자료</t>
        </is>
      </c>
      <c r="H4151" s="36" t="inlineStr">
        <is>
          <t>2019-07-09</t>
        </is>
      </c>
      <c r="I4151" s="36" t="n"/>
      <c r="J4151" s="39" t="inlineStr">
        <is>
          <t>https://web.archive.org/web/20190709230041/https://www.synergy-marketing.co.jp/company/profile/ir/</t>
        </is>
      </c>
      <c r="K4151" s="37" t="inlineStr">
        <is>
          <t>perf_basis,notes,post_events_summary</t>
        </is>
      </c>
    </row>
    <row r="4152" ht="45" customHeight="1">
      <c r="A4152" s="36" t="inlineStr">
        <is>
          <t>N026</t>
        </is>
      </c>
      <c r="B4152" s="37" t="inlineStr">
        <is>
          <t>Synergy Marketing, Inc.</t>
        </is>
      </c>
      <c r="C4152" s="36" t="inlineStr">
        <is>
          <t>인수 후</t>
        </is>
      </c>
      <c r="D4152" s="36" t="inlineStr">
        <is>
          <t>2020-03-31</t>
        </is>
      </c>
      <c r="E4152" s="37" t="inlineStr">
        <is>
          <t>기타</t>
        </is>
      </c>
      <c r="F4152" s="37"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7" t="inlineStr">
        <is>
          <t>EDINET</t>
        </is>
      </c>
      <c r="H4152" s="36" t="inlineStr">
        <is>
          <t>2020-06-22</t>
        </is>
      </c>
      <c r="I4152" s="36" t="inlineStr">
        <is>
          <t>S100IT7Z</t>
        </is>
      </c>
      <c r="J4152" s="39" t="inlineStr">
        <is>
          <t>https://disclosure2dl.edinet-fsa.go.jp/searchdocument/pdf/S100IT7Z.pdf</t>
        </is>
      </c>
      <c r="K4152" s="37" t="inlineStr">
        <is>
          <t>notes,post_events_summary</t>
        </is>
      </c>
    </row>
    <row r="4153" ht="45" customHeight="1">
      <c r="A4153" s="36" t="inlineStr">
        <is>
          <t>N026</t>
        </is>
      </c>
      <c r="B4153" s="37" t="inlineStr">
        <is>
          <t>Synergy Marketing, Inc.</t>
        </is>
      </c>
      <c r="C4153" s="36" t="inlineStr">
        <is>
          <t>인수 후</t>
        </is>
      </c>
      <c r="D4153" s="36" t="inlineStr">
        <is>
          <t>2026-01-01</t>
        </is>
      </c>
      <c r="E4153" s="37" t="inlineStr">
        <is>
          <t>기타</t>
        </is>
      </c>
      <c r="F4153" s="37" t="inlineStr">
        <is>
          <t>シナジーマーケティング 会社概要: 代表取締役社長 兼 執行役員CEO 奥平博史, 資本金 '90百万円（2026年1月1日現在）', 従業員数 '289名（2026年1月1日現在）', 決算期 12月</t>
        </is>
      </c>
      <c r="G4153" s="37" t="inlineStr">
        <is>
          <t>회사 보도자료</t>
        </is>
      </c>
      <c r="H4153" s="36" t="inlineStr">
        <is>
          <t>2026-10-26 열람</t>
        </is>
      </c>
      <c r="I4153" s="36" t="n"/>
      <c r="J4153" s="39" t="inlineStr">
        <is>
          <t>https://corp.synergy-marketing.co.jp/company/</t>
        </is>
      </c>
      <c r="K4153" s="37" t="inlineStr">
        <is>
          <t>post_events_summary</t>
        </is>
      </c>
    </row>
    <row r="4154" ht="45" customHeight="1">
      <c r="A4154" s="36" t="inlineStr">
        <is>
          <t>N027</t>
        </is>
      </c>
      <c r="B4154" s="37" t="inlineStr">
        <is>
          <t>Carview Corporation</t>
        </is>
      </c>
      <c r="C4154" s="36" t="inlineStr">
        <is>
          <t>발표</t>
        </is>
      </c>
      <c r="D4154" s="36" t="inlineStr">
        <is>
          <t>2014-10-22</t>
        </is>
      </c>
      <c r="E4154" s="37" t="inlineStr">
        <is>
          <t>발표</t>
        </is>
      </c>
      <c r="F4154" s="37"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7" t="inlineStr">
        <is>
          <t>회사 보도자료</t>
        </is>
      </c>
      <c r="H4154" s="36" t="inlineStr">
        <is>
          <t>2014-10-22</t>
        </is>
      </c>
      <c r="I4154" s="36" t="n"/>
      <c r="J4154" s="39" t="inlineStr">
        <is>
          <t>https://i.yimg.jp/images/docs/ir/release/2014/jp20141022.pdf</t>
        </is>
      </c>
      <c r="K4154" s="37" t="inlineStr">
        <is>
          <t>chk_note</t>
        </is>
      </c>
    </row>
    <row r="4155" ht="45" customHeight="1">
      <c r="A4155" s="36" t="inlineStr">
        <is>
          <t>N027</t>
        </is>
      </c>
      <c r="B4155" s="37" t="inlineStr">
        <is>
          <t>Carview Corporation</t>
        </is>
      </c>
      <c r="C4155" s="36" t="inlineStr">
        <is>
          <t>인수 후</t>
        </is>
      </c>
      <c r="D4155" s="36" t="inlineStr">
        <is>
          <t>2013-06-06</t>
        </is>
      </c>
      <c r="E4155" s="37" t="inlineStr">
        <is>
          <t>통합</t>
        </is>
      </c>
      <c r="F4155" s="37"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7" t="inlineStr">
        <is>
          <t>언론 보도</t>
        </is>
      </c>
      <c r="H4155" s="36" t="inlineStr">
        <is>
          <t>2013-06-06</t>
        </is>
      </c>
      <c r="I4155" s="36" t="n"/>
      <c r="J4155" s="39" t="inlineStr">
        <is>
          <t>https://internet.watch.impress.co.jp/docs/news/602580.html</t>
        </is>
      </c>
      <c r="K4155" s="37" t="inlineStr">
        <is>
          <t>post_events_summary,earnings_call_note</t>
        </is>
      </c>
    </row>
    <row r="4156" ht="45" customHeight="1">
      <c r="A4156" s="36" t="inlineStr">
        <is>
          <t>N027</t>
        </is>
      </c>
      <c r="B4156" s="37" t="inlineStr">
        <is>
          <t>Carview Corporation</t>
        </is>
      </c>
      <c r="C4156" s="36" t="inlineStr">
        <is>
          <t>인수 후</t>
        </is>
      </c>
      <c r="D4156" s="36" t="inlineStr">
        <is>
          <t>2015-03-20</t>
        </is>
      </c>
      <c r="E4156" s="37" t="inlineStr">
        <is>
          <t>기타</t>
        </is>
      </c>
      <c r="F4156" s="37" t="inlineStr">
        <is>
          <t>kabutore 2015년 상장폐지 목록: 'カービュー(2155) 廃止日2015年3月20日 原因：株式公開買い付け(TOB) … 買付者：ヤフー 公開買付価格：863円'(2차 출처). 잔여주식 취득(전부취득) 실행 공시는 찾지 못함.</t>
        </is>
      </c>
      <c r="G4156" s="37" t="inlineStr">
        <is>
          <t>기타</t>
        </is>
      </c>
      <c r="H4156" s="36" t="inlineStr">
        <is>
          <t>2015</t>
        </is>
      </c>
      <c r="I4156" s="36" t="n"/>
      <c r="J4156" s="39" t="inlineStr">
        <is>
          <t>https://www.kabutore.biz/event/jyohailist2015.html</t>
        </is>
      </c>
      <c r="K4156" s="37" t="inlineStr">
        <is>
          <t>post_events_summary,status_chk</t>
        </is>
      </c>
    </row>
    <row r="4157" ht="45" customHeight="1">
      <c r="A4157" s="36" t="inlineStr">
        <is>
          <t>N027</t>
        </is>
      </c>
      <c r="B4157" s="37" t="inlineStr">
        <is>
          <t>Carview Corporation</t>
        </is>
      </c>
      <c r="C4157" s="36" t="inlineStr">
        <is>
          <t>인수 후</t>
        </is>
      </c>
      <c r="D4157" s="36" t="inlineStr">
        <is>
          <t>2015-03-31</t>
        </is>
      </c>
      <c r="E4157" s="37" t="inlineStr">
        <is>
          <t>기타</t>
        </is>
      </c>
      <c r="F4157" s="37"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7" t="inlineStr">
        <is>
          <t>EDINET</t>
        </is>
      </c>
      <c r="H4157" s="36" t="inlineStr">
        <is>
          <t>2015-06</t>
        </is>
      </c>
      <c r="I4157" s="36" t="inlineStr">
        <is>
          <t>S1004WQ2</t>
        </is>
      </c>
      <c r="J4157" s="39" t="inlineStr">
        <is>
          <t>https://disclosure2dl.edinet-fsa.go.jp/searchdocument/pdf/S1004WQ2.pdf</t>
        </is>
      </c>
      <c r="K4157" s="37" t="inlineStr">
        <is>
          <t>impairment</t>
        </is>
      </c>
    </row>
    <row r="4158" ht="45" customHeight="1">
      <c r="A4158" s="36" t="inlineStr">
        <is>
          <t>N027</t>
        </is>
      </c>
      <c r="B4158" s="37" t="inlineStr">
        <is>
          <t>Carview Corporation</t>
        </is>
      </c>
      <c r="C4158" s="36" t="inlineStr">
        <is>
          <t>인수 후</t>
        </is>
      </c>
      <c r="D4158" s="36" t="inlineStr">
        <is>
          <t>2018-10-31</t>
        </is>
      </c>
      <c r="E4158" s="37" t="inlineStr">
        <is>
          <t>경영진변경</t>
        </is>
      </c>
      <c r="F4158" s="37" t="inlineStr">
        <is>
          <t>じげん 공시(2018-10-31)의 상대방 개요: ㈱カービュー 소재지 '東京都千代田区紀尾井町１番３号', 代表者 '代表取締役社長 三浦由佳', 大株主 'ヤフー株式会社 100.0%'.</t>
        </is>
      </c>
      <c r="G4158" s="37" t="inlineStr">
        <is>
          <t>TDnet</t>
        </is>
      </c>
      <c r="H4158" s="36" t="inlineStr">
        <is>
          <t>2018-10-31</t>
        </is>
      </c>
      <c r="I4158" s="36" t="n"/>
      <c r="J4158" s="39" t="inlineStr">
        <is>
          <t>https://www2.jpx.co.jp/disc/36790/140120181030426106.pdf</t>
        </is>
      </c>
      <c r="K4158" s="37" t="inlineStr">
        <is>
          <t>post_events_summary</t>
        </is>
      </c>
    </row>
    <row r="4159" ht="45" customHeight="1">
      <c r="A4159" s="36" t="inlineStr">
        <is>
          <t>N027</t>
        </is>
      </c>
      <c r="B4159" s="37" t="inlineStr">
        <is>
          <t>Carview Corporation</t>
        </is>
      </c>
      <c r="C4159" s="36" t="inlineStr">
        <is>
          <t>인수 후</t>
        </is>
      </c>
      <c r="D4159" s="36" t="inlineStr">
        <is>
          <t>2022-03-31</t>
        </is>
      </c>
      <c r="E4159" s="37" t="inlineStr">
        <is>
          <t>기타</t>
        </is>
      </c>
      <c r="F4159" s="37" t="inlineStr">
        <is>
          <t>ファブリカコミュニケーションズ 공시(2022-06-13): 筆頭株主 ㈱カービュー 의결권 8,660개(866,000주, 17.15%, 2022-03-31), 代表者 '代表取締役社長 小谷 圭太'; 합병 후 보유 주식은 ヤフー㈱가 전부 승계 예정.</t>
        </is>
      </c>
      <c r="G4159" s="37" t="inlineStr">
        <is>
          <t>TDnet</t>
        </is>
      </c>
      <c r="H4159" s="36" t="inlineStr">
        <is>
          <t>2022-06-13</t>
        </is>
      </c>
      <c r="I4159" s="36" t="n"/>
      <c r="J4159" s="39" t="inlineStr">
        <is>
          <t>https://www2.jpx.co.jp/disc/41930/140120220613577917.pdf</t>
        </is>
      </c>
      <c r="K4159" s="37" t="inlineStr">
        <is>
          <t>post_events_summary</t>
        </is>
      </c>
    </row>
    <row r="4160" ht="45" customHeight="1">
      <c r="A4160" s="36" t="inlineStr">
        <is>
          <t>N027</t>
        </is>
      </c>
      <c r="B4160" s="37" t="inlineStr">
        <is>
          <t>Carview Corporation</t>
        </is>
      </c>
      <c r="C4160" s="36" t="inlineStr">
        <is>
          <t>인수 후</t>
        </is>
      </c>
      <c r="D4160" s="36" t="inlineStr">
        <is>
          <t>2021-03-31</t>
        </is>
      </c>
      <c r="E4160" s="37" t="inlineStr">
        <is>
          <t>실적</t>
        </is>
      </c>
      <c r="F4160" s="37"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7" t="inlineStr">
        <is>
          <t>기타</t>
        </is>
      </c>
      <c r="H4160" s="36" t="inlineStr">
        <is>
          <t>2022</t>
        </is>
      </c>
      <c r="I4160" s="36" t="n"/>
      <c r="J4160" s="39" t="inlineStr">
        <is>
          <t>https://catr.jp/companies/64607/10693</t>
        </is>
      </c>
      <c r="K4160" s="37" t="inlineStr">
        <is>
          <t>post_events_summary</t>
        </is>
      </c>
    </row>
    <row r="4161" ht="45" customHeight="1">
      <c r="A4161" s="36" t="inlineStr">
        <is>
          <t>N028</t>
        </is>
      </c>
      <c r="B4161" s="37" t="inlineStr">
        <is>
          <t>Microsoft Corporation, MixRadio</t>
        </is>
      </c>
      <c r="C4161" s="36" t="inlineStr">
        <is>
          <t>발표</t>
        </is>
      </c>
      <c r="D4161" s="36" t="inlineStr">
        <is>
          <t>2014-12-18</t>
        </is>
      </c>
      <c r="E4161" s="37" t="inlineStr">
        <is>
          <t>발표</t>
        </is>
      </c>
      <c r="F4161" s="37" t="inlineStr">
        <is>
          <t>기사 메타데이터 article:published_time 2014-12-18T12:10:42Z(21:10 KST, KRX 장 마감 후). LINE이 "expand its range of services to become an integral part of consumers' daily lives" 위해 인수</t>
        </is>
      </c>
      <c r="G4161" s="37" t="inlineStr">
        <is>
          <t>언론 보도</t>
        </is>
      </c>
      <c r="H4161" s="36" t="inlineStr">
        <is>
          <t>2014-12-18</t>
        </is>
      </c>
      <c r="I4161" s="36" t="n"/>
      <c r="J4161" s="39" t="inlineStr">
        <is>
          <t>https://www.hypebot.com/line-messaging-app-acquires-microsofts-mixradio</t>
        </is>
      </c>
      <c r="K4161" s="37" t="inlineStr">
        <is>
          <t>acq_mktcap,size_basis,first_filing_date</t>
        </is>
      </c>
    </row>
    <row r="4162" ht="45" customHeight="1">
      <c r="A4162" s="36" t="inlineStr">
        <is>
          <t>N028</t>
        </is>
      </c>
      <c r="B4162" s="37" t="inlineStr">
        <is>
          <t>Microsoft Corporation, MixRadio</t>
        </is>
      </c>
      <c r="C4162" s="36" t="inlineStr">
        <is>
          <t>발표</t>
        </is>
      </c>
      <c r="D4162" s="36" t="inlineStr">
        <is>
          <t>2014-12-18</t>
        </is>
      </c>
      <c r="E4162" s="37" t="inlineStr">
        <is>
          <t>기타</t>
        </is>
      </c>
      <c r="F4162" s="37" t="inlineStr">
        <is>
          <t>035420.KS 일별 조정종가: 2014-12-17 145,800원, 2014-12-18 143,800원, 2014-12-19 148,000원(2018-10 5:1 분할 소급 반영). 12-18 실제 종가 719,000원</t>
        </is>
      </c>
      <c r="G4162" s="37" t="inlineStr">
        <is>
          <t>기타</t>
        </is>
      </c>
      <c r="H4162" s="36" t="inlineStr">
        <is>
          <t>2026-10-26</t>
        </is>
      </c>
      <c r="I4162" s="36" t="n"/>
      <c r="J4162" s="39" t="inlineStr">
        <is>
          <t>https://query1.finance.yahoo.com/v8/finance/chart/035420.KS?period1=1418601600&amp;period2=1418947200&amp;interval=1d</t>
        </is>
      </c>
      <c r="K4162" s="37" t="inlineStr">
        <is>
          <t>acq_mktcap</t>
        </is>
      </c>
    </row>
    <row r="4163" ht="45" customHeight="1">
      <c r="A4163" s="36" t="inlineStr">
        <is>
          <t>N028</t>
        </is>
      </c>
      <c r="B4163" s="37" t="inlineStr">
        <is>
          <t>Microsoft Corporation, MixRadio</t>
        </is>
      </c>
      <c r="C4163" s="36" t="inlineStr">
        <is>
          <t>발표</t>
        </is>
      </c>
      <c r="D4163" s="36" t="inlineStr">
        <is>
          <t>2014-12-18</t>
        </is>
      </c>
      <c r="E4163" s="37" t="inlineStr">
        <is>
          <t>발표</t>
        </is>
      </c>
      <c r="F4163" s="37" t="inlineStr">
        <is>
          <t>datePublished 2014-12-18T16:47:13Z. "Last month we reported that Microsoft was considering spinning out MixRadio"; LINE이 "announced a music streaming business in Japan last week"</t>
        </is>
      </c>
      <c r="G4163" s="37" t="inlineStr">
        <is>
          <t>언론 보도</t>
        </is>
      </c>
      <c r="H4163" s="36" t="inlineStr">
        <is>
          <t>2014-12-18</t>
        </is>
      </c>
      <c r="I4163" s="36" t="n"/>
      <c r="J4163" s="39" t="inlineStr">
        <is>
          <t>https://techcrunch.com/2014/12/18/mixradio-line/</t>
        </is>
      </c>
      <c r="K4163" s="37" t="inlineStr">
        <is>
          <t>first_filing_date,pre_events_summary</t>
        </is>
      </c>
    </row>
    <row r="4164" ht="45" customHeight="1">
      <c r="A4164" s="36" t="inlineStr">
        <is>
          <t>N028</t>
        </is>
      </c>
      <c r="B4164" s="37" t="inlineStr">
        <is>
          <t>Microsoft Corporation, MixRadio</t>
        </is>
      </c>
      <c r="C4164" s="36" t="inlineStr">
        <is>
          <t>발표</t>
        </is>
      </c>
      <c r="D4164" s="36" t="inlineStr">
        <is>
          <t>2014-12-18</t>
        </is>
      </c>
      <c r="E4164" s="37" t="inlineStr">
        <is>
          <t>발표</t>
        </is>
      </c>
      <c r="F4164" s="37" t="inlineStr">
        <is>
          <t>게재 2014年12月19日 02時53分(JST). "LINE社は12月18日、マイクロソフト コーポレーションから『MixRadio』事業を買収することについて合意しました"</t>
        </is>
      </c>
      <c r="G4164" s="37" t="inlineStr">
        <is>
          <t>언론 보도</t>
        </is>
      </c>
      <c r="H4164" s="36" t="inlineStr">
        <is>
          <t>2014-12-19</t>
        </is>
      </c>
      <c r="I4164" s="36" t="n"/>
      <c r="J4164" s="39" t="inlineStr">
        <is>
          <t>https://weekly.ascii.jp/elem/000/002/628/2628755/</t>
        </is>
      </c>
      <c r="K4164" s="37" t="inlineStr">
        <is>
          <t>first_filing_date</t>
        </is>
      </c>
    </row>
    <row r="4165" ht="45" customHeight="1">
      <c r="A4165" s="36" t="inlineStr">
        <is>
          <t>N028</t>
        </is>
      </c>
      <c r="B4165" s="37" t="inlineStr">
        <is>
          <t>Microsoft Corporation, MixRadio</t>
        </is>
      </c>
      <c r="C4165" s="36" t="inlineStr">
        <is>
          <t>인수 전</t>
        </is>
      </c>
      <c r="D4165" s="36" t="inlineStr">
        <is>
          <t>2014-07-18</t>
        </is>
      </c>
      <c r="E4165" s="37" t="inlineStr">
        <is>
          <t>기타</t>
        </is>
      </c>
      <c r="F4165" s="37" t="inlineStr">
        <is>
          <t>Microsoft 감원 발표와 함께 MixRadio 분사 계획 보도. Rosenberg 대표 "Basically, we're planning a spin-off"(Guardian 인용)</t>
        </is>
      </c>
      <c r="G4165" s="37" t="inlineStr">
        <is>
          <t>언론 보도</t>
        </is>
      </c>
      <c r="H4165" s="36" t="inlineStr">
        <is>
          <t>2014-07-18</t>
        </is>
      </c>
      <c r="I4165" s="36" t="n"/>
      <c r="J4165" s="39" t="inlineStr">
        <is>
          <t>https://www.hypebot.com/microsoft-to-spin-off-nokias-mixradio</t>
        </is>
      </c>
      <c r="K4165" s="37" t="inlineStr">
        <is>
          <t>pre_events_summary,first_filing_date</t>
        </is>
      </c>
    </row>
    <row r="4166" ht="45" customHeight="1">
      <c r="A4166" s="36" t="inlineStr">
        <is>
          <t>N028</t>
        </is>
      </c>
      <c r="B4166" s="37" t="inlineStr">
        <is>
          <t>Microsoft Corporation, MixRadio</t>
        </is>
      </c>
      <c r="C4166" s="36" t="inlineStr">
        <is>
          <t>인수 전</t>
        </is>
      </c>
      <c r="D4166" s="36" t="inlineStr">
        <is>
          <t>2014-11-18</t>
        </is>
      </c>
      <c r="E4166" s="37" t="inlineStr">
        <is>
          <t>기타</t>
        </is>
      </c>
      <c r="F4166" s="37" t="inlineStr">
        <is>
          <t>"Microsoft is in the midst of seeking out investors for an independent Nokia MixRadio", 분사 협상이 "good progress"</t>
        </is>
      </c>
      <c r="G4166" s="37" t="inlineStr">
        <is>
          <t>언론 보도</t>
        </is>
      </c>
      <c r="H4166" s="36" t="inlineStr">
        <is>
          <t>2014-11-18</t>
        </is>
      </c>
      <c r="I4166" s="36" t="n"/>
      <c r="J4166" s="39" t="inlineStr">
        <is>
          <t>https://techcrunch.com/2014/11/18/microsoft-considering-spinning-out-nokia-mixradio/</t>
        </is>
      </c>
      <c r="K4166" s="37" t="inlineStr">
        <is>
          <t>pre_events_summary,first_filing_date</t>
        </is>
      </c>
    </row>
    <row r="4167" ht="45" customHeight="1">
      <c r="A4167" s="36" t="inlineStr">
        <is>
          <t>N028</t>
        </is>
      </c>
      <c r="B4167" s="37" t="inlineStr">
        <is>
          <t>Microsoft Corporation, MixRadio</t>
        </is>
      </c>
      <c r="C4167" s="36" t="inlineStr">
        <is>
          <t>인수 후</t>
        </is>
      </c>
      <c r="D4167" s="36" t="inlineStr">
        <is>
          <t>2016-12-31</t>
        </is>
      </c>
      <c r="E4167" s="37" t="inlineStr">
        <is>
          <t>실적</t>
        </is>
      </c>
      <c r="F4167" s="37"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7" t="inlineStr">
        <is>
          <t>DART 사업보고서</t>
        </is>
      </c>
      <c r="H4167" s="36" t="inlineStr">
        <is>
          <t>2017-03-31</t>
        </is>
      </c>
      <c r="I4167" s="36" t="inlineStr">
        <is>
          <t>20170331004699</t>
        </is>
      </c>
      <c r="J4167" s="39" t="inlineStr">
        <is>
          <t>https://dart.fss.or.kr/dsaf001/main.do?rcpNo=20170331004699</t>
        </is>
      </c>
      <c r="K4167" s="37" t="inlineStr">
        <is>
          <t>target_op_post,target_rev_post,perf_basis</t>
        </is>
      </c>
    </row>
    <row r="4168" ht="45" customHeight="1">
      <c r="A4168" s="36" t="inlineStr">
        <is>
          <t>N028</t>
        </is>
      </c>
      <c r="B4168" s="37" t="inlineStr">
        <is>
          <t>Microsoft Corporation, MixRadio</t>
        </is>
      </c>
      <c r="C4168" s="36" t="inlineStr">
        <is>
          <t>인수 후</t>
        </is>
      </c>
      <c r="D4168" s="36" t="inlineStr">
        <is>
          <t>2016</t>
        </is>
      </c>
      <c r="E4168" s="37" t="inlineStr">
        <is>
          <t>사업철수</t>
        </is>
      </c>
      <c r="F4168" s="37" t="inlineStr">
        <is>
          <t>연결주석 21: "종속기업인 MIXRADIO의 서비스 종료를 결정하였으며, 이와 관련하여 당기중 중단영업손익으로 반영된 구조조정비용은 10,225백만원입니다"</t>
        </is>
      </c>
      <c r="G4168" s="37" t="inlineStr">
        <is>
          <t>DART 사업보고서</t>
        </is>
      </c>
      <c r="H4168" s="36" t="inlineStr">
        <is>
          <t>2017-03-31</t>
        </is>
      </c>
      <c r="I4168" s="36" t="inlineStr">
        <is>
          <t>20170331004699</t>
        </is>
      </c>
      <c r="J4168" s="39" t="inlineStr">
        <is>
          <t>https://dart.fss.or.kr/dsaf001/main.do?rcpNo=20170331004699</t>
        </is>
      </c>
      <c r="K4168" s="37" t="inlineStr">
        <is>
          <t>post_events_summary</t>
        </is>
      </c>
    </row>
    <row r="4169" ht="45" customHeight="1">
      <c r="A4169" s="36" t="inlineStr">
        <is>
          <t>N028</t>
        </is>
      </c>
      <c r="B4169" s="37" t="inlineStr">
        <is>
          <t>Microsoft Corporation, MixRadio</t>
        </is>
      </c>
      <c r="C4169" s="36" t="inlineStr">
        <is>
          <t>인수 후</t>
        </is>
      </c>
      <c r="D4169" s="36" t="inlineStr">
        <is>
          <t>2016-12-31</t>
        </is>
      </c>
      <c r="E4169" s="37" t="inlineStr">
        <is>
          <t>실적</t>
        </is>
      </c>
      <c r="F4169" s="37" t="inlineStr">
        <is>
          <t>연결주석 23 Discontinued Operations: 2016 Revenues ¥443,754천, Profit/(loss) before tax ¥(2,726,310)천, loss for the year ¥(1,981,668)천 (2015: ¥264,306천, ¥(11,503,098)천, ¥(7,587,997)천)</t>
        </is>
      </c>
      <c r="G4169" s="37" t="inlineStr">
        <is>
          <t>SEC</t>
        </is>
      </c>
      <c r="H4169" s="36" t="inlineStr">
        <is>
          <t>2017-03-31</t>
        </is>
      </c>
      <c r="I4169" s="36" t="inlineStr">
        <is>
          <t>0001157523-17-000925</t>
        </is>
      </c>
      <c r="J4169" s="39" t="inlineStr">
        <is>
          <t>https://www.sec.gov/Archives/edgar/data/1611820/000115752317000925/a51530935.htm</t>
        </is>
      </c>
      <c r="K4169" s="37" t="inlineStr">
        <is>
          <t>target_rev_post,target_op_post,perf_basis</t>
        </is>
      </c>
    </row>
    <row r="4170" ht="45" customHeight="1">
      <c r="A4170" s="36" t="inlineStr">
        <is>
          <t>N030</t>
        </is>
      </c>
      <c r="B4170" s="37" t="inlineStr">
        <is>
          <t>Dynatech Inc.</t>
        </is>
      </c>
      <c r="C4170" s="36" t="inlineStr">
        <is>
          <t>인수 전</t>
        </is>
      </c>
      <c r="D4170" s="36" t="inlineStr">
        <is>
          <t>2014-12-31</t>
        </is>
      </c>
      <c r="E4170" s="37" t="inlineStr">
        <is>
          <t>실적</t>
        </is>
      </c>
      <c r="F4170" s="37" t="inlineStr">
        <is>
          <t>ダイナテック 홈페이지 会社概要(인수 전 캡처): 売上高 "12億30百万円 (2015年12月期見込み) / 11億18百万円 (2014年12月期実績) / 10億18百万円 (2013年12月期実績)", 資本金 3000万円, 설립 1987-08-28</t>
        </is>
      </c>
      <c r="G4170" s="37" t="inlineStr">
        <is>
          <t>기타</t>
        </is>
      </c>
      <c r="H4170" s="36" t="inlineStr">
        <is>
          <t>2015-04-22</t>
        </is>
      </c>
      <c r="I4170" s="36" t="n"/>
      <c r="J4170" s="39" t="inlineStr">
        <is>
          <t>https://web.archive.org/web/20150422050617/http://www.dyn.co.jp:80/company/</t>
        </is>
      </c>
      <c r="K4170" s="37" t="inlineStr">
        <is>
          <t>target_rev_pre,perf_basis</t>
        </is>
      </c>
    </row>
    <row r="4171" ht="45" customHeight="1">
      <c r="A4171" s="36" t="inlineStr">
        <is>
          <t>N030</t>
        </is>
      </c>
      <c r="B4171" s="37" t="inlineStr">
        <is>
          <t>Dynatech Inc.</t>
        </is>
      </c>
      <c r="C4171" s="36" t="inlineStr">
        <is>
          <t>인수 후</t>
        </is>
      </c>
      <c r="D4171" s="36" t="inlineStr">
        <is>
          <t>2015-12-31</t>
        </is>
      </c>
      <c r="E4171" s="37" t="inlineStr">
        <is>
          <t>실적</t>
        </is>
      </c>
      <c r="F4171" s="37"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7" t="inlineStr">
        <is>
          <t>기타</t>
        </is>
      </c>
      <c r="H4171" s="36" t="inlineStr">
        <is>
          <t>2016-08-17</t>
        </is>
      </c>
      <c r="I4171" s="36" t="n"/>
      <c r="J4171" s="39" t="inlineStr">
        <is>
          <t>https://web.archive.org/web/20160817040128/http://www.dyn.co.jp:80/company/</t>
        </is>
      </c>
      <c r="K4171" s="37" t="inlineStr">
        <is>
          <t>target_rev_post,post_events_summary,status_chk</t>
        </is>
      </c>
    </row>
    <row r="4172" ht="45" customHeight="1">
      <c r="A4172" s="36" t="inlineStr">
        <is>
          <t>N030</t>
        </is>
      </c>
      <c r="B4172" s="37" t="inlineStr">
        <is>
          <t>Dynatech Inc.</t>
        </is>
      </c>
      <c r="C4172" s="36" t="inlineStr">
        <is>
          <t>인수 후</t>
        </is>
      </c>
      <c r="D4172" s="36" t="inlineStr">
        <is>
          <t>2017-03-31</t>
        </is>
      </c>
      <c r="E4172" s="37" t="inlineStr">
        <is>
          <t>실적</t>
        </is>
      </c>
      <c r="F4172" s="37"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7" t="inlineStr">
        <is>
          <t>기타</t>
        </is>
      </c>
      <c r="H4172" s="36" t="inlineStr">
        <is>
          <t>2017-10-02</t>
        </is>
      </c>
      <c r="I4172" s="36" t="n"/>
      <c r="J4172" s="39" t="inlineStr">
        <is>
          <t>https://web.archive.org/web/20171002092801/http://www.dyn.co.jp:80/company</t>
        </is>
      </c>
      <c r="K4172" s="37" t="inlineStr">
        <is>
          <t>target_rev_pre,target_rev_post,perf_basis</t>
        </is>
      </c>
    </row>
    <row r="4173" ht="45" customHeight="1">
      <c r="A4173" s="36" t="inlineStr">
        <is>
          <t>N030</t>
        </is>
      </c>
      <c r="B4173" s="37" t="inlineStr">
        <is>
          <t>Dynatech Inc.</t>
        </is>
      </c>
      <c r="C4173" s="36" t="inlineStr">
        <is>
          <t>발표</t>
        </is>
      </c>
      <c r="D4173" s="36" t="inlineStr">
        <is>
          <t>2015-07</t>
        </is>
      </c>
      <c r="E4173" s="37" t="inlineStr">
        <is>
          <t>발표</t>
        </is>
      </c>
      <c r="F4173" s="37"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7" t="inlineStr">
        <is>
          <t>회사 보도자료</t>
        </is>
      </c>
      <c r="H4173" s="36" t="inlineStr">
        <is>
          <t>2015-07</t>
        </is>
      </c>
      <c r="I4173" s="36" t="n"/>
      <c r="J4173" s="39" t="inlineStr">
        <is>
          <t>https://web.archive.org/web/20150811030309/http://www.dyn.co.jp:80/</t>
        </is>
      </c>
      <c r="K4173" s="37" t="inlineStr">
        <is>
          <t>purpose_quote,status_chk,first_filing_date</t>
        </is>
      </c>
    </row>
    <row r="4174" ht="45" customHeight="1">
      <c r="A4174" s="36" t="inlineStr">
        <is>
          <t>N030</t>
        </is>
      </c>
      <c r="B4174" s="37" t="inlineStr">
        <is>
          <t>Dynatech Inc.</t>
        </is>
      </c>
      <c r="C4174" s="36" t="inlineStr">
        <is>
          <t>인수 후</t>
        </is>
      </c>
      <c r="D4174" s="36" t="inlineStr">
        <is>
          <t>2021-03-31</t>
        </is>
      </c>
      <c r="E4174" s="37" t="inlineStr">
        <is>
          <t>실적</t>
        </is>
      </c>
      <c r="F4174" s="37"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7" t="inlineStr">
        <is>
          <t>기타</t>
        </is>
      </c>
      <c r="H4174" s="36" t="inlineStr">
        <is>
          <t>2026-10-26 열람</t>
        </is>
      </c>
      <c r="I4174" s="36" t="n"/>
      <c r="J4174" s="39" t="inlineStr">
        <is>
          <t>https://catr.jp/companies/c0422/21918</t>
        </is>
      </c>
      <c r="K4174" s="37" t="inlineStr">
        <is>
          <t>post_events_summary</t>
        </is>
      </c>
    </row>
    <row r="4175" ht="45" customHeight="1">
      <c r="A4175" s="36" t="inlineStr">
        <is>
          <t>N030</t>
        </is>
      </c>
      <c r="B4175" s="37" t="inlineStr">
        <is>
          <t>Dynatech Inc.</t>
        </is>
      </c>
      <c r="C4175" s="36" t="inlineStr">
        <is>
          <t>인수 후</t>
        </is>
      </c>
      <c r="D4175" s="36" t="inlineStr">
        <is>
          <t>2023-12-31</t>
        </is>
      </c>
      <c r="E4175" s="37" t="inlineStr">
        <is>
          <t>손상차손</t>
        </is>
      </c>
      <c r="F4175" s="37" t="inlineStr">
        <is>
          <t>バリューコマース 有価証券報告書 第28期(2023/12): "連結子会社であるダイナテック株式会社に係る資産等の減損損失144百万円を計上"</t>
        </is>
      </c>
      <c r="G4175" s="37" t="inlineStr">
        <is>
          <t>EDINET</t>
        </is>
      </c>
      <c r="H4175" s="36" t="inlineStr">
        <is>
          <t>2024-03</t>
        </is>
      </c>
      <c r="I4175" s="36" t="inlineStr">
        <is>
          <t>S100T3JV</t>
        </is>
      </c>
      <c r="J4175" s="39" t="inlineStr">
        <is>
          <t>https://ssl4.eir-parts.net/doc/2491/yuho_pdf/S100T3JV/00.pdf</t>
        </is>
      </c>
      <c r="K4175" s="37" t="inlineStr">
        <is>
          <t>impairment,post_events_summary</t>
        </is>
      </c>
    </row>
    <row r="4176" ht="45" customHeight="1">
      <c r="A4176" s="36" t="inlineStr">
        <is>
          <t>N030</t>
        </is>
      </c>
      <c r="B4176" s="37" t="inlineStr">
        <is>
          <t>Dynatech Inc.</t>
        </is>
      </c>
      <c r="C4176" s="36" t="inlineStr">
        <is>
          <t>인수 후</t>
        </is>
      </c>
      <c r="D4176" s="36" t="inlineStr">
        <is>
          <t>2025-12-31</t>
        </is>
      </c>
      <c r="E4176" s="37" t="inlineStr">
        <is>
          <t>손상차손</t>
        </is>
      </c>
      <c r="F4176" s="37"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7" t="inlineStr">
        <is>
          <t>EDINET</t>
        </is>
      </c>
      <c r="H4176" s="36" t="inlineStr">
        <is>
          <t>2026-03</t>
        </is>
      </c>
      <c r="I4176" s="36" t="inlineStr">
        <is>
          <t>S100XU5J</t>
        </is>
      </c>
      <c r="J4176" s="39" t="inlineStr">
        <is>
          <t>https://ssl4.eir-parts.net/doc/2491/yuho_pdf/S100XU5J/00.pdf</t>
        </is>
      </c>
      <c r="K4176" s="37" t="inlineStr">
        <is>
          <t>impairment,post_events_summary,pre_incorp_chk</t>
        </is>
      </c>
    </row>
    <row r="4177" ht="45" customHeight="1">
      <c r="A4177" s="36" t="inlineStr">
        <is>
          <t>N031</t>
        </is>
      </c>
      <c r="B4177" s="37" t="inlineStr">
        <is>
          <t>Ikyu Corporation</t>
        </is>
      </c>
      <c r="C4177" s="36" t="inlineStr">
        <is>
          <t>인수 후</t>
        </is>
      </c>
      <c r="D4177" s="36" t="inlineStr">
        <is>
          <t>2016-03-17</t>
        </is>
      </c>
      <c r="E4177" s="37" t="inlineStr">
        <is>
          <t>추가취득</t>
        </is>
      </c>
      <c r="F4177" s="37"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7" t="inlineStr">
        <is>
          <t>TDnet</t>
        </is>
      </c>
      <c r="H4177" s="36" t="inlineStr">
        <is>
          <t>2016-02-12</t>
        </is>
      </c>
      <c r="I4177" s="36" t="inlineStr">
        <is>
          <t>140120160212414014</t>
        </is>
      </c>
      <c r="J4177" s="39" t="inlineStr">
        <is>
          <t>https://assets.minkabu.jp/news/article_media_content/urn:newsml:tdnet.info:20160212414014/140120160212414014.pdf</t>
        </is>
      </c>
      <c r="K4177" s="37" t="inlineStr">
        <is>
          <t>status_chk,value_chk_local,chk_note,post_events_summary</t>
        </is>
      </c>
    </row>
    <row r="4178" ht="45" customHeight="1">
      <c r="A4178" s="36" t="inlineStr">
        <is>
          <t>N031</t>
        </is>
      </c>
      <c r="B4178" s="37" t="inlineStr">
        <is>
          <t>Ikyu Corporation</t>
        </is>
      </c>
      <c r="C4178" s="36" t="inlineStr">
        <is>
          <t>인수 후</t>
        </is>
      </c>
      <c r="D4178" s="36" t="inlineStr">
        <is>
          <t>2017-03-31</t>
        </is>
      </c>
      <c r="E4178" s="37" t="inlineStr">
        <is>
          <t>실적</t>
        </is>
      </c>
      <c r="F4178" s="37" t="inlineStr">
        <is>
          <t>一休 第19期 決算公告(電子公告): 대차대조표만 공개, (うち当期純利益) 2,669,910千円</t>
        </is>
      </c>
      <c r="G4178" s="37" t="inlineStr">
        <is>
          <t>회사 보도자료</t>
        </is>
      </c>
      <c r="H4178" s="36" t="inlineStr">
        <is>
          <t>2017</t>
        </is>
      </c>
      <c r="I4178" s="36" t="inlineStr">
        <is>
          <t>一休 第19期 決算公告</t>
        </is>
      </c>
      <c r="J4178" s="39" t="inlineStr">
        <is>
          <t>https://assets.ikyu.co.jp/corporate/uploads/2019/10/%E7%AC%AC19%E6%9C%9F-%E6%B1%BA%E7%AE%97%E5%85%AC%E5%91%8A.pdf</t>
        </is>
      </c>
      <c r="K4178" s="37" t="inlineStr">
        <is>
          <t>post_events_summary</t>
        </is>
      </c>
    </row>
    <row r="4179" ht="45" customHeight="1">
      <c r="A4179" s="36" t="inlineStr">
        <is>
          <t>N031</t>
        </is>
      </c>
      <c r="B4179" s="37" t="inlineStr">
        <is>
          <t>Ikyu Corporation</t>
        </is>
      </c>
      <c r="C4179" s="36" t="inlineStr">
        <is>
          <t>인수 후</t>
        </is>
      </c>
      <c r="D4179" s="36" t="inlineStr">
        <is>
          <t>2018-03-31</t>
        </is>
      </c>
      <c r="E4179" s="37" t="inlineStr">
        <is>
          <t>실적</t>
        </is>
      </c>
      <c r="F4179" s="37" t="inlineStr">
        <is>
          <t>一休 第20期 決算公告(電子公告): 대차대조표만 공개, (うち当期純利益) 3,620,618千円</t>
        </is>
      </c>
      <c r="G4179" s="37" t="inlineStr">
        <is>
          <t>회사 보도자료</t>
        </is>
      </c>
      <c r="H4179" s="36" t="inlineStr">
        <is>
          <t>2018</t>
        </is>
      </c>
      <c r="I4179" s="36" t="inlineStr">
        <is>
          <t>一休 第20期 決算公告</t>
        </is>
      </c>
      <c r="J4179" s="39" t="inlineStr">
        <is>
          <t>https://assets.ikyu.co.jp/corporate/uploads/2019/10/%E7%AC%AC20%E6%9C%9F-%E6%B1%BA%E7%AE%97%E5%85%AC%E5%91%8A.pdf</t>
        </is>
      </c>
      <c r="K4179" s="37" t="inlineStr">
        <is>
          <t>post_events_summary</t>
        </is>
      </c>
    </row>
    <row r="4180" ht="45" customHeight="1">
      <c r="A4180" s="36" t="inlineStr">
        <is>
          <t>N031</t>
        </is>
      </c>
      <c r="B4180" s="37" t="inlineStr">
        <is>
          <t>Ikyu Corporation</t>
        </is>
      </c>
      <c r="C4180" s="36" t="inlineStr">
        <is>
          <t>인수 후</t>
        </is>
      </c>
      <c r="D4180" s="36" t="inlineStr">
        <is>
          <t>2019-03-31</t>
        </is>
      </c>
      <c r="E4180" s="37" t="inlineStr">
        <is>
          <t>실적</t>
        </is>
      </c>
      <c r="F4180" s="37" t="inlineStr">
        <is>
          <t>一休 第21期 決算公告(電子公告): 대차대조표만 공개, (うち当期純利益) 5,444,847千円</t>
        </is>
      </c>
      <c r="G4180" s="37" t="inlineStr">
        <is>
          <t>회사 보도자료</t>
        </is>
      </c>
      <c r="H4180" s="36" t="inlineStr">
        <is>
          <t>2019</t>
        </is>
      </c>
      <c r="I4180" s="36" t="inlineStr">
        <is>
          <t>一休 第21期 決算公告</t>
        </is>
      </c>
      <c r="J4180" s="39" t="inlineStr">
        <is>
          <t>https://assets.ikyu.co.jp/corporate/uploads/2019/10/%E7%AC%AC21%E6%9C%9F-%E6%B1%BA%E7%AE%97%E5%85%AC%E5%91%8A.pdf</t>
        </is>
      </c>
      <c r="K4180" s="37" t="inlineStr">
        <is>
          <t>post_events_summary</t>
        </is>
      </c>
    </row>
    <row r="4181" ht="45" customHeight="1">
      <c r="A4181" s="36" t="inlineStr">
        <is>
          <t>N032</t>
        </is>
      </c>
      <c r="B4181" s="37" t="inlineStr">
        <is>
          <t>PayPay Asset Management Co., Ltd.</t>
        </is>
      </c>
      <c r="C4181" s="36" t="inlineStr">
        <is>
          <t>발표</t>
        </is>
      </c>
      <c r="D4181" s="36" t="inlineStr">
        <is>
          <t>2016-08-15</t>
        </is>
      </c>
      <c r="E4181" s="37" t="inlineStr">
        <is>
          <t>기타</t>
        </is>
      </c>
      <c r="F4181" s="37" t="inlineStr">
        <is>
          <t>Yahoo Finance 7162.T 일별(검토 재조회): 8/5 215 → 8/8 211 → 8/9 291 → 8/10 371 → 8/12 442 → 8/15 522(거래량 6,552,200) → 8/16 422円</t>
        </is>
      </c>
      <c r="G4181" s="37" t="inlineStr">
        <is>
          <t>기타</t>
        </is>
      </c>
      <c r="H4181" s="36" t="inlineStr">
        <is>
          <t>2026-10-26</t>
        </is>
      </c>
      <c r="I4181" s="36" t="n"/>
      <c r="J4181" s="39" t="inlineStr">
        <is>
          <t>https://query1.finance.yahoo.com/v8/finance/chart/7162.T?period1=1470096000&amp;period2=1471392000&amp;interval=1d</t>
        </is>
      </c>
      <c r="K4181" s="37" t="inlineStr">
        <is>
          <t>notes,event_ticker_basis</t>
        </is>
      </c>
    </row>
    <row r="4182" ht="45" customHeight="1">
      <c r="A4182" s="36" t="inlineStr">
        <is>
          <t>N032</t>
        </is>
      </c>
      <c r="B4182" s="37" t="inlineStr">
        <is>
          <t>PayPay Asset Management Co., Ltd.</t>
        </is>
      </c>
      <c r="C4182" s="36" t="inlineStr">
        <is>
          <t>인수 후</t>
        </is>
      </c>
      <c r="D4182" s="36" t="inlineStr">
        <is>
          <t>2019-03-31</t>
        </is>
      </c>
      <c r="E4182" s="37" t="inlineStr">
        <is>
          <t>실적</t>
        </is>
      </c>
      <c r="F4182" s="37"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7" t="inlineStr">
        <is>
          <t>EDINET</t>
        </is>
      </c>
      <c r="H4182" s="36" t="inlineStr">
        <is>
          <t>2020-02-04</t>
        </is>
      </c>
      <c r="I4182" s="36" t="inlineStr">
        <is>
          <t>S100HU8X</t>
        </is>
      </c>
      <c r="J4182" s="39" t="inlineStr">
        <is>
          <t>https://disclosure2dl.edinet-fsa.go.jp/searchdocument/pdf/S100HU8X.pdf</t>
        </is>
      </c>
      <c r="K4182" s="37" t="inlineStr">
        <is>
          <t>perf_basis,post_events_summary</t>
        </is>
      </c>
    </row>
    <row r="4183" ht="45" customHeight="1">
      <c r="A4183" s="36" t="inlineStr">
        <is>
          <t>N032</t>
        </is>
      </c>
      <c r="B4183" s="37" t="inlineStr">
        <is>
          <t>PayPay Asset Management Co., Ltd.</t>
        </is>
      </c>
      <c r="C4183" s="36" t="inlineStr">
        <is>
          <t>인수 후</t>
        </is>
      </c>
      <c r="D4183" s="36" t="inlineStr">
        <is>
          <t>2024-12-25</t>
        </is>
      </c>
      <c r="E4183" s="37" t="inlineStr">
        <is>
          <t>소유주변경</t>
        </is>
      </c>
      <c r="F4183" s="37"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7" t="inlineStr">
        <is>
          <t>EDINET</t>
        </is>
      </c>
      <c r="H4183" s="36" t="inlineStr">
        <is>
          <t>2025-07-25</t>
        </is>
      </c>
      <c r="I4183" s="36" t="inlineStr">
        <is>
          <t>S100WDOL</t>
        </is>
      </c>
      <c r="J4183" s="39" t="inlineStr">
        <is>
          <t>https://disclosure2dl.edinet-fsa.go.jp/searchdocument/pdf/S100WDOL.pdf</t>
        </is>
      </c>
      <c r="K4183" s="37" t="inlineStr">
        <is>
          <t>post_events_summary,notes</t>
        </is>
      </c>
    </row>
    <row r="4184" ht="45" customHeight="1">
      <c r="A4184" s="36" t="inlineStr">
        <is>
          <t>N032</t>
        </is>
      </c>
      <c r="B4184" s="37" t="inlineStr">
        <is>
          <t>PayPay Asset Management Co., Ltd.</t>
        </is>
      </c>
      <c r="C4184" s="36" t="inlineStr">
        <is>
          <t>인수 후</t>
        </is>
      </c>
      <c r="D4184" s="36" t="inlineStr">
        <is>
          <t>2024-10-11</t>
        </is>
      </c>
      <c r="E4184" s="37" t="inlineStr">
        <is>
          <t>사업철수</t>
        </is>
      </c>
      <c r="F4184" s="37"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7" t="inlineStr">
        <is>
          <t>회사 보도자료</t>
        </is>
      </c>
      <c r="H4184" s="36" t="inlineStr">
        <is>
          <t>2024-10-11</t>
        </is>
      </c>
      <c r="I4184" s="36" t="n"/>
      <c r="J4184" s="39" t="inlineStr">
        <is>
          <t>https://www.am-one.co.jp/pdf/news/377/241011_AMOne_newsrelease.pdf</t>
        </is>
      </c>
      <c r="K4184" s="37" t="inlineStr">
        <is>
          <t>post_events_summary,earnings_call_note</t>
        </is>
      </c>
    </row>
    <row r="4185" ht="45" customHeight="1">
      <c r="A4185" s="36" t="inlineStr">
        <is>
          <t>N033</t>
        </is>
      </c>
      <c r="B4185" s="37" t="inlineStr">
        <is>
          <t>Demae-Can Co.,Ltd (TSE:2484)</t>
        </is>
      </c>
      <c r="C4185" s="36" t="inlineStr">
        <is>
          <t>인수 전</t>
        </is>
      </c>
      <c r="D4185" s="36" t="inlineStr">
        <is>
          <t>2016-08-31</t>
        </is>
      </c>
      <c r="E4185" s="37" t="inlineStr">
        <is>
          <t>실적</t>
        </is>
      </c>
      <c r="F4185" s="37"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7" t="inlineStr">
        <is>
          <t>EDINET</t>
        </is>
      </c>
      <c r="H4185" s="36" t="inlineStr">
        <is>
          <t>2016-11-25</t>
        </is>
      </c>
      <c r="I4185" s="36" t="inlineStr">
        <is>
          <t>S10096NN</t>
        </is>
      </c>
      <c r="J4185" s="39" t="inlineStr">
        <is>
          <t>https://disclosure2dl.edinet-fsa.go.jp/searchdocument/pdf/S10096NN.pdf</t>
        </is>
      </c>
      <c r="K4185" s="37" t="inlineStr">
        <is>
          <t>target_rev_pre,target_op_pre,perf_basis</t>
        </is>
      </c>
    </row>
    <row r="4186" ht="45" customHeight="1">
      <c r="A4186" s="36" t="inlineStr">
        <is>
          <t>N033</t>
        </is>
      </c>
      <c r="B4186" s="37" t="inlineStr">
        <is>
          <t>Demae-Can Co.,Ltd (TSE:2484)</t>
        </is>
      </c>
      <c r="C4186" s="36" t="inlineStr">
        <is>
          <t>인수 후</t>
        </is>
      </c>
      <c r="D4186" s="36" t="inlineStr">
        <is>
          <t>2018-03-30</t>
        </is>
      </c>
      <c r="E4186" s="37" t="inlineStr">
        <is>
          <t>어닝콜</t>
        </is>
      </c>
      <c r="F4186" s="37" t="inlineStr">
        <is>
          <t>LINE 20-F FY2017: 'We operate LINE Delima service in collaboration with Yume no Machi Souzou Iinkai Co., Ltd., a company in which we hold a 22.0% interest'. 기존 근거 목록에 이 문서 행이 없어 추가.</t>
        </is>
      </c>
      <c r="G4186" s="37" t="inlineStr">
        <is>
          <t>SEC</t>
        </is>
      </c>
      <c r="H4186" s="36" t="inlineStr">
        <is>
          <t>2018-03-30</t>
        </is>
      </c>
      <c r="I4186" s="36" t="inlineStr">
        <is>
          <t>0001193125-18-102738</t>
        </is>
      </c>
      <c r="J4186" s="39" t="inlineStr">
        <is>
          <t>https://www.sec.gov/Archives/edgar/data/1611820/000119312518102738/d661717d20f.htm</t>
        </is>
      </c>
      <c r="K4186" s="37" t="inlineStr">
        <is>
          <t>earnings_call_note</t>
        </is>
      </c>
    </row>
    <row r="4187" ht="45" customHeight="1">
      <c r="A4187" s="36" t="inlineStr">
        <is>
          <t>N033</t>
        </is>
      </c>
      <c r="B4187" s="37" t="inlineStr">
        <is>
          <t>Demae-Can Co.,Ltd (TSE:2484)</t>
        </is>
      </c>
      <c r="C4187" s="36" t="inlineStr">
        <is>
          <t>인수 후</t>
        </is>
      </c>
      <c r="D4187" s="36" t="inlineStr">
        <is>
          <t>2020-09-30</t>
        </is>
      </c>
      <c r="E4187" s="37" t="inlineStr">
        <is>
          <t>기타</t>
        </is>
      </c>
      <c r="F4187" s="37"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7" t="inlineStr">
        <is>
          <t>SEC</t>
        </is>
      </c>
      <c r="H4187" s="36" t="inlineStr">
        <is>
          <t>2020-11-06</t>
        </is>
      </c>
      <c r="I4187" s="36" t="inlineStr">
        <is>
          <t>0001193125-20-287326</t>
        </is>
      </c>
      <c r="J4187" s="39" t="inlineStr">
        <is>
          <t>https://www.sec.gov/Archives/edgar/data/1611820/000119312520287326/d20073d6k.htm</t>
        </is>
      </c>
      <c r="K4187" s="37" t="inlineStr">
        <is>
          <t>impairment</t>
        </is>
      </c>
    </row>
    <row r="4188" ht="45" customHeight="1">
      <c r="A4188" s="36" t="inlineStr">
        <is>
          <t>N033</t>
        </is>
      </c>
      <c r="B4188" s="37" t="inlineStr">
        <is>
          <t>Demae-Can Co.,Ltd (TSE:2484)</t>
        </is>
      </c>
      <c r="C4188" s="36" t="inlineStr">
        <is>
          <t>인수 후</t>
        </is>
      </c>
      <c r="D4188" s="36" t="inlineStr">
        <is>
          <t>2020-10-28</t>
        </is>
      </c>
      <c r="E4188" s="37" t="inlineStr">
        <is>
          <t>기타</t>
        </is>
      </c>
      <c r="F4188" s="37"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7" t="inlineStr">
        <is>
          <t>TDnet</t>
        </is>
      </c>
      <c r="H4188" s="36" t="inlineStr">
        <is>
          <t>2020-10-28</t>
        </is>
      </c>
      <c r="I4188" s="36" t="n"/>
      <c r="J4188" s="39" t="inlineStr">
        <is>
          <t>https://assets.minkabu.jp/news/article_media_content/urn:newsml:tdnet.info:20201026408398/140120201026408398.pdf</t>
        </is>
      </c>
      <c r="K4188" s="37" t="inlineStr">
        <is>
          <t>impairment</t>
        </is>
      </c>
    </row>
    <row r="4189" ht="45" customHeight="1">
      <c r="A4189" s="36" t="inlineStr">
        <is>
          <t>N033</t>
        </is>
      </c>
      <c r="B4189" s="37" t="inlineStr">
        <is>
          <t>Demae-Can Co.,Ltd (TSE:2484)</t>
        </is>
      </c>
      <c r="C4189" s="36" t="inlineStr">
        <is>
          <t>인수 후</t>
        </is>
      </c>
      <c r="D4189" s="36" t="inlineStr">
        <is>
          <t>2024-07-18</t>
        </is>
      </c>
      <c r="E4189" s="37" t="inlineStr">
        <is>
          <t>매각</t>
        </is>
      </c>
      <c r="F4189" s="37" t="inlineStr">
        <is>
          <t>LINEヤフー 대량보유 변경보고서(제출 2024-07-25): 2024-07-16~18 市場内 処分(428,600·428,600·214,300주), 보유 총수 49,570,200주, 보유비율 37.43%(직전 38.44%), 발행주식 132,421,230주.</t>
        </is>
      </c>
      <c r="G4189" s="37" t="inlineStr">
        <is>
          <t>EDINET</t>
        </is>
      </c>
      <c r="H4189" s="36" t="inlineStr">
        <is>
          <t>2024-07-25</t>
        </is>
      </c>
      <c r="I4189" s="36" t="inlineStr">
        <is>
          <t>S100U2YU</t>
        </is>
      </c>
      <c r="J4189" s="39" t="inlineStr">
        <is>
          <t>https://disclosure2dl.edinet-fsa.go.jp/searchdocument/pdf/S100U2YU.pdf</t>
        </is>
      </c>
      <c r="K4189" s="37" t="inlineStr">
        <is>
          <t>post_events_summary</t>
        </is>
      </c>
    </row>
    <row r="4190" ht="45" customHeight="1">
      <c r="A4190" s="36" t="inlineStr">
        <is>
          <t>N033</t>
        </is>
      </c>
      <c r="B4190" s="37" t="inlineStr">
        <is>
          <t>Demae-Can Co.,Ltd (TSE:2484)</t>
        </is>
      </c>
      <c r="C4190" s="36" t="inlineStr">
        <is>
          <t>인수 후</t>
        </is>
      </c>
      <c r="D4190" s="36" t="inlineStr">
        <is>
          <t>2024-11-05</t>
        </is>
      </c>
      <c r="E4190" s="37" t="inlineStr">
        <is>
          <t>매각</t>
        </is>
      </c>
      <c r="F4190" s="37" t="inlineStr">
        <is>
          <t>LINEヤフー 대량보유 변경보고서(제출 2024-11-12): 2024-09 이후 市場内 処分 지속, 보유 총수 47,492,100주, 보유비율 35.86%(직전 36.91%).</t>
        </is>
      </c>
      <c r="G4190" s="37" t="inlineStr">
        <is>
          <t>EDINET</t>
        </is>
      </c>
      <c r="H4190" s="36" t="inlineStr">
        <is>
          <t>2024-11-12</t>
        </is>
      </c>
      <c r="I4190" s="36" t="inlineStr">
        <is>
          <t>S100UMYQ</t>
        </is>
      </c>
      <c r="J4190" s="39" t="inlineStr">
        <is>
          <t>https://disclosure2dl.edinet-fsa.go.jp/searchdocument/pdf/S100UMYQ.pdf</t>
        </is>
      </c>
      <c r="K4190" s="37" t="inlineStr">
        <is>
          <t>post_events_summary</t>
        </is>
      </c>
    </row>
    <row r="4191" ht="45" customHeight="1">
      <c r="A4191" s="36" t="inlineStr">
        <is>
          <t>N033</t>
        </is>
      </c>
      <c r="B4191" s="37" t="inlineStr">
        <is>
          <t>Demae-Can Co.,Ltd (TSE:2484)</t>
        </is>
      </c>
      <c r="C4191" s="36" t="inlineStr">
        <is>
          <t>인수 후</t>
        </is>
      </c>
      <c r="D4191" s="36" t="inlineStr">
        <is>
          <t>2025-01-31</t>
        </is>
      </c>
      <c r="E4191" s="37" t="inlineStr">
        <is>
          <t>기타</t>
        </is>
      </c>
      <c r="F4191" s="37" t="inlineStr">
        <is>
          <t>出前館 FY2025/8 有価証券報告書 発行済株式総数の推移: '2025年1月31日 △20,040,800 112,380,430', '発行済株式総数の減少は、自己株式の消却によるもの'.</t>
        </is>
      </c>
      <c r="G4191" s="37" t="inlineStr">
        <is>
          <t>EDINET</t>
        </is>
      </c>
      <c r="H4191" s="36" t="inlineStr">
        <is>
          <t>2025-11-26</t>
        </is>
      </c>
      <c r="I4191" s="36" t="inlineStr">
        <is>
          <t>S100X153</t>
        </is>
      </c>
      <c r="J4191" s="39" t="inlineStr">
        <is>
          <t>https://disclosure2dl.edinet-fsa.go.jp/searchdocument/pdf/S100X153.pdf</t>
        </is>
      </c>
      <c r="K4191" s="37" t="inlineStr">
        <is>
          <t>post_events_summary</t>
        </is>
      </c>
    </row>
    <row r="4192" ht="45" customHeight="1">
      <c r="A4192" s="36" t="inlineStr">
        <is>
          <t>N033</t>
        </is>
      </c>
      <c r="B4192" s="37" t="inlineStr">
        <is>
          <t>Demae-Can Co.,Ltd (TSE:2484)</t>
        </is>
      </c>
      <c r="C4192" s="36" t="inlineStr">
        <is>
          <t>인수 후</t>
        </is>
      </c>
      <c r="D4192" s="36" t="inlineStr">
        <is>
          <t>2024-08-31</t>
        </is>
      </c>
      <c r="E4192" s="37" t="inlineStr">
        <is>
          <t>기타</t>
        </is>
      </c>
      <c r="F4192" s="37"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7" t="inlineStr">
        <is>
          <t>EDINET</t>
        </is>
      </c>
      <c r="H4192" s="36" t="inlineStr">
        <is>
          <t>2024-12-02</t>
        </is>
      </c>
      <c r="I4192" s="36" t="inlineStr">
        <is>
          <t>S100UVPV</t>
        </is>
      </c>
      <c r="J4192" s="39" t="inlineStr">
        <is>
          <t>https://disclosure2dl.edinet-fsa.go.jp/searchdocument/pdf/S100UVPV.pdf</t>
        </is>
      </c>
      <c r="K4192" s="37" t="inlineStr">
        <is>
          <t>notes</t>
        </is>
      </c>
    </row>
    <row r="4193" ht="45" customHeight="1">
      <c r="A4193" s="36" t="inlineStr">
        <is>
          <t>N033</t>
        </is>
      </c>
      <c r="B4193" s="37" t="inlineStr">
        <is>
          <t>Demae-Can Co.,Ltd (TSE:2484)</t>
        </is>
      </c>
      <c r="C4193" s="36" t="inlineStr">
        <is>
          <t>인수 후</t>
        </is>
      </c>
      <c r="D4193" s="36" t="inlineStr">
        <is>
          <t>2020-06</t>
        </is>
      </c>
      <c r="E4193" s="37" t="inlineStr">
        <is>
          <t>경영진변경</t>
        </is>
      </c>
      <c r="F4193" s="37" t="inlineStr">
        <is>
          <t>出前館 FY2021/8 有価証券報告書 役員 경력: 藤井英雄 '2016年10月 LINE株式会社 入社', '2019年2月 LINE株式会社 執行役員 O2OカンパニーCEO', '2020年6月 当社 代表取締役社長(CEO)' — 'LINE 출신' 서술 근거.</t>
        </is>
      </c>
      <c r="G4193" s="37" t="inlineStr">
        <is>
          <t>EDINET</t>
        </is>
      </c>
      <c r="H4193" s="36" t="inlineStr">
        <is>
          <t>2021-11-26</t>
        </is>
      </c>
      <c r="I4193" s="36" t="inlineStr">
        <is>
          <t>S100N5EF</t>
        </is>
      </c>
      <c r="J4193" s="39" t="inlineStr">
        <is>
          <t>https://disclosure2dl.edinet-fsa.go.jp/searchdocument/pdf/S100N5EF.pdf</t>
        </is>
      </c>
      <c r="K4193" s="37" t="inlineStr">
        <is>
          <t>post_events_summary</t>
        </is>
      </c>
    </row>
    <row r="4194" ht="45" customHeight="1">
      <c r="A4194" s="36" t="inlineStr">
        <is>
          <t>N035</t>
        </is>
      </c>
      <c r="B4194" s="37" t="inlineStr">
        <is>
          <t>NAVER LABS Europe</t>
        </is>
      </c>
      <c r="C4194" s="36" t="inlineStr">
        <is>
          <t>발표</t>
        </is>
      </c>
      <c r="D4194" s="36" t="inlineStr">
        <is>
          <t>2017-06-27</t>
        </is>
      </c>
      <c r="E4194" s="37" t="inlineStr">
        <is>
          <t>발표</t>
        </is>
      </c>
      <c r="F4194" s="37"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7" t="inlineStr">
        <is>
          <t>회사 보도자료</t>
        </is>
      </c>
      <c r="H4194" s="36" t="inlineStr">
        <is>
          <t>2017-06-27</t>
        </is>
      </c>
      <c r="I4194" s="36" t="n"/>
      <c r="J4194" s="39" t="inlineStr">
        <is>
          <t>https://navercorp.com/media/pressReleasesDetail?seq=29549</t>
        </is>
      </c>
      <c r="K4194" s="37" t="inlineStr">
        <is>
          <t>purpose_quote,first_filing_date,announce_date_chk,acquirer_entity,chk_note</t>
        </is>
      </c>
    </row>
    <row r="4195" ht="45" customHeight="1">
      <c r="A4195" s="36" t="inlineStr">
        <is>
          <t>N035</t>
        </is>
      </c>
      <c r="B4195" s="37" t="inlineStr">
        <is>
          <t>NAVER LABS Europe</t>
        </is>
      </c>
      <c r="C4195" s="36" t="inlineStr">
        <is>
          <t>인수 후</t>
        </is>
      </c>
      <c r="D4195" s="36" t="inlineStr">
        <is>
          <t>2018-08-22</t>
        </is>
      </c>
      <c r="E4195" s="37" t="inlineStr">
        <is>
          <t>추가취득</t>
        </is>
      </c>
      <c r="F4195" s="37"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7" t="inlineStr">
        <is>
          <t>DART 기타공시</t>
        </is>
      </c>
      <c r="H4195" s="36" t="inlineStr">
        <is>
          <t>2018-08-23</t>
        </is>
      </c>
      <c r="I4195" s="36" t="inlineStr">
        <is>
          <t>20180823800002</t>
        </is>
      </c>
      <c r="J4195" s="39" t="inlineStr">
        <is>
          <t>https://dart.fss.or.kr/dsaf001/main.do?rcpNo=20180823800002</t>
        </is>
      </c>
      <c r="K4195" s="37" t="inlineStr">
        <is>
          <t>post_events_summary,target_rev_post,target_op_post,perf_basis,chk_note,acquirer_entity</t>
        </is>
      </c>
    </row>
    <row r="4196" ht="45" customHeight="1">
      <c r="A4196" s="36" t="inlineStr">
        <is>
          <t>N035</t>
        </is>
      </c>
      <c r="B4196" s="37" t="inlineStr">
        <is>
          <t>NAVER LABS Europe</t>
        </is>
      </c>
      <c r="C4196" s="36" t="inlineStr">
        <is>
          <t>인수 후</t>
        </is>
      </c>
      <c r="D4196" s="36" t="inlineStr">
        <is>
          <t>2022-12-31</t>
        </is>
      </c>
      <c r="E4196" s="37" t="inlineStr">
        <is>
          <t>기타</t>
        </is>
      </c>
      <c r="F4196" s="37" t="inlineStr">
        <is>
          <t>NAVER 2022 사업보고서 연결주석 영업권 CGU 표: NAVER France SAS 20,877,802천원(당기말), 20,740,903천원(전기말)</t>
        </is>
      </c>
      <c r="G4196" s="37" t="inlineStr">
        <is>
          <t>DART 사업보고서</t>
        </is>
      </c>
      <c r="H4196" s="36" t="inlineStr">
        <is>
          <t>2023-03-14</t>
        </is>
      </c>
      <c r="I4196" s="36" t="inlineStr">
        <is>
          <t>20230314001049</t>
        </is>
      </c>
      <c r="J4196" s="39" t="inlineStr">
        <is>
          <t>https://dart.fss.or.kr/dsaf001/main.do?rcpNo=20230314001049</t>
        </is>
      </c>
      <c r="K4196" s="37" t="inlineStr">
        <is>
          <t>impairment,post_events_summary</t>
        </is>
      </c>
    </row>
    <row r="4197" ht="45" customHeight="1">
      <c r="A4197" s="36" t="inlineStr">
        <is>
          <t>N035</t>
        </is>
      </c>
      <c r="B4197" s="37" t="inlineStr">
        <is>
          <t>NAVER LABS Europe</t>
        </is>
      </c>
      <c r="C4197" s="36" t="inlineStr">
        <is>
          <t>인수 후</t>
        </is>
      </c>
      <c r="D4197" s="36" t="inlineStr">
        <is>
          <t>2025-12-31</t>
        </is>
      </c>
      <c r="E4197" s="37" t="inlineStr">
        <is>
          <t>기타</t>
        </is>
      </c>
      <c r="F4197" s="37" t="inlineStr">
        <is>
          <t>NAVER 2025 사업보고서 종속기업 표: NAVER France SAS(유럽 IT 투자 및 연구개발, NAVER 100%)가 C-Fund 99.00%, C-FUND Subfund 2 99.00%, Subfund 3 99.75%, Subfund 4 99.00% 보유</t>
        </is>
      </c>
      <c r="G4197" s="37" t="inlineStr">
        <is>
          <t>DART 사업보고서</t>
        </is>
      </c>
      <c r="H4197" s="36" t="inlineStr">
        <is>
          <t>2026-03-13</t>
        </is>
      </c>
      <c r="I4197" s="36" t="inlineStr">
        <is>
          <t>20260313001021</t>
        </is>
      </c>
      <c r="J4197" s="39" t="inlineStr">
        <is>
          <t>https://dart.fss.or.kr/dsaf001/main.do?rcpNo=20260313001021</t>
        </is>
      </c>
      <c r="K4197" s="37" t="inlineStr">
        <is>
          <t>post_events_summary,perf_basis</t>
        </is>
      </c>
    </row>
    <row r="4198" ht="45" customHeight="1">
      <c r="A4198" s="36" t="inlineStr">
        <is>
          <t>N038</t>
        </is>
      </c>
      <c r="B4198" s="37" t="inlineStr">
        <is>
          <t>STAIRS Corporation</t>
        </is>
      </c>
      <c r="C4198" s="36" t="inlineStr">
        <is>
          <t>인수 후</t>
        </is>
      </c>
      <c r="D4198" s="36" t="inlineStr">
        <is>
          <t>2024</t>
        </is>
      </c>
      <c r="E4198" s="37" t="inlineStr">
        <is>
          <t>실적</t>
        </is>
      </c>
      <c r="F4198" s="37" t="inlineStr">
        <is>
          <t>라인게임즈 2025 연결감사보고서(제14기) 주석 종속기업 요약재무정보 &lt;전기&gt;(2024) 표: 'STAIRS Corporation | 738,495 | 3,409,386 | (2,670,892) | 2,287 | (184,812)' (단위: 천원; 자산·부채·자본·영업수익·당기순손익).</t>
        </is>
      </c>
      <c r="G4198" s="37" t="inlineStr">
        <is>
          <t>DART 감사보고서</t>
        </is>
      </c>
      <c r="H4198" s="36" t="inlineStr">
        <is>
          <t>2026-04-16</t>
        </is>
      </c>
      <c r="I4198" s="36" t="inlineStr">
        <is>
          <t>20260416000551</t>
        </is>
      </c>
      <c r="J4198" s="39" t="inlineStr">
        <is>
          <t>https://dart.fss.or.kr/dsaf001/main.do?rcpNo=20260416000551</t>
        </is>
      </c>
      <c r="K4198" s="37" t="inlineStr">
        <is>
          <t>target_rev_post,target_op_post,perf_basis,post_events_summary</t>
        </is>
      </c>
    </row>
    <row r="4199" ht="45" customHeight="1">
      <c r="A4199" s="36" t="inlineStr">
        <is>
          <t>N040</t>
        </is>
      </c>
      <c r="B4199" s="37" t="inlineStr">
        <is>
          <t>FIVE Inc.</t>
        </is>
      </c>
      <c r="C4199" s="36" t="inlineStr">
        <is>
          <t>인수 후</t>
        </is>
      </c>
      <c r="D4199" s="36" t="inlineStr">
        <is>
          <t>2020-05-31</t>
        </is>
      </c>
      <c r="E4199" s="37" t="inlineStr">
        <is>
          <t>합병</t>
        </is>
      </c>
      <c r="F4199" s="37"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7" t="inlineStr">
        <is>
          <t>기타</t>
        </is>
      </c>
      <c r="H4199" s="36" t="inlineStr">
        <is>
          <t>2020-06-10</t>
        </is>
      </c>
      <c r="I4199" s="36" t="inlineStr">
        <is>
          <t>2010401114858</t>
        </is>
      </c>
      <c r="J4199" s="39" t="inlineStr">
        <is>
          <t>https://www.houjin-bangou.nta.go.jp/henkorireki-johoto.html?selHouzinNo=2010401114858</t>
        </is>
      </c>
      <c r="K4199" s="37" t="inlineStr">
        <is>
          <t>post_events_summary</t>
        </is>
      </c>
    </row>
    <row r="4200" ht="45" customHeight="1">
      <c r="A4200" s="36" t="inlineStr">
        <is>
          <t>N040</t>
        </is>
      </c>
      <c r="B4200" s="37" t="inlineStr">
        <is>
          <t>FIVE Inc.</t>
        </is>
      </c>
      <c r="C4200" s="36" t="inlineStr">
        <is>
          <t>인수 후</t>
        </is>
      </c>
      <c r="D4200" s="36" t="inlineStr">
        <is>
          <t>2020-01-29</t>
        </is>
      </c>
      <c r="E4200" s="37" t="inlineStr">
        <is>
          <t>손상차손</t>
        </is>
      </c>
      <c r="F4200" s="37" t="inlineStr">
        <is>
          <t>LINE 적시공시: 2019년 12월기 개별결산에서 "関係会社株式評価損 8,779百万円" 계상(실질가액 현저한 하락). 대상 회사명은 밝히지 않음. 8,129백만엔은 연결에서 소거·조정돼 연결 영향 없음.</t>
        </is>
      </c>
      <c r="G4200" s="37" t="inlineStr">
        <is>
          <t>TDnet</t>
        </is>
      </c>
      <c r="H4200" s="36" t="inlineStr">
        <is>
          <t>2020-01-29</t>
        </is>
      </c>
      <c r="I4200" s="36" t="inlineStr">
        <is>
          <t>140120200128451959</t>
        </is>
      </c>
      <c r="J4200" s="39" t="inlineStr">
        <is>
          <t>https://assets.minkabu.jp/news/article_media_content/urn:newsml:tdnet.info:20200128451959/140120200128451959.pdf</t>
        </is>
      </c>
      <c r="K4200" s="37" t="inlineStr">
        <is>
          <t>impairment,post_events_summary</t>
        </is>
      </c>
    </row>
    <row r="4201" ht="45" customHeight="1">
      <c r="A4201" s="36" t="inlineStr">
        <is>
          <t>N040</t>
        </is>
      </c>
      <c r="B4201" s="37" t="inlineStr">
        <is>
          <t>FIVE Inc.</t>
        </is>
      </c>
      <c r="C4201" s="36" t="inlineStr">
        <is>
          <t>인수 후</t>
        </is>
      </c>
      <c r="D4201" s="36" t="inlineStr">
        <is>
          <t>2019-12-31</t>
        </is>
      </c>
      <c r="E4201" s="37" t="inlineStr">
        <is>
          <t>손상차손</t>
        </is>
      </c>
      <c r="F4201" s="37"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7" t="inlineStr">
        <is>
          <t>EDINET</t>
        </is>
      </c>
      <c r="H4201" s="36" t="inlineStr">
        <is>
          <t>2020-03-27</t>
        </is>
      </c>
      <c r="I4201" s="36" t="inlineStr">
        <is>
          <t>S100IBAN</t>
        </is>
      </c>
      <c r="J4201" s="39" t="inlineStr">
        <is>
          <t>https://disclosure2dl.edinet-fsa.go.jp/searchdocument/pdf/S100IBAN.pdf</t>
        </is>
      </c>
      <c r="K4201" s="37" t="inlineStr">
        <is>
          <t>impairment,post_events_summary</t>
        </is>
      </c>
    </row>
    <row r="4202" ht="45" customHeight="1">
      <c r="A4202" s="36" t="inlineStr">
        <is>
          <t>N040</t>
        </is>
      </c>
      <c r="B4202" s="37" t="inlineStr">
        <is>
          <t>FIVE Inc.</t>
        </is>
      </c>
      <c r="C4202" s="36" t="inlineStr">
        <is>
          <t>발표</t>
        </is>
      </c>
      <c r="D4202" s="36" t="inlineStr">
        <is>
          <t>2017-12</t>
        </is>
      </c>
      <c r="E4202" s="37" t="inlineStr">
        <is>
          <t>기타</t>
        </is>
      </c>
      <c r="F4202" s="37" t="inlineStr">
        <is>
          <t>LINE 20-F FY2017 Item 9.A 월중 고가·저가(TSE, 엔): November 2017 4,975/4,775, December 2017 5,010/4,595. 발행주식 238,496,810주(2017-12-31).</t>
        </is>
      </c>
      <c r="G4202" s="37" t="inlineStr">
        <is>
          <t>SEC</t>
        </is>
      </c>
      <c r="H4202" s="36" t="inlineStr">
        <is>
          <t>2018-03-30</t>
        </is>
      </c>
      <c r="I4202" s="36" t="inlineStr">
        <is>
          <t>0001193125-18-102738</t>
        </is>
      </c>
      <c r="J4202" s="39" t="inlineStr">
        <is>
          <t>https://www.sec.gov/Archives/edgar/data/1611820/000119312518102738/d661717d20f.htm</t>
        </is>
      </c>
      <c r="K4202" s="37" t="inlineStr">
        <is>
          <t>acq_mktcap,size_basis</t>
        </is>
      </c>
    </row>
    <row r="4203" ht="45" customHeight="1">
      <c r="A4203" s="36" t="inlineStr">
        <is>
          <t>N042</t>
        </is>
      </c>
      <c r="B4203" s="37" t="inlineStr">
        <is>
          <t>Company AI Co.,Ltd.</t>
        </is>
      </c>
      <c r="C4203" s="36" t="inlineStr">
        <is>
          <t>인수 후</t>
        </is>
      </c>
      <c r="D4203" s="36" t="inlineStr">
        <is>
          <t>2020-12-31</t>
        </is>
      </c>
      <c r="E4203" s="37" t="inlineStr">
        <is>
          <t>손상차손</t>
        </is>
      </c>
      <c r="F4203" s="37" t="inlineStr">
        <is>
          <t>NAVER 2020 사업보고서 타법인출자 현황: 컴패니에이아이(비상장) 최초취득 2017-06-05, 기초 7,390주 73.90% 3,695 → 취득 2,610주 1,305, 평가손익 -5,000 → 기말 10,000주 100.00% 장부가 '-' (백만원)</t>
        </is>
      </c>
      <c r="G4203" s="37" t="inlineStr">
        <is>
          <t>DART 사업보고서</t>
        </is>
      </c>
      <c r="H4203" s="36" t="inlineStr">
        <is>
          <t>2021-03-16</t>
        </is>
      </c>
      <c r="I4203" s="36" t="inlineStr">
        <is>
          <t>20210316001214</t>
        </is>
      </c>
      <c r="J4203" s="39" t="inlineStr">
        <is>
          <t>https://dart.fss.or.kr/dsaf001/main.do?rcpNo=20210316001214</t>
        </is>
      </c>
      <c r="K4203" s="37" t="inlineStr">
        <is>
          <t>impairment</t>
        </is>
      </c>
    </row>
    <row r="4204" ht="45" customHeight="1">
      <c r="A4204" s="36" t="inlineStr">
        <is>
          <t>N042</t>
        </is>
      </c>
      <c r="B4204" s="37" t="inlineStr">
        <is>
          <t>Company AI Co.,Ltd.</t>
        </is>
      </c>
      <c r="C4204" s="36" t="inlineStr">
        <is>
          <t>발표</t>
        </is>
      </c>
      <c r="D4204" s="36" t="inlineStr">
        <is>
          <t>2018-06-05</t>
        </is>
      </c>
      <c r="E4204" s="37" t="inlineStr">
        <is>
          <t>기타</t>
        </is>
      </c>
      <c r="F4204" s="37" t="inlineStr">
        <is>
          <t>Yahoo Finance KRW=X 일별 종가: 2018-06-04 1,070.53, 06-05 1,070.29, 06-06 1,065.15원/달러</t>
        </is>
      </c>
      <c r="G4204" s="37" t="inlineStr">
        <is>
          <t>기타</t>
        </is>
      </c>
      <c r="H4204" s="36" t="inlineStr">
        <is>
          <t>2018-06-05</t>
        </is>
      </c>
      <c r="I4204" s="36" t="n"/>
      <c r="J4204" s="39" t="inlineStr">
        <is>
          <t>https://query1.finance.yahoo.com/v8/finance/chart/KRW=X?period1=1527984000&amp;period2=1528329600&amp;interval=1d</t>
        </is>
      </c>
      <c r="K4204" s="37" t="inlineStr">
        <is>
          <t>value_chk_usdmm</t>
        </is>
      </c>
    </row>
    <row r="4205" ht="45" customHeight="1">
      <c r="A4205" s="36" t="inlineStr">
        <is>
          <t>N043</t>
        </is>
      </c>
      <c r="B4205" s="37" t="inlineStr">
        <is>
          <t>Heart It Co., Ltd.</t>
        </is>
      </c>
      <c r="C4205" s="36" t="inlineStr">
        <is>
          <t>발표</t>
        </is>
      </c>
      <c r="D4205" s="36" t="inlineStr">
        <is>
          <t>2018-06-12</t>
        </is>
      </c>
      <c r="E4205" s="37" t="inlineStr">
        <is>
          <t>발표</t>
        </is>
      </c>
      <c r="F4205" s="37" t="inlineStr">
        <is>
          <t>스노우 타법인주식및출자증권취득결정: '8. 이사회결의일(결정일) | 2018년 06월 12일', 공시 접수 2018-06-18.</t>
        </is>
      </c>
      <c r="G4205" s="37" t="inlineStr">
        <is>
          <t>DART 기타공시</t>
        </is>
      </c>
      <c r="H4205" s="36" t="inlineStr">
        <is>
          <t>2018-06-18</t>
        </is>
      </c>
      <c r="I4205" s="36" t="inlineStr">
        <is>
          <t>20180618000228</t>
        </is>
      </c>
      <c r="J4205" s="39" t="inlineStr">
        <is>
          <t>https://dart.fss.or.kr/dsaf001/main.do?rcpNo=20180618000228</t>
        </is>
      </c>
      <c r="K4205" s="37" t="inlineStr">
        <is>
          <t>announce_date_chk</t>
        </is>
      </c>
    </row>
    <row r="4206" ht="45" customHeight="1">
      <c r="A4206" s="36" t="inlineStr">
        <is>
          <t>N043</t>
        </is>
      </c>
      <c r="B4206" s="37" t="inlineStr">
        <is>
          <t>Heart It Co., Ltd.</t>
        </is>
      </c>
      <c r="C4206" s="36" t="inlineStr">
        <is>
          <t>인수 전</t>
        </is>
      </c>
      <c r="D4206" s="36" t="inlineStr">
        <is>
          <t>2017-12-31</t>
        </is>
      </c>
      <c r="E4206" s="37" t="inlineStr">
        <is>
          <t>실적</t>
        </is>
      </c>
      <c r="F4206" s="37" t="inlineStr">
        <is>
          <t>스노우 2017 재무상태표: 자산총계 37,408,226,250원, 부채총계 17,553,467,196원, 자본총계 19,854,759,054원.</t>
        </is>
      </c>
      <c r="G4206" s="37" t="inlineStr">
        <is>
          <t>DART 감사보고서</t>
        </is>
      </c>
      <c r="H4206" s="36" t="inlineStr">
        <is>
          <t>2018-03-26</t>
        </is>
      </c>
      <c r="I4206" s="36" t="inlineStr">
        <is>
          <t>20180326000860</t>
        </is>
      </c>
      <c r="J4206" s="39" t="inlineStr">
        <is>
          <t>https://dart.fss.or.kr/dsaf001/main.do?rcpNo=20180326000860</t>
        </is>
      </c>
      <c r="K4206" s="37" t="inlineStr">
        <is>
          <t>acq_total_assets,size_basis,deal_to_assets_pct</t>
        </is>
      </c>
    </row>
    <row r="4207" ht="45" customHeight="1">
      <c r="A4207" s="36" t="inlineStr">
        <is>
          <t>N044</t>
        </is>
      </c>
      <c r="B4207" s="37" t="inlineStr">
        <is>
          <t>Line Friends Corporation</t>
        </is>
      </c>
      <c r="C4207" s="36" t="inlineStr">
        <is>
          <t>인수 전</t>
        </is>
      </c>
      <c r="D4207" s="36" t="inlineStr">
        <is>
          <t>2018-06-25</t>
        </is>
      </c>
      <c r="E4207" s="37" t="inlineStr">
        <is>
          <t>기타</t>
        </is>
      </c>
      <c r="F4207" s="37" t="inlineStr">
        <is>
          <t>NAVER 타법인주식및출자증권취득결정(네이버웹툰 증자 참여 건): '자기자본(원) 5,305,186,234,949', '최근 사업연도말 자산총액(원) 8,019,251,559,914' — apex_total_assets의 원 단위 값 출처.</t>
        </is>
      </c>
      <c r="G4207" s="37" t="inlineStr">
        <is>
          <t>DART 기타공시</t>
        </is>
      </c>
      <c r="H4207" s="36" t="inlineStr">
        <is>
          <t>2018-06-25</t>
        </is>
      </c>
      <c r="I4207" s="36" t="inlineStr">
        <is>
          <t>20180625800533</t>
        </is>
      </c>
      <c r="J4207" s="39" t="inlineStr">
        <is>
          <t>https://dart.fss.or.kr/dsaf001/main.do?rcpNo=20180625800533</t>
        </is>
      </c>
      <c r="K4207" s="37" t="inlineStr">
        <is>
          <t>apex_total_assets,deal_to_assets_pct,deal_to_equity_pct,size_basis</t>
        </is>
      </c>
    </row>
    <row r="4208" ht="45" customHeight="1">
      <c r="A4208" s="36" t="inlineStr">
        <is>
          <t>N044</t>
        </is>
      </c>
      <c r="B4208" s="37" t="inlineStr">
        <is>
          <t>Line Friends Corporation</t>
        </is>
      </c>
      <c r="C4208" s="36" t="inlineStr">
        <is>
          <t>인수 전</t>
        </is>
      </c>
      <c r="D4208" s="36" t="inlineStr">
        <is>
          <t>2017-09-29</t>
        </is>
      </c>
      <c r="E4208" s="37" t="inlineStr">
        <is>
          <t>지분취득</t>
        </is>
      </c>
      <c r="F4208" s="37" t="inlineStr">
        <is>
          <t>라인프렌즈 타법인주식및출자증권취득결정: 주식회사 엘아이제이브이(현 마크티) 104,082주, 4,999,995,198원, 지분 51%, 취득목적 '신규사업 역량강화', 이사회 2017년 09월 29일.</t>
        </is>
      </c>
      <c r="G4208" s="37" t="inlineStr">
        <is>
          <t>DART 기타공시</t>
        </is>
      </c>
      <c r="H4208" s="36" t="inlineStr">
        <is>
          <t>2017-10-10</t>
        </is>
      </c>
      <c r="I4208" s="36" t="inlineStr">
        <is>
          <t>20171010000932</t>
        </is>
      </c>
      <c r="J4208" s="39" t="inlineStr">
        <is>
          <t>https://dart.fss.or.kr/dsaf001/main.do?rcpNo=20171010000932</t>
        </is>
      </c>
      <c r="K4208" s="37" t="inlineStr">
        <is>
          <t>pre_events_summary</t>
        </is>
      </c>
    </row>
    <row r="4209" ht="45" customHeight="1">
      <c r="A4209" s="36" t="inlineStr">
        <is>
          <t>N044</t>
        </is>
      </c>
      <c r="B4209" s="37" t="inlineStr">
        <is>
          <t>Line Friends Corporation</t>
        </is>
      </c>
      <c r="C4209" s="36" t="inlineStr">
        <is>
          <t>인수 전</t>
        </is>
      </c>
      <c r="D4209" s="36" t="inlineStr">
        <is>
          <t>2017-03-10</t>
        </is>
      </c>
      <c r="E4209" s="37" t="inlineStr">
        <is>
          <t>투자유치</t>
        </is>
      </c>
      <c r="F4209" s="37"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7" t="inlineStr">
        <is>
          <t>DART 감사보고서</t>
        </is>
      </c>
      <c r="H4209" s="36" t="inlineStr">
        <is>
          <t>2018-03-30</t>
        </is>
      </c>
      <c r="I4209" s="36" t="inlineStr">
        <is>
          <t>20180330001771</t>
        </is>
      </c>
      <c r="J4209" s="39" t="inlineStr">
        <is>
          <t>https://dart.fss.or.kr/dsaf001/main.do?rcpNo=20180330001771</t>
        </is>
      </c>
      <c r="K4209" s="37" t="inlineStr">
        <is>
          <t>pre_events_summary</t>
        </is>
      </c>
    </row>
    <row r="4210" ht="45" customHeight="1">
      <c r="A4210" s="36" t="inlineStr">
        <is>
          <t>N044</t>
        </is>
      </c>
      <c r="B4210" s="37" t="inlineStr">
        <is>
          <t>Line Friends Corporation</t>
        </is>
      </c>
      <c r="C4210" s="36" t="inlineStr">
        <is>
          <t>인수 전</t>
        </is>
      </c>
      <c r="D4210" s="36" t="inlineStr">
        <is>
          <t>2018-01-24</t>
        </is>
      </c>
      <c r="E4210" s="37" t="inlineStr">
        <is>
          <t>투자유치</t>
        </is>
      </c>
      <c r="F4210" s="37" t="inlineStr">
        <is>
          <t>라인프렌즈 특수관계인의유상증자참여: 참여자 LINE CORPORATION, 출자금액 5,000백만원, 5,000주, 출자 후 지분율 100%, 주주배정, 이사회 2018.01.24 (2017년말 80,000주 → 85,000주).</t>
        </is>
      </c>
      <c r="G4210" s="37" t="inlineStr">
        <is>
          <t>DART 기타공시</t>
        </is>
      </c>
      <c r="H4210" s="36" t="inlineStr">
        <is>
          <t>2018-01-29</t>
        </is>
      </c>
      <c r="I4210" s="36" t="inlineStr">
        <is>
          <t>20180129000149</t>
        </is>
      </c>
      <c r="J4210" s="39" t="inlineStr">
        <is>
          <t>https://dart.fss.or.kr/dsaf001/main.do?rcpNo=20180129000149</t>
        </is>
      </c>
      <c r="K4210" s="37" t="inlineStr">
        <is>
          <t>pre_events_summary</t>
        </is>
      </c>
    </row>
    <row r="4211" ht="45" customHeight="1">
      <c r="A4211" s="36" t="inlineStr">
        <is>
          <t>N044</t>
        </is>
      </c>
      <c r="B4211" s="37" t="inlineStr">
        <is>
          <t>Line Friends Corporation</t>
        </is>
      </c>
      <c r="C4211" s="36" t="inlineStr">
        <is>
          <t>인수 후</t>
        </is>
      </c>
      <c r="D4211" s="36" t="inlineStr">
        <is>
          <t>2018-10-29</t>
        </is>
      </c>
      <c r="E4211" s="37" t="inlineStr">
        <is>
          <t>기타</t>
        </is>
      </c>
      <c r="F4211" s="37"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7" t="inlineStr">
        <is>
          <t>DART 감사보고서</t>
        </is>
      </c>
      <c r="H4211" s="36" t="inlineStr">
        <is>
          <t>2019-03-29</t>
        </is>
      </c>
      <c r="I4211" s="36" t="inlineStr">
        <is>
          <t>20190329003700</t>
        </is>
      </c>
      <c r="J4211" s="39" t="inlineStr">
        <is>
          <t>https://dart.fss.or.kr/dsaf001/main.do?rcpNo=20190329003700</t>
        </is>
      </c>
      <c r="K4211" s="37" t="inlineStr">
        <is>
          <t>post_events_summary,notes</t>
        </is>
      </c>
    </row>
    <row r="4212" ht="45" customHeight="1">
      <c r="A4212" s="36" t="inlineStr">
        <is>
          <t>N044</t>
        </is>
      </c>
      <c r="B4212" s="37" t="inlineStr">
        <is>
          <t>Line Friends Corporation</t>
        </is>
      </c>
      <c r="C4212" s="36" t="inlineStr">
        <is>
          <t>인수 후</t>
        </is>
      </c>
      <c r="D4212" s="36" t="inlineStr">
        <is>
          <t>2023-10-01</t>
        </is>
      </c>
      <c r="E4212" s="37" t="inlineStr">
        <is>
          <t>사명변경</t>
        </is>
      </c>
      <c r="F4212" s="37"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7" t="inlineStr">
        <is>
          <t>TDnet</t>
        </is>
      </c>
      <c r="H4212" s="36" t="inlineStr">
        <is>
          <t>2023-07-12</t>
        </is>
      </c>
      <c r="I4212" s="36" t="n"/>
      <c r="J4212" s="39" t="inlineStr">
        <is>
          <t>https://www.lycorp.co.jp/en/ir/news/auto_20230712521007/pdfFile.pdf</t>
        </is>
      </c>
      <c r="K4212" s="37" t="inlineStr">
        <is>
          <t>post_events_summary</t>
        </is>
      </c>
    </row>
    <row r="4213" ht="45" customHeight="1">
      <c r="A4213" s="36" t="inlineStr">
        <is>
          <t>N044</t>
        </is>
      </c>
      <c r="B4213" s="37" t="inlineStr">
        <is>
          <t>Line Friends Corporation</t>
        </is>
      </c>
      <c r="C4213" s="36" t="inlineStr">
        <is>
          <t>인수 후</t>
        </is>
      </c>
      <c r="D4213" s="36" t="inlineStr">
        <is>
          <t>2023-07-28</t>
        </is>
      </c>
      <c r="E4213" s="37" t="inlineStr">
        <is>
          <t>경영진변경</t>
        </is>
      </c>
      <c r="F4213" s="37"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7" t="inlineStr">
        <is>
          <t>DART 기타공시</t>
        </is>
      </c>
      <c r="H4213" s="36" t="inlineStr">
        <is>
          <t>2023-07-28</t>
        </is>
      </c>
      <c r="I4213" s="36" t="inlineStr">
        <is>
          <t>20230728000394</t>
        </is>
      </c>
      <c r="J4213" s="39" t="inlineStr">
        <is>
          <t>https://dart.fss.or.kr/dsaf001/main.do?rcpNo=20230728000394</t>
        </is>
      </c>
      <c r="K4213" s="37" t="inlineStr">
        <is>
          <t>post_events_summary</t>
        </is>
      </c>
    </row>
    <row r="4214" ht="45" customHeight="1">
      <c r="A4214" s="36" t="inlineStr">
        <is>
          <t>N045</t>
        </is>
      </c>
      <c r="B4214" s="37" t="inlineStr">
        <is>
          <t>Two Logistics Centers in Vietnam</t>
        </is>
      </c>
      <c r="C4214" s="36" t="inlineStr">
        <is>
          <t>발표</t>
        </is>
      </c>
      <c r="D4214" s="36" t="inlineStr">
        <is>
          <t>2018-11</t>
        </is>
      </c>
      <c r="E4214" s="37" t="inlineStr">
        <is>
          <t>발표</t>
        </is>
      </c>
      <c r="F4214" s="37"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7" t="inlineStr">
        <is>
          <t>언론 보도</t>
        </is>
      </c>
      <c r="H4214" s="36" t="inlineStr">
        <is>
          <t>2018-12-27</t>
        </is>
      </c>
      <c r="I4214" s="36" t="n"/>
      <c r="J4214" s="39" t="inlineStr">
        <is>
          <t>https://www.kedglobal.com/newsView/ked201812270001</t>
        </is>
      </c>
      <c r="K4214" s="37" t="inlineStr">
        <is>
          <t>acquirer_entity,notes,pre_incorp_chk</t>
        </is>
      </c>
    </row>
    <row r="4215" ht="45" customHeight="1">
      <c r="A4215" s="36" t="inlineStr">
        <is>
          <t>N045</t>
        </is>
      </c>
      <c r="B4215" s="37" t="inlineStr">
        <is>
          <t>Two Logistics Centers in Vietnam</t>
        </is>
      </c>
      <c r="C4215" s="36" t="inlineStr">
        <is>
          <t>인수 후</t>
        </is>
      </c>
      <c r="D4215" s="36" t="inlineStr">
        <is>
          <t>2019-12-31</t>
        </is>
      </c>
      <c r="E4215" s="37" t="inlineStr">
        <is>
          <t>기타</t>
        </is>
      </c>
      <c r="F4215" s="37"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7" t="inlineStr">
        <is>
          <t>DART 사업보고서</t>
        </is>
      </c>
      <c r="H4215" s="36" t="inlineStr">
        <is>
          <t>2020-03-30</t>
        </is>
      </c>
      <c r="I4215" s="36" t="inlineStr">
        <is>
          <t>20200330004603</t>
        </is>
      </c>
      <c r="J4215" s="39" t="inlineStr">
        <is>
          <t>https://dart.fss.or.kr/dsaf001/main.do?rcpNo=20200330004603</t>
        </is>
      </c>
      <c r="K4215" s="37" t="inlineStr">
        <is>
          <t>acquirer_entity,notes,post_events_summary,impairment</t>
        </is>
      </c>
    </row>
    <row r="4216" ht="45" customHeight="1">
      <c r="A4216" s="36" t="inlineStr">
        <is>
          <t>N045</t>
        </is>
      </c>
      <c r="B4216" s="37" t="inlineStr">
        <is>
          <t>Two Logistics Centers in Vietnam</t>
        </is>
      </c>
      <c r="C4216" s="36" t="inlineStr">
        <is>
          <t>인수 후</t>
        </is>
      </c>
      <c r="D4216" s="36" t="inlineStr">
        <is>
          <t>2021-12-31</t>
        </is>
      </c>
      <c r="E4216" s="37" t="inlineStr">
        <is>
          <t>기타</t>
        </is>
      </c>
      <c r="F4216" s="37" t="inlineStr">
        <is>
          <t>NAVER FY2021 연결주석 지분법평가 내역: 같은 법인 기초 240,051,940 / 취득 101,236,064 / 지분해당이익 96,120,482 / 자본변동 23,458,103 / 배당 - / 손상 - / 기말 460,866,589 (천원).</t>
        </is>
      </c>
      <c r="G4216" s="37" t="inlineStr">
        <is>
          <t>DART 사업보고서</t>
        </is>
      </c>
      <c r="H4216" s="36" t="inlineStr">
        <is>
          <t>2022-03-04</t>
        </is>
      </c>
      <c r="I4216" s="36" t="inlineStr">
        <is>
          <t>20220304000687</t>
        </is>
      </c>
      <c r="J4216" s="39" t="inlineStr">
        <is>
          <t>https://dart.fss.or.kr/dsaf001/main.do?rcpNo=20220304000687</t>
        </is>
      </c>
      <c r="K4216" s="37" t="inlineStr">
        <is>
          <t>impairment</t>
        </is>
      </c>
    </row>
    <row r="4217" ht="45" customHeight="1">
      <c r="A4217" s="36" t="inlineStr">
        <is>
          <t>N045</t>
        </is>
      </c>
      <c r="B4217" s="37" t="inlineStr">
        <is>
          <t>Two Logistics Centers in Vietnam</t>
        </is>
      </c>
      <c r="C4217" s="36" t="inlineStr">
        <is>
          <t>인수 후</t>
        </is>
      </c>
      <c r="D4217" s="36" t="inlineStr">
        <is>
          <t>2022-12-31</t>
        </is>
      </c>
      <c r="E4217" s="37" t="inlineStr">
        <is>
          <t>기타</t>
        </is>
      </c>
      <c r="F4217" s="37"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7" t="inlineStr">
        <is>
          <t>DART 사업보고서</t>
        </is>
      </c>
      <c r="H4217" s="36" t="inlineStr">
        <is>
          <t>2023-03-14</t>
        </is>
      </c>
      <c r="I4217" s="36" t="inlineStr">
        <is>
          <t>20230314001049</t>
        </is>
      </c>
      <c r="J4217" s="39" t="inlineStr">
        <is>
          <t>https://dart.fss.or.kr/dsaf001/main.do?rcpNo=20230314001049</t>
        </is>
      </c>
      <c r="K4217" s="37" t="inlineStr">
        <is>
          <t>impairment</t>
        </is>
      </c>
    </row>
    <row r="4218" ht="45" customHeight="1">
      <c r="A4218" s="36" t="inlineStr">
        <is>
          <t>N045</t>
        </is>
      </c>
      <c r="B4218" s="37" t="inlineStr">
        <is>
          <t>Two Logistics Centers in Vietnam</t>
        </is>
      </c>
      <c r="C4218" s="36" t="inlineStr">
        <is>
          <t>인수 후</t>
        </is>
      </c>
      <c r="D4218" s="36" t="inlineStr">
        <is>
          <t>2023-12-31</t>
        </is>
      </c>
      <c r="E4218" s="37" t="inlineStr">
        <is>
          <t>기타</t>
        </is>
      </c>
      <c r="F4218" s="37" t="inlineStr">
        <is>
          <t>NAVER FY2023 연결주석 지분법평가 내역(전치 표): 같은 법인 기초 312,256,950 / 취득·처분·환급 (14,169,325) / 지분해당액 34,070,163 / 자본변동 9,767,037 / 배당 0 / 손상 0 / 기말 341,924,825 (천원).</t>
        </is>
      </c>
      <c r="G4218" s="37" t="inlineStr">
        <is>
          <t>DART 사업보고서</t>
        </is>
      </c>
      <c r="H4218" s="36" t="inlineStr">
        <is>
          <t>2024-03-18</t>
        </is>
      </c>
      <c r="I4218" s="36" t="inlineStr">
        <is>
          <t>20240318000844</t>
        </is>
      </c>
      <c r="J4218" s="39" t="inlineStr">
        <is>
          <t>https://dart.fss.or.kr/dsaf001/main.do?rcpNo=20240318000844</t>
        </is>
      </c>
      <c r="K4218" s="37" t="inlineStr">
        <is>
          <t>impairment</t>
        </is>
      </c>
    </row>
    <row r="4219" ht="45" customHeight="1">
      <c r="A4219" s="36" t="inlineStr">
        <is>
          <t>N046</t>
        </is>
      </c>
      <c r="B4219" s="37" t="inlineStr">
        <is>
          <t>PayPay Asset Management Co., Ltd.</t>
        </is>
      </c>
      <c r="C4219" s="36" t="inlineStr">
        <is>
          <t>인수 전</t>
        </is>
      </c>
      <c r="D4219" s="36" t="inlineStr">
        <is>
          <t>2019-03-31</t>
        </is>
      </c>
      <c r="E4219" s="37" t="inlineStr">
        <is>
          <t>실적</t>
        </is>
      </c>
      <c r="F4219" s="37"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7" t="inlineStr">
        <is>
          <t>EDINET</t>
        </is>
      </c>
      <c r="H4219" s="36" t="inlineStr">
        <is>
          <t>2020-02-04</t>
        </is>
      </c>
      <c r="I4219" s="36" t="inlineStr">
        <is>
          <t>S100HU8X</t>
        </is>
      </c>
      <c r="J4219" s="39" t="inlineStr">
        <is>
          <t>https://disclosure2dl.edinet-fsa.go.jp/searchdocument/pdf/S100HU8X.pdf</t>
        </is>
      </c>
      <c r="K4219" s="37" t="inlineStr">
        <is>
          <t>target_rev_pre,target_op_pre,perf_basis,pre_events_summary</t>
        </is>
      </c>
    </row>
    <row r="4220" ht="45" customHeight="1">
      <c r="A4220" s="36" t="inlineStr">
        <is>
          <t>N046</t>
        </is>
      </c>
      <c r="B4220" s="37" t="inlineStr">
        <is>
          <t>PayPay Asset Management Co., Ltd.</t>
        </is>
      </c>
      <c r="C4220" s="36" t="inlineStr">
        <is>
          <t>인수 후</t>
        </is>
      </c>
      <c r="D4220" s="36" t="inlineStr">
        <is>
          <t>2024-12-25</t>
        </is>
      </c>
      <c r="E4220" s="37" t="inlineStr">
        <is>
          <t>소유주변경</t>
        </is>
      </c>
      <c r="F4220" s="37"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7" t="inlineStr">
        <is>
          <t>EDINET</t>
        </is>
      </c>
      <c r="H4220" s="36" t="inlineStr">
        <is>
          <t>2025-07-25</t>
        </is>
      </c>
      <c r="I4220" s="36" t="inlineStr">
        <is>
          <t>S100WDOL</t>
        </is>
      </c>
      <c r="J4220" s="39" t="inlineStr">
        <is>
          <t>https://disclosure2dl.edinet-fsa.go.jp/searchdocument/pdf/S100WDOL.pdf</t>
        </is>
      </c>
      <c r="K4220" s="37" t="inlineStr">
        <is>
          <t>post_events_summary,notes</t>
        </is>
      </c>
    </row>
    <row r="4221" ht="45" customHeight="1">
      <c r="A4221" s="36" t="inlineStr">
        <is>
          <t>N046</t>
        </is>
      </c>
      <c r="B4221" s="37" t="inlineStr">
        <is>
          <t>PayPay Asset Management Co., Ltd.</t>
        </is>
      </c>
      <c r="C4221" s="36" t="inlineStr">
        <is>
          <t>인수 후</t>
        </is>
      </c>
      <c r="D4221" s="36" t="inlineStr">
        <is>
          <t>2024-10-11</t>
        </is>
      </c>
      <c r="E4221" s="37" t="inlineStr">
        <is>
          <t>사업철수</t>
        </is>
      </c>
      <c r="F4221" s="37"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7" t="inlineStr">
        <is>
          <t>회사 보도자료</t>
        </is>
      </c>
      <c r="H4221" s="36" t="inlineStr">
        <is>
          <t>2024-10-11</t>
        </is>
      </c>
      <c r="I4221" s="36" t="n"/>
      <c r="J4221" s="39" t="inlineStr">
        <is>
          <t>https://www.am-one.co.jp/pdf/news/377/241011_AMOne_newsrelease.pdf</t>
        </is>
      </c>
      <c r="K4221" s="37" t="inlineStr">
        <is>
          <t>post_events_summary,earnings_call_note</t>
        </is>
      </c>
    </row>
    <row r="4222" ht="45" customHeight="1">
      <c r="A4222" s="36" t="inlineStr">
        <is>
          <t>N049</t>
        </is>
      </c>
      <c r="B4222" s="37" t="inlineStr">
        <is>
          <t>Sublime Artist Agency Inc.</t>
        </is>
      </c>
      <c r="C4222" s="36" t="inlineStr">
        <is>
          <t>인수 후</t>
        </is>
      </c>
      <c r="D4222" s="36" t="inlineStr">
        <is>
          <t>2022-12-31</t>
        </is>
      </c>
      <c r="E4222" s="37" t="inlineStr">
        <is>
          <t>매각</t>
        </is>
      </c>
      <c r="F4222" s="37"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7" t="inlineStr">
        <is>
          <t>DART 감사보고서</t>
        </is>
      </c>
      <c r="H4222" s="36" t="inlineStr">
        <is>
          <t>2023-03-31</t>
        </is>
      </c>
      <c r="I4222" s="36" t="inlineStr">
        <is>
          <t>20230331001135</t>
        </is>
      </c>
      <c r="J4222" s="39" t="inlineStr">
        <is>
          <t>https://dart.fss.or.kr/dsaf001/main.do?rcpNo=20230331001135</t>
        </is>
      </c>
      <c r="K4222" s="37" t="inlineStr">
        <is>
          <t>chk_note,impairment</t>
        </is>
      </c>
    </row>
    <row r="4223" ht="45" customHeight="1">
      <c r="A4223" s="36" t="inlineStr">
        <is>
          <t>N050</t>
        </is>
      </c>
      <c r="B4223" s="37" t="inlineStr">
        <is>
          <t>ZOZO, Inc. (TSE:3092)</t>
        </is>
      </c>
      <c r="C4223" s="36" t="inlineStr">
        <is>
          <t>인수 전</t>
        </is>
      </c>
      <c r="D4223" s="36" t="inlineStr">
        <is>
          <t>2019-03-31</t>
        </is>
      </c>
      <c r="E4223" s="37" t="inlineStr">
        <is>
          <t>실적</t>
        </is>
      </c>
      <c r="F4223" s="37"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7" t="inlineStr">
        <is>
          <t>IR 자료</t>
        </is>
      </c>
      <c r="H4223" s="36" t="inlineStr">
        <is>
          <t>2019-04-25</t>
        </is>
      </c>
      <c r="I4223" s="36" t="inlineStr">
        <is>
          <t>auto_20190425411012</t>
        </is>
      </c>
      <c r="J4223" s="39" t="inlineStr">
        <is>
          <t>https://www.lycorp.co.jp/en/ir/news/auto_20190425411012/pdfFile.pdf</t>
        </is>
      </c>
      <c r="K4223" s="37" t="inlineStr">
        <is>
          <t>acquirer_core</t>
        </is>
      </c>
    </row>
    <row r="4224" ht="45" customHeight="1">
      <c r="A4224" s="36" t="inlineStr">
        <is>
          <t>N050</t>
        </is>
      </c>
      <c r="B4224" s="37" t="inlineStr">
        <is>
          <t>ZOZO, Inc. (TSE:3092)</t>
        </is>
      </c>
      <c r="C4224" s="36" t="inlineStr">
        <is>
          <t>인수 후</t>
        </is>
      </c>
      <c r="D4224" s="36" t="inlineStr">
        <is>
          <t>2019-11-19</t>
        </is>
      </c>
      <c r="E4224" s="37" t="inlineStr">
        <is>
          <t>기타</t>
        </is>
      </c>
      <c r="F4224" s="37"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7" t="inlineStr">
        <is>
          <t>EDINET</t>
        </is>
      </c>
      <c r="H4224" s="36" t="inlineStr">
        <is>
          <t>2020-06-22</t>
        </is>
      </c>
      <c r="I4224" s="36" t="inlineStr">
        <is>
          <t>S100IT7Z</t>
        </is>
      </c>
      <c r="J4224" s="39" t="inlineStr">
        <is>
          <t>https://disclosure2dl.edinet-fsa.go.jp/searchdocument/pdf/S100IT7Z.pdf</t>
        </is>
      </c>
      <c r="K4224" s="37" t="inlineStr">
        <is>
          <t>post_events_summary,size_basis,impairment</t>
        </is>
      </c>
    </row>
    <row r="4225" ht="45" customHeight="1">
      <c r="A4225" s="36" t="inlineStr">
        <is>
          <t>N050</t>
        </is>
      </c>
      <c r="B4225" s="37" t="inlineStr">
        <is>
          <t>ZOZO, Inc. (TSE:3092)</t>
        </is>
      </c>
      <c r="C4225" s="36" t="inlineStr">
        <is>
          <t>인수 후</t>
        </is>
      </c>
      <c r="D4225" s="36" t="inlineStr">
        <is>
          <t>2021-03-31</t>
        </is>
      </c>
      <c r="E4225" s="37" t="inlineStr">
        <is>
          <t>기타</t>
        </is>
      </c>
      <c r="F4225" s="37" t="inlineStr">
        <is>
          <t>ZHD 有価証券報告書 第26期(2021/3): のれん ショッピング 272,828→272,658百万円; "使用価値は当該資金生成単位の帳簿価額を十分に上回っており" — 감손 없음</t>
        </is>
      </c>
      <c r="G4225" s="37" t="inlineStr">
        <is>
          <t>EDINET</t>
        </is>
      </c>
      <c r="H4225" s="36" t="inlineStr">
        <is>
          <t>2021-06-17</t>
        </is>
      </c>
      <c r="I4225" s="36" t="inlineStr">
        <is>
          <t>S100LJN6</t>
        </is>
      </c>
      <c r="J4225" s="39" t="inlineStr">
        <is>
          <t>https://disclosure2dl.edinet-fsa.go.jp/searchdocument/pdf/S100LJN6.pdf</t>
        </is>
      </c>
      <c r="K4225" s="37" t="inlineStr">
        <is>
          <t>impairment</t>
        </is>
      </c>
    </row>
    <row r="4226" ht="45" customHeight="1">
      <c r="A4226" s="36" t="inlineStr">
        <is>
          <t>N050</t>
        </is>
      </c>
      <c r="B4226" s="37" t="inlineStr">
        <is>
          <t>ZOZO, Inc. (TSE:3092)</t>
        </is>
      </c>
      <c r="C4226" s="36" t="inlineStr">
        <is>
          <t>인수 후</t>
        </is>
      </c>
      <c r="D4226" s="36" t="inlineStr">
        <is>
          <t>2022-03-31</t>
        </is>
      </c>
      <c r="E4226" s="37" t="inlineStr">
        <is>
          <t>기타</t>
        </is>
      </c>
      <c r="F4226" s="37"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7" t="inlineStr">
        <is>
          <t>EDINET</t>
        </is>
      </c>
      <c r="H4226" s="36" t="inlineStr">
        <is>
          <t>2022-06-16</t>
        </is>
      </c>
      <c r="I4226" s="36" t="inlineStr">
        <is>
          <t>S100O94C</t>
        </is>
      </c>
      <c r="J4226" s="39" t="inlineStr">
        <is>
          <t>https://disclosure2dl.edinet-fsa.go.jp/searchdocument/pdf/S100O94C.pdf</t>
        </is>
      </c>
      <c r="K4226" s="37" t="inlineStr">
        <is>
          <t>impairment</t>
        </is>
      </c>
    </row>
    <row r="4227" ht="45" customHeight="1">
      <c r="A4227" s="36" t="inlineStr">
        <is>
          <t>N050</t>
        </is>
      </c>
      <c r="B4227" s="37" t="inlineStr">
        <is>
          <t>ZOZO, Inc. (TSE:3092)</t>
        </is>
      </c>
      <c r="C4227" s="36" t="inlineStr">
        <is>
          <t>인수 후</t>
        </is>
      </c>
      <c r="D4227" s="36" t="inlineStr">
        <is>
          <t>2023-03-31</t>
        </is>
      </c>
      <c r="E4227" s="37" t="inlineStr">
        <is>
          <t>기타</t>
        </is>
      </c>
      <c r="F4227" s="37"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7" t="inlineStr">
        <is>
          <t>EDINET</t>
        </is>
      </c>
      <c r="H4227" s="36" t="inlineStr">
        <is>
          <t>2023-06-15</t>
        </is>
      </c>
      <c r="I4227" s="36" t="inlineStr">
        <is>
          <t>S100QY1D</t>
        </is>
      </c>
      <c r="J4227" s="39" t="inlineStr">
        <is>
          <t>https://disclosure2dl.edinet-fsa.go.jp/searchdocument/pdf/S100QY1D.pdf</t>
        </is>
      </c>
      <c r="K4227" s="37" t="inlineStr">
        <is>
          <t>impairment</t>
        </is>
      </c>
    </row>
    <row r="4228" ht="45" customHeight="1">
      <c r="A4228" s="36" t="inlineStr">
        <is>
          <t>N050</t>
        </is>
      </c>
      <c r="B4228" s="37" t="inlineStr">
        <is>
          <t>ZOZO, Inc. (TSE:3092)</t>
        </is>
      </c>
      <c r="C4228" s="36" t="inlineStr">
        <is>
          <t>인수 후</t>
        </is>
      </c>
      <c r="D4228" s="36" t="inlineStr">
        <is>
          <t>2024-03-31</t>
        </is>
      </c>
      <c r="E4228" s="37" t="inlineStr">
        <is>
          <t>기타</t>
        </is>
      </c>
      <c r="F4228" s="37"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7" t="inlineStr">
        <is>
          <t>EDINET</t>
        </is>
      </c>
      <c r="H4228" s="36" t="inlineStr">
        <is>
          <t>2024-06-17</t>
        </is>
      </c>
      <c r="I4228" s="36" t="inlineStr">
        <is>
          <t>S100TM4A</t>
        </is>
      </c>
      <c r="J4228" s="39" t="inlineStr">
        <is>
          <t>https://disclosure2dl.edinet-fsa.go.jp/searchdocument/pdf/S100TM4A.pdf</t>
        </is>
      </c>
      <c r="K4228" s="37" t="inlineStr">
        <is>
          <t>impairment</t>
        </is>
      </c>
    </row>
    <row r="4229" ht="45" customHeight="1">
      <c r="A4229" s="36" t="inlineStr">
        <is>
          <t>N050</t>
        </is>
      </c>
      <c r="B4229" s="37" t="inlineStr">
        <is>
          <t>ZOZO, Inc. (TSE:3092)</t>
        </is>
      </c>
      <c r="C4229" s="36" t="inlineStr">
        <is>
          <t>인수 후</t>
        </is>
      </c>
      <c r="D4229" s="36" t="inlineStr">
        <is>
          <t>2025-03-31</t>
        </is>
      </c>
      <c r="E4229" s="37" t="inlineStr">
        <is>
          <t>기타</t>
        </is>
      </c>
      <c r="F4229" s="37" t="inlineStr">
        <is>
          <t>LINEヤフー 有価証券報告書 第30期(2025/3): のれん ZOZO 234,024百万円(2024-03·2025-03 동일), 耐用年数を確定できない無形資産 ZOZO 178,720百万円 — 감손 없음</t>
        </is>
      </c>
      <c r="G4229" s="37" t="inlineStr">
        <is>
          <t>EDINET</t>
        </is>
      </c>
      <c r="H4229" s="36" t="inlineStr">
        <is>
          <t>2025-06-18</t>
        </is>
      </c>
      <c r="I4229" s="36" t="inlineStr">
        <is>
          <t>S100VYGU</t>
        </is>
      </c>
      <c r="J4229" s="39" t="inlineStr">
        <is>
          <t>https://disclosure2dl.edinet-fsa.go.jp/searchdocument/pdf/S100VYGU.pdf</t>
        </is>
      </c>
      <c r="K4229" s="37" t="inlineStr">
        <is>
          <t>impairment</t>
        </is>
      </c>
    </row>
    <row r="4230" ht="45" customHeight="1">
      <c r="A4230" s="36" t="inlineStr">
        <is>
          <t>N050</t>
        </is>
      </c>
      <c r="B4230" s="37" t="inlineStr">
        <is>
          <t>ZOZO, Inc. (TSE:3092)</t>
        </is>
      </c>
      <c r="C4230" s="36" t="inlineStr">
        <is>
          <t>인수 후</t>
        </is>
      </c>
      <c r="D4230" s="36" t="inlineStr">
        <is>
          <t>2026-03-31</t>
        </is>
      </c>
      <c r="E4230" s="37" t="inlineStr">
        <is>
          <t>기타</t>
        </is>
      </c>
      <c r="F4230" s="37"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7" t="inlineStr">
        <is>
          <t>EDINET</t>
        </is>
      </c>
      <c r="H4230" s="36" t="inlineStr">
        <is>
          <t>2026-06-08</t>
        </is>
      </c>
      <c r="I4230" s="36" t="inlineStr">
        <is>
          <t>19002bb7b28f1d462fcaba54a723e0b48eb395eb</t>
        </is>
      </c>
      <c r="J4230" s="39" t="inlineStr">
        <is>
          <t>https://corp.zozo.com/ir-info/files/pdf/19002bb7b28f1d462fcaba54a723e0b48eb395eb.pdf</t>
        </is>
      </c>
      <c r="K4230" s="37" t="inlineStr">
        <is>
          <t>notes,post_events_summary</t>
        </is>
      </c>
    </row>
    <row r="4231" ht="45" customHeight="1">
      <c r="A4231" s="36" t="inlineStr">
        <is>
          <t>N050</t>
        </is>
      </c>
      <c r="B4231" s="37" t="inlineStr">
        <is>
          <t>ZOZO, Inc. (TSE:3092)</t>
        </is>
      </c>
      <c r="C4231" s="36" t="inlineStr">
        <is>
          <t>발표</t>
        </is>
      </c>
      <c r="D4231" s="36" t="inlineStr">
        <is>
          <t>2019-09-12</t>
        </is>
      </c>
      <c r="E4231" s="37" t="inlineStr">
        <is>
          <t>발표</t>
        </is>
      </c>
      <c r="F4231" s="37" t="inlineStr">
        <is>
          <t>ネットショップ担当者フォーラム 'ヤフーがZOZOを買収へ。「ZOZOTOWN」のPayPay決済導入、「PayPayモール」出店などで協業' — 게재 2019-09-12 9:13</t>
        </is>
      </c>
      <c r="G4231" s="37" t="inlineStr">
        <is>
          <t>언론 보도</t>
        </is>
      </c>
      <c r="H4231" s="36" t="inlineStr">
        <is>
          <t>2019-09-12</t>
        </is>
      </c>
      <c r="I4231" s="36" t="n"/>
      <c r="J4231" s="39" t="inlineStr">
        <is>
          <t>https://netshop.impress.co.jp/node/6805</t>
        </is>
      </c>
      <c r="K4231" s="37" t="inlineStr">
        <is>
          <t>first_filing_date</t>
        </is>
      </c>
    </row>
    <row r="4232" ht="45" customHeight="1">
      <c r="A4232" s="36" t="inlineStr">
        <is>
          <t>N050</t>
        </is>
      </c>
      <c r="B4232" s="37" t="inlineStr">
        <is>
          <t>ZOZO, Inc. (TSE:3092)</t>
        </is>
      </c>
      <c r="C4232" s="36" t="inlineStr">
        <is>
          <t>발표</t>
        </is>
      </c>
      <c r="D4232" s="36" t="inlineStr">
        <is>
          <t>2019-09-12</t>
        </is>
      </c>
      <c r="E4232" s="37" t="inlineStr">
        <is>
          <t>발표</t>
        </is>
      </c>
      <c r="F4232" s="37" t="inlineStr">
        <is>
          <t>株探 '話題株ピックアップ【夕刊】（1）：ＺＯＺＯ、大日印、東エレク'(2019-09-12 15:13): ZOZO가 "マドを開けて急伸", ヤフーがTOBで買収することを発表</t>
        </is>
      </c>
      <c r="G4232" s="37" t="inlineStr">
        <is>
          <t>언론 보도</t>
        </is>
      </c>
      <c r="H4232" s="36" t="inlineStr">
        <is>
          <t>2019-09-12</t>
        </is>
      </c>
      <c r="I4232" s="36" t="n"/>
      <c r="J4232" s="39" t="inlineStr">
        <is>
          <t>https://s.kabutan.jp/news/n201909120560/</t>
        </is>
      </c>
      <c r="K4232" s="37" t="inlineStr">
        <is>
          <t>first_filing_date</t>
        </is>
      </c>
    </row>
    <row r="4233" ht="45" customHeight="1">
      <c r="A4233" s="36" t="inlineStr">
        <is>
          <t>N051</t>
        </is>
      </c>
      <c r="B4233" s="37" t="inlineStr">
        <is>
          <t>Dynatech Inc.</t>
        </is>
      </c>
      <c r="C4233" s="36" t="inlineStr">
        <is>
          <t>인수 후</t>
        </is>
      </c>
      <c r="D4233" s="36" t="inlineStr">
        <is>
          <t>2021-12-31</t>
        </is>
      </c>
      <c r="E4233" s="37" t="inlineStr">
        <is>
          <t>손상차손</t>
        </is>
      </c>
      <c r="F4233" s="37"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7" t="inlineStr">
        <is>
          <t>EDINET</t>
        </is>
      </c>
      <c r="H4233" s="36" t="inlineStr">
        <is>
          <t>2022-03</t>
        </is>
      </c>
      <c r="I4233" s="36" t="inlineStr">
        <is>
          <t>S100NPZ0</t>
        </is>
      </c>
      <c r="J4233" s="39" t="inlineStr">
        <is>
          <t>https://ssl4.eir-parts.net/doc/2491/yuho_pdf/S100NPZ0/00.pdf</t>
        </is>
      </c>
      <c r="K4233" s="37" t="inlineStr">
        <is>
          <t>impairment,post_events_summary,notes</t>
        </is>
      </c>
    </row>
    <row r="4234" ht="45" customHeight="1">
      <c r="A4234" s="36" t="inlineStr">
        <is>
          <t>N051</t>
        </is>
      </c>
      <c r="B4234" s="37" t="inlineStr">
        <is>
          <t>Dynatech Inc.</t>
        </is>
      </c>
      <c r="C4234" s="36" t="inlineStr">
        <is>
          <t>인수 후</t>
        </is>
      </c>
      <c r="D4234" s="36" t="inlineStr">
        <is>
          <t>2023-12-31</t>
        </is>
      </c>
      <c r="E4234" s="37" t="inlineStr">
        <is>
          <t>실적</t>
        </is>
      </c>
      <c r="F4234" s="37"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7" t="inlineStr">
        <is>
          <t>기타</t>
        </is>
      </c>
      <c r="H4234" s="36" t="inlineStr">
        <is>
          <t>2026-10-26 조회</t>
        </is>
      </c>
      <c r="I4234" s="36" t="n"/>
      <c r="J4234" s="39" t="inlineStr">
        <is>
          <t>https://catr.jp/companies/c0422/21918</t>
        </is>
      </c>
      <c r="K4234" s="37" t="inlineStr">
        <is>
          <t>target_op_post,target_rev_post,perf_basis,notes</t>
        </is>
      </c>
    </row>
    <row r="4235" ht="45" customHeight="1">
      <c r="A4235" s="36" t="inlineStr">
        <is>
          <t>N051</t>
        </is>
      </c>
      <c r="B4235" s="37" t="inlineStr">
        <is>
          <t>Dynatech Inc.</t>
        </is>
      </c>
      <c r="C4235" s="36" t="inlineStr">
        <is>
          <t>인수 후</t>
        </is>
      </c>
      <c r="D4235" s="36" t="inlineStr">
        <is>
          <t>2024-05-02</t>
        </is>
      </c>
      <c r="E4235" s="37" t="inlineStr">
        <is>
          <t>기타</t>
        </is>
      </c>
      <c r="F4235" s="37"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7" t="inlineStr">
        <is>
          <t>EDINET</t>
        </is>
      </c>
      <c r="H4235" s="36" t="inlineStr">
        <is>
          <t>2025-03</t>
        </is>
      </c>
      <c r="I4235" s="36" t="inlineStr">
        <is>
          <t>S100VG04</t>
        </is>
      </c>
      <c r="J4235" s="39" t="inlineStr">
        <is>
          <t>https://ssl4.eir-parts.net/doc/2491/yuho_pdf/S100VG04/00.pdf</t>
        </is>
      </c>
      <c r="K4235" s="37" t="inlineStr">
        <is>
          <t>pre_incorp_chk,post_events_summary</t>
        </is>
      </c>
    </row>
    <row r="4236" ht="45" customHeight="1">
      <c r="A4236" s="36" t="inlineStr">
        <is>
          <t>N051</t>
        </is>
      </c>
      <c r="B4236" s="37" t="inlineStr">
        <is>
          <t>Dynatech Inc.</t>
        </is>
      </c>
      <c r="C4236" s="36" t="inlineStr">
        <is>
          <t>인수 후</t>
        </is>
      </c>
      <c r="D4236" s="36" t="inlineStr">
        <is>
          <t>2025-08-13</t>
        </is>
      </c>
      <c r="E4236" s="37" t="inlineStr">
        <is>
          <t>기타</t>
        </is>
      </c>
      <c r="F4236" s="37"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7" t="inlineStr">
        <is>
          <t>EDINET</t>
        </is>
      </c>
      <c r="H4236" s="36" t="inlineStr">
        <is>
          <t>2026-03</t>
        </is>
      </c>
      <c r="I4236" s="36" t="inlineStr">
        <is>
          <t>S100XU5J</t>
        </is>
      </c>
      <c r="J4236" s="39" t="inlineStr">
        <is>
          <t>https://ssl4.eir-parts.net/doc/2491/yuho_pdf/S100XU5J/00.pdf</t>
        </is>
      </c>
      <c r="K4236" s="37" t="inlineStr">
        <is>
          <t>pre_incorp_chk,post_events_summary</t>
        </is>
      </c>
    </row>
    <row r="4237" ht="45" customHeight="1">
      <c r="A4237" s="36" t="inlineStr">
        <is>
          <t>N051</t>
        </is>
      </c>
      <c r="B4237" s="37" t="inlineStr">
        <is>
          <t>Dynatech Inc.</t>
        </is>
      </c>
      <c r="C4237" s="36" t="inlineStr">
        <is>
          <t>인수 후</t>
        </is>
      </c>
      <c r="D4237" s="36" t="inlineStr">
        <is>
          <t>2025-01-31</t>
        </is>
      </c>
      <c r="E4237" s="37" t="inlineStr">
        <is>
          <t>어닝콜</t>
        </is>
      </c>
      <c r="F4237" s="37"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7" t="inlineStr">
        <is>
          <t>IR 자료</t>
        </is>
      </c>
      <c r="H4237" s="36" t="inlineStr">
        <is>
          <t>2025-01-31</t>
        </is>
      </c>
      <c r="I4237" s="36" t="inlineStr">
        <is>
          <t>173534</t>
        </is>
      </c>
      <c r="J4237" s="39" t="inlineStr">
        <is>
          <t>https://ssl4.eir-parts.net/doc/2491/ir_material_for_fiscal_ym1/173534/00.pdf</t>
        </is>
      </c>
      <c r="K4237" s="37" t="inlineStr">
        <is>
          <t>earnings_call_note</t>
        </is>
      </c>
    </row>
    <row r="4238" ht="45" customHeight="1">
      <c r="A4238" s="36" t="inlineStr">
        <is>
          <t>N051</t>
        </is>
      </c>
      <c r="B4238" s="37" t="inlineStr">
        <is>
          <t>Dynatech Inc.</t>
        </is>
      </c>
      <c r="C4238" s="36" t="inlineStr">
        <is>
          <t>인수 후</t>
        </is>
      </c>
      <c r="D4238" s="36" t="inlineStr">
        <is>
          <t>2026-01-30</t>
        </is>
      </c>
      <c r="E4238" s="37" t="inlineStr">
        <is>
          <t>어닝콜</t>
        </is>
      </c>
      <c r="F4238" s="37"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7" t="inlineStr">
        <is>
          <t>IR 자료</t>
        </is>
      </c>
      <c r="H4238" s="36" t="inlineStr">
        <is>
          <t>2026-01-30</t>
        </is>
      </c>
      <c r="I4238" s="36" t="inlineStr">
        <is>
          <t>197910</t>
        </is>
      </c>
      <c r="J4238" s="39" t="inlineStr">
        <is>
          <t>https://ssl4.eir-parts.net/doc/2491/ir_material_for_fiscal_ym1/197910/00.pdf</t>
        </is>
      </c>
      <c r="K4238" s="37" t="inlineStr">
        <is>
          <t>earnings_call_note</t>
        </is>
      </c>
    </row>
    <row r="4239" ht="45" customHeight="1">
      <c r="A4239" s="36" t="inlineStr">
        <is>
          <t>N051</t>
        </is>
      </c>
      <c r="B4239" s="37" t="inlineStr">
        <is>
          <t>Dynatech Inc.</t>
        </is>
      </c>
      <c r="C4239" s="36" t="inlineStr">
        <is>
          <t>인수 후</t>
        </is>
      </c>
      <c r="D4239" s="36" t="inlineStr">
        <is>
          <t>2019-12-31</t>
        </is>
      </c>
      <c r="E4239" s="37" t="inlineStr">
        <is>
          <t>통합</t>
        </is>
      </c>
      <c r="F4239" s="37"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7" t="inlineStr">
        <is>
          <t>EDINET</t>
        </is>
      </c>
      <c r="H4239" s="36" t="inlineStr">
        <is>
          <t>2020-03</t>
        </is>
      </c>
      <c r="I4239" s="36" t="inlineStr">
        <is>
          <t>S100IAK9</t>
        </is>
      </c>
      <c r="J4239" s="39" t="inlineStr">
        <is>
          <t>https://ssl4.eir-parts.net/doc/2491/yuho_pdf/S100IAK9/00.pdf</t>
        </is>
      </c>
      <c r="K4239" s="37" t="inlineStr">
        <is>
          <t>is_core,core_basis</t>
        </is>
      </c>
    </row>
    <row r="4240" ht="45" customHeight="1">
      <c r="A4240" s="36" t="inlineStr">
        <is>
          <t>N051</t>
        </is>
      </c>
      <c r="B4240" s="37" t="inlineStr">
        <is>
          <t>Dynatech Inc.</t>
        </is>
      </c>
      <c r="C4240" s="36" t="inlineStr">
        <is>
          <t>발표</t>
        </is>
      </c>
      <c r="D4240" s="36" t="inlineStr">
        <is>
          <t>2019-09-25</t>
        </is>
      </c>
      <c r="E4240" s="37" t="inlineStr">
        <is>
          <t>발표</t>
        </is>
      </c>
      <c r="F4240" s="37"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7" t="inlineStr">
        <is>
          <t>TDnet</t>
        </is>
      </c>
      <c r="H4240" s="36" t="inlineStr">
        <is>
          <t>2019-09-25</t>
        </is>
      </c>
      <c r="I4240" s="36" t="inlineStr">
        <is>
          <t>1753017</t>
        </is>
      </c>
      <c r="J4240" s="39" t="inlineStr">
        <is>
          <t>https://ssl4.eir-parts.net/doc/2491/tdnet/1753017/00.pdf</t>
        </is>
      </c>
      <c r="K4240" s="37" t="inlineStr">
        <is>
          <t>notes,is_core,core_basis</t>
        </is>
      </c>
    </row>
    <row r="4241" ht="45" customHeight="1">
      <c r="A4241" s="36" t="inlineStr">
        <is>
          <t>N051</t>
        </is>
      </c>
      <c r="B4241" s="37" t="inlineStr">
        <is>
          <t>Dynatech Inc.</t>
        </is>
      </c>
      <c r="C4241" s="36" t="inlineStr">
        <is>
          <t>인수 전</t>
        </is>
      </c>
      <c r="D4241" s="36" t="inlineStr">
        <is>
          <t>2015-07-07</t>
        </is>
      </c>
      <c r="E4241" s="37" t="inlineStr">
        <is>
          <t>소유주변경</t>
        </is>
      </c>
      <c r="F4241" s="37" t="inlineStr">
        <is>
          <t>Travelvoice 2015-07-07: "ヤフー（Yahoo！Japan）は、宿泊施設に予約システムを提供しているダイナテック社を約20億円で買収したことを明らかにした" (N030)</t>
        </is>
      </c>
      <c r="G4241" s="37" t="inlineStr">
        <is>
          <t>언론 보도</t>
        </is>
      </c>
      <c r="H4241" s="36" t="inlineStr">
        <is>
          <t>2015-07-07</t>
        </is>
      </c>
      <c r="I4241" s="36" t="n"/>
      <c r="J4241" s="39" t="inlineStr">
        <is>
          <t>https://www.travelvoice.jp/20150707-46142</t>
        </is>
      </c>
      <c r="K4241" s="37" t="inlineStr">
        <is>
          <t>pre_events_summary</t>
        </is>
      </c>
    </row>
    <row r="4242" ht="45" customHeight="1">
      <c r="A4242" s="36" t="inlineStr">
        <is>
          <t>N051</t>
        </is>
      </c>
      <c r="B4242" s="37" t="inlineStr">
        <is>
          <t>Dynatech Inc.</t>
        </is>
      </c>
      <c r="C4242" s="36" t="inlineStr">
        <is>
          <t>인수 전</t>
        </is>
      </c>
      <c r="D4242" s="36" t="inlineStr">
        <is>
          <t>2015-12-13</t>
        </is>
      </c>
      <c r="E4242" s="37" t="inlineStr">
        <is>
          <t>제휴</t>
        </is>
      </c>
      <c r="F4242" s="37" t="inlineStr">
        <is>
          <t>Travelvoice 2015-12-13: Direct In 등록 공식사이트 플랜을 Yahoo!トラベル에 자동 무료 게재, "2016年2月から掲載開始を予定しており、希望する宿泊施設からの申し込みを12月4日に開始した"</t>
        </is>
      </c>
      <c r="G4242" s="37" t="inlineStr">
        <is>
          <t>언론 보도</t>
        </is>
      </c>
      <c r="H4242" s="36" t="inlineStr">
        <is>
          <t>2015-12-13</t>
        </is>
      </c>
      <c r="I4242" s="36" t="n"/>
      <c r="J4242" s="39" t="inlineStr">
        <is>
          <t>https://www.travelvoice.jp/20151213-56754</t>
        </is>
      </c>
      <c r="K4242" s="37" t="inlineStr">
        <is>
          <t>pre_events_summary</t>
        </is>
      </c>
    </row>
    <row r="4243" ht="45" customHeight="1">
      <c r="A4243" s="36" t="inlineStr">
        <is>
          <t>N052</t>
        </is>
      </c>
      <c r="B4243" s="37" t="inlineStr">
        <is>
          <t>Zero Games Co. Ltd</t>
        </is>
      </c>
      <c r="C4243" s="36" t="inlineStr">
        <is>
          <t>인수 후</t>
        </is>
      </c>
      <c r="D4243" s="36" t="inlineStr">
        <is>
          <t>2020-05-01</t>
        </is>
      </c>
      <c r="E4243" s="37" t="inlineStr">
        <is>
          <t>실적</t>
        </is>
      </c>
      <c r="F4243" s="37"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7" t="inlineStr">
        <is>
          <t>DART 기타공시</t>
        </is>
      </c>
      <c r="H4243" s="36" t="inlineStr">
        <is>
          <t>2020-06-01</t>
        </is>
      </c>
      <c r="I4243" s="36" t="inlineStr">
        <is>
          <t>20200601000375</t>
        </is>
      </c>
      <c r="J4243" s="39" t="inlineStr">
        <is>
          <t>https://dart.fss.or.kr/dsaf001/main.do?rcpNo=20200601000375</t>
        </is>
      </c>
      <c r="K4243" s="37" t="inlineStr">
        <is>
          <t>target_rev_pre,target_op_pre,pre_events_summary,post_events_summary,perf_basis</t>
        </is>
      </c>
    </row>
    <row r="4244" ht="45" customHeight="1">
      <c r="A4244" s="36" t="inlineStr">
        <is>
          <t>N052</t>
        </is>
      </c>
      <c r="B4244" s="37" t="inlineStr">
        <is>
          <t>Zero Games Co. Ltd</t>
        </is>
      </c>
      <c r="C4244" s="36" t="inlineStr">
        <is>
          <t>인수 후</t>
        </is>
      </c>
      <c r="D4244" s="36" t="inlineStr">
        <is>
          <t>2020-12-31</t>
        </is>
      </c>
      <c r="E4244" s="37" t="inlineStr">
        <is>
          <t>실적</t>
        </is>
      </c>
      <c r="F4244" s="37"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7" t="inlineStr">
        <is>
          <t>DART 기타공시</t>
        </is>
      </c>
      <c r="H4244" s="36" t="inlineStr">
        <is>
          <t>2021-05-28</t>
        </is>
      </c>
      <c r="I4244" s="36" t="inlineStr">
        <is>
          <t>20210528000748</t>
        </is>
      </c>
      <c r="J4244" s="39" t="inlineStr">
        <is>
          <t>https://dart.fss.or.kr/dsaf001/main.do?rcpNo=20210528000748</t>
        </is>
      </c>
      <c r="K4244" s="37" t="inlineStr">
        <is>
          <t>target_rev_post,target_op_post,perf_basis,post_events_summary</t>
        </is>
      </c>
    </row>
    <row r="4245" ht="45" customHeight="1">
      <c r="A4245" s="36" t="inlineStr">
        <is>
          <t>N052</t>
        </is>
      </c>
      <c r="B4245" s="37" t="inlineStr">
        <is>
          <t>Zero Games Co. Ltd</t>
        </is>
      </c>
      <c r="C4245" s="36" t="inlineStr">
        <is>
          <t>인수 후</t>
        </is>
      </c>
      <c r="D4245" s="36" t="inlineStr">
        <is>
          <t>2021-12-31</t>
        </is>
      </c>
      <c r="E4245" s="37" t="inlineStr">
        <is>
          <t>실적</t>
        </is>
      </c>
      <c r="F4245" s="37" t="inlineStr">
        <is>
          <t>제로게임즈 2022 연1회 현황공시: 2021 사업연도 손익(백만원) 매출액 4,064, 영업이익 -2,928, 당기순이익 -3,034; 회사개요 대표 김민규, 종업원 31.</t>
        </is>
      </c>
      <c r="G4245" s="37" t="inlineStr">
        <is>
          <t>DART 기타공시</t>
        </is>
      </c>
      <c r="H4245" s="36" t="inlineStr">
        <is>
          <t>2022-05-31</t>
        </is>
      </c>
      <c r="I4245" s="36" t="inlineStr">
        <is>
          <t>20220531002779</t>
        </is>
      </c>
      <c r="J4245" s="39" t="inlineStr">
        <is>
          <t>https://dart.fss.or.kr/dsaf001/main.do?rcpNo=20220531002779</t>
        </is>
      </c>
      <c r="K4245" s="37" t="inlineStr">
        <is>
          <t>target_rev_post,target_op_post,perf_basis</t>
        </is>
      </c>
    </row>
    <row r="4246" ht="45" customHeight="1">
      <c r="A4246" s="36" t="inlineStr">
        <is>
          <t>N052</t>
        </is>
      </c>
      <c r="B4246" s="37" t="inlineStr">
        <is>
          <t>Zero Games Co. Ltd</t>
        </is>
      </c>
      <c r="C4246" s="36" t="inlineStr">
        <is>
          <t>인수 후</t>
        </is>
      </c>
      <c r="D4246" s="36" t="inlineStr">
        <is>
          <t>2022-12-31</t>
        </is>
      </c>
      <c r="E4246" s="37" t="inlineStr">
        <is>
          <t>실적</t>
        </is>
      </c>
      <c r="F4246" s="37" t="inlineStr">
        <is>
          <t>제로게임즈 2023 연1회 현황공시: 2022 사업연도 손익(백만원) 매출액 35, 영업이익 -2,845, 당기순이익 -2,888; 회사개요 대표 신권호, 종업원 28.</t>
        </is>
      </c>
      <c r="G4246" s="37" t="inlineStr">
        <is>
          <t>DART 기타공시</t>
        </is>
      </c>
      <c r="H4246" s="36" t="inlineStr">
        <is>
          <t>2023-05-26</t>
        </is>
      </c>
      <c r="I4246" s="36" t="inlineStr">
        <is>
          <t>20230526000587</t>
        </is>
      </c>
      <c r="J4246" s="39" t="inlineStr">
        <is>
          <t>https://dart.fss.or.kr/dsaf001/main.do?rcpNo=20230526000587</t>
        </is>
      </c>
      <c r="K4246" s="37" t="inlineStr">
        <is>
          <t>target_rev_post,target_op_post,perf_basis,post_events_summary</t>
        </is>
      </c>
    </row>
    <row r="4247" ht="45" customHeight="1">
      <c r="A4247" s="36" t="inlineStr">
        <is>
          <t>N052</t>
        </is>
      </c>
      <c r="B4247" s="37" t="inlineStr">
        <is>
          <t>Zero Games Co. Ltd</t>
        </is>
      </c>
      <c r="C4247" s="36" t="inlineStr">
        <is>
          <t>인수 후</t>
        </is>
      </c>
      <c r="D4247" s="36" t="inlineStr">
        <is>
          <t>2023-12-31</t>
        </is>
      </c>
      <c r="E4247" s="37" t="inlineStr">
        <is>
          <t>실적</t>
        </is>
      </c>
      <c r="F4247" s="37" t="inlineStr">
        <is>
          <t>제로게임즈 2024 연1회 현황공시: 2023 사업연도 손익(백만원) 매출액 0, 영업이익 -856, 당기순이익 -883; 회사개요 대표 신권호, 종업원 0.</t>
        </is>
      </c>
      <c r="G4247" s="37" t="inlineStr">
        <is>
          <t>DART 기타공시</t>
        </is>
      </c>
      <c r="H4247" s="36" t="inlineStr">
        <is>
          <t>2024-05-28</t>
        </is>
      </c>
      <c r="I4247" s="36" t="inlineStr">
        <is>
          <t>20240528000465</t>
        </is>
      </c>
      <c r="J4247" s="39" t="inlineStr">
        <is>
          <t>https://dart.fss.or.kr/dsaf001/main.do?rcpNo=20240528000465</t>
        </is>
      </c>
      <c r="K4247" s="37" t="inlineStr">
        <is>
          <t>target_rev_post,target_op_post,perf_basis,post_events_summary</t>
        </is>
      </c>
    </row>
    <row r="4248" ht="45" customHeight="1">
      <c r="A4248" s="36" t="inlineStr">
        <is>
          <t>N052</t>
        </is>
      </c>
      <c r="B4248" s="37" t="inlineStr">
        <is>
          <t>Zero Games Co. Ltd</t>
        </is>
      </c>
      <c r="C4248" s="36" t="inlineStr">
        <is>
          <t>인수 후</t>
        </is>
      </c>
      <c r="D4248" s="36" t="inlineStr">
        <is>
          <t>2020-12-31</t>
        </is>
      </c>
      <c r="E4248" s="37" t="inlineStr">
        <is>
          <t>기타</t>
        </is>
      </c>
      <c r="F4248" s="37"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7" t="inlineStr">
        <is>
          <t>DART 감사보고서</t>
        </is>
      </c>
      <c r="H4248" s="36" t="inlineStr">
        <is>
          <t>2021-04-14</t>
        </is>
      </c>
      <c r="I4248" s="36" t="inlineStr">
        <is>
          <t>20210414001815</t>
        </is>
      </c>
      <c r="J4248" s="39" t="inlineStr">
        <is>
          <t>https://dart.fss.or.kr/dsaf001/main.do?rcpNo=20210414001815</t>
        </is>
      </c>
      <c r="K4248" s="37" t="inlineStr">
        <is>
          <t>pre_incorp_chk,acquirer_entity</t>
        </is>
      </c>
    </row>
    <row r="4249" ht="45" customHeight="1">
      <c r="A4249" s="36" t="inlineStr">
        <is>
          <t>N055</t>
        </is>
      </c>
      <c r="B4249" s="37" t="inlineStr">
        <is>
          <t>Line Friends Corporation</t>
        </is>
      </c>
      <c r="C4249" s="36" t="inlineStr">
        <is>
          <t>인수 후</t>
        </is>
      </c>
      <c r="D4249" s="36" t="inlineStr">
        <is>
          <t>2021-02-28</t>
        </is>
      </c>
      <c r="E4249" s="37" t="inlineStr">
        <is>
          <t>통합</t>
        </is>
      </c>
      <c r="F4249" s="37"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7" t="inlineStr">
        <is>
          <t>DART 감사보고서</t>
        </is>
      </c>
      <c r="H4249" s="36" t="inlineStr">
        <is>
          <t>2022-07-11</t>
        </is>
      </c>
      <c r="I4249" s="36" t="inlineStr">
        <is>
          <t>20220711000093</t>
        </is>
      </c>
      <c r="J4249" s="39" t="inlineStr">
        <is>
          <t>https://dart.fss.or.kr/dsaf001/main.do?rcpNo=20220711000093</t>
        </is>
      </c>
      <c r="K4249" s="37" t="inlineStr">
        <is>
          <t>post_events_summary,pre_incorp_chk</t>
        </is>
      </c>
    </row>
    <row r="4250" ht="45" customHeight="1">
      <c r="A4250" s="36" t="inlineStr">
        <is>
          <t>N055</t>
        </is>
      </c>
      <c r="B4250" s="37" t="inlineStr">
        <is>
          <t>Line Friends Corporation</t>
        </is>
      </c>
      <c r="C4250" s="36" t="inlineStr">
        <is>
          <t>인수 후</t>
        </is>
      </c>
      <c r="D4250" s="36" t="inlineStr">
        <is>
          <t>2023-10-01</t>
        </is>
      </c>
      <c r="E4250" s="37" t="inlineStr">
        <is>
          <t>사명변경</t>
        </is>
      </c>
      <c r="F4250" s="37"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7" t="inlineStr">
        <is>
          <t>TDnet</t>
        </is>
      </c>
      <c r="H4250" s="36" t="inlineStr">
        <is>
          <t>2023-07-12</t>
        </is>
      </c>
      <c r="I4250" s="36" t="n"/>
      <c r="J4250" s="39" t="inlineStr">
        <is>
          <t>https://www.lycorp.co.jp/en/ir/news/auto_20230712521007/pdfFile.pdf</t>
        </is>
      </c>
      <c r="K4250" s="37" t="inlineStr">
        <is>
          <t>post_events_summary</t>
        </is>
      </c>
    </row>
    <row r="4251" ht="45" customHeight="1">
      <c r="A4251" s="36" t="inlineStr">
        <is>
          <t>N055</t>
        </is>
      </c>
      <c r="B4251" s="37" t="inlineStr">
        <is>
          <t>Line Friends Corporation</t>
        </is>
      </c>
      <c r="C4251" s="36" t="inlineStr">
        <is>
          <t>인수 전</t>
        </is>
      </c>
      <c r="D4251" s="36" t="inlineStr">
        <is>
          <t>2017-03-10</t>
        </is>
      </c>
      <c r="E4251" s="37" t="inlineStr">
        <is>
          <t>투자유치</t>
        </is>
      </c>
      <c r="F4251" s="37" t="inlineStr">
        <is>
          <t>라인프렌즈 2017 감사보고서 주석: 보통주 60,000주 지배기업(LINE) 신규 발행, 신주발행대금 60,000백만원 2017-03-10 납입; 2018-01-24 이사회 5,000주(주당 1,000,000원) 유상증자, 2018-01-26 납입.</t>
        </is>
      </c>
      <c r="G4251" s="37" t="inlineStr">
        <is>
          <t>DART 감사보고서</t>
        </is>
      </c>
      <c r="H4251" s="36" t="inlineStr">
        <is>
          <t>2018-03-30</t>
        </is>
      </c>
      <c r="I4251" s="36" t="inlineStr">
        <is>
          <t>20180330001771</t>
        </is>
      </c>
      <c r="J4251" s="39" t="inlineStr">
        <is>
          <t>https://dart.fss.or.kr/dsaf001/main.do?rcpNo=20180330001771</t>
        </is>
      </c>
      <c r="K4251" s="37" t="inlineStr">
        <is>
          <t>pre_events_summary</t>
        </is>
      </c>
    </row>
    <row r="4252" ht="45" customHeight="1">
      <c r="A4252" s="36" t="inlineStr">
        <is>
          <t>N055</t>
        </is>
      </c>
      <c r="B4252" s="37" t="inlineStr">
        <is>
          <t>Line Friends Corporation</t>
        </is>
      </c>
      <c r="C4252" s="36" t="inlineStr">
        <is>
          <t>인수 후</t>
        </is>
      </c>
      <c r="D4252" s="36" t="inlineStr">
        <is>
          <t>2020-12-29</t>
        </is>
      </c>
      <c r="E4252" s="37" t="inlineStr">
        <is>
          <t>기타</t>
        </is>
      </c>
      <c r="F4252" s="37" t="inlineStr">
        <is>
          <t>라인프렌즈 특수관계인의유상증자참여 정정(NAVER 출자 확정): 출자주식수 52,090 → 50,007주, 1주당 1,631,785 → 1,699,763원, 출자 후 지분율 30%, 이사회 2020.12.29, 출자 예정 2020-12-30.</t>
        </is>
      </c>
      <c r="G4252" s="37" t="inlineStr">
        <is>
          <t>DART 기타공시</t>
        </is>
      </c>
      <c r="H4252" s="36" t="inlineStr">
        <is>
          <t>2020-12-29</t>
        </is>
      </c>
      <c r="I4252" s="36" t="inlineStr">
        <is>
          <t>20201229000559</t>
        </is>
      </c>
      <c r="J4252" s="39" t="inlineStr">
        <is>
          <t>https://dart.fss.or.kr/dsaf001/main.do?rcpNo=20201229000559</t>
        </is>
      </c>
      <c r="K4252" s="37" t="inlineStr">
        <is>
          <t>notes</t>
        </is>
      </c>
    </row>
    <row r="4253" ht="45" customHeight="1">
      <c r="A4253" s="36" t="inlineStr">
        <is>
          <t>N055</t>
        </is>
      </c>
      <c r="B4253" s="37" t="inlineStr">
        <is>
          <t>Line Friends Corporation</t>
        </is>
      </c>
      <c r="C4253" s="36" t="inlineStr">
        <is>
          <t>인수 후</t>
        </is>
      </c>
      <c r="D4253" s="36" t="inlineStr">
        <is>
          <t>2023-07-28</t>
        </is>
      </c>
      <c r="E4253" s="37" t="inlineStr">
        <is>
          <t>경영진변경</t>
        </is>
      </c>
      <c r="F4253" s="37" t="inlineStr">
        <is>
          <t>아이피엑스 임원의변동: 대표이사 김성훈(2015.10.21 선임) 유지; 2018-05-02·2020-05-07·2022-01-28 공시에서도 유지, 이후 임원의변동 공시 없음.</t>
        </is>
      </c>
      <c r="G4253" s="37" t="inlineStr">
        <is>
          <t>DART 기타공시</t>
        </is>
      </c>
      <c r="H4253" s="36" t="inlineStr">
        <is>
          <t>2023-07-28</t>
        </is>
      </c>
      <c r="I4253" s="36" t="inlineStr">
        <is>
          <t>20230728000394</t>
        </is>
      </c>
      <c r="J4253" s="39" t="inlineStr">
        <is>
          <t>https://dart.fss.or.kr/dsaf001/main.do?rcpNo=20230728000394</t>
        </is>
      </c>
      <c r="K4253" s="37" t="inlineStr">
        <is>
          <t>post_events_summary</t>
        </is>
      </c>
    </row>
    <row r="4254" ht="45" customHeight="1">
      <c r="A4254" s="36" t="inlineStr">
        <is>
          <t>N058</t>
        </is>
      </c>
      <c r="B4254" s="37" t="inlineStr">
        <is>
          <t>Wattpad Corp.</t>
        </is>
      </c>
      <c r="C4254" s="36" t="inlineStr">
        <is>
          <t>인수 후</t>
        </is>
      </c>
      <c r="D4254" s="36" t="inlineStr">
        <is>
          <t>2021-06-24</t>
        </is>
      </c>
      <c r="E4254" s="37" t="inlineStr">
        <is>
          <t>통합</t>
        </is>
      </c>
      <c r="F4254" s="37" t="inlineStr">
        <is>
          <t>Business Wire(2021-06-24 12:05 AM EDT, TORONTO &amp; LOS ANGELES): Wattpad와 WEBTOON이 'will merge their studio divisions to create Wattpad WEBTOON Studios', 'Naver ... will commit USD $100M', 사장 Aron Levitz. Wayback 스냅샷으로 확인.</t>
        </is>
      </c>
      <c r="G4254" s="37" t="inlineStr">
        <is>
          <t>회사 보도자료</t>
        </is>
      </c>
      <c r="H4254" s="36" t="inlineStr">
        <is>
          <t>2021-06-24</t>
        </is>
      </c>
      <c r="I4254" s="36" t="inlineStr">
        <is>
          <t>20210623005280</t>
        </is>
      </c>
      <c r="J4254" s="39" t="inlineStr">
        <is>
          <t>https://web.archive.org/web/2021id_/https://www.businesswire.com/news/home/20210623005280/en/</t>
        </is>
      </c>
      <c r="K4254" s="37" t="inlineStr">
        <is>
          <t>post_events_summary</t>
        </is>
      </c>
    </row>
    <row r="4255" ht="45" customHeight="1">
      <c r="A4255" s="36" t="inlineStr">
        <is>
          <t>N058</t>
        </is>
      </c>
      <c r="B4255" s="37" t="inlineStr">
        <is>
          <t>Wattpad Corp.</t>
        </is>
      </c>
      <c r="C4255" s="36" t="inlineStr">
        <is>
          <t>인수 후</t>
        </is>
      </c>
      <c r="D4255" s="36" t="inlineStr">
        <is>
          <t>2021-06-25</t>
        </is>
      </c>
      <c r="E4255" s="37" t="inlineStr">
        <is>
          <t>통합</t>
        </is>
      </c>
      <c r="F4255" s="37" t="inlineStr">
        <is>
          <t>Comics Beat 기사 Wayback 사본(원 URL은 봇 차단): Wattpad WEBTOON Studios 출범, Naver USD 100백만 약정, Aron Levitz 사장(게재 2021-06-25).</t>
        </is>
      </c>
      <c r="G4255" s="37" t="inlineStr">
        <is>
          <t>언론 보도</t>
        </is>
      </c>
      <c r="H4255" s="36" t="inlineStr">
        <is>
          <t>2021-06-25</t>
        </is>
      </c>
      <c r="I4255" s="36" t="n"/>
      <c r="J4255" s="39" t="inlineStr">
        <is>
          <t>https://web.archive.org/web/2021id_/https://www.comicsbeat.com/wattpad-webtoon-studios-announced-with-100-million-in-financing/</t>
        </is>
      </c>
      <c r="K4255" s="37" t="inlineStr">
        <is>
          <t>post_events_summary</t>
        </is>
      </c>
    </row>
    <row r="4256" ht="45" customHeight="1">
      <c r="A4256" s="36" t="inlineStr">
        <is>
          <t>N058</t>
        </is>
      </c>
      <c r="B4256" s="37" t="inlineStr">
        <is>
          <t>Wattpad Corp.</t>
        </is>
      </c>
      <c r="C4256" s="36" t="inlineStr">
        <is>
          <t>인수 전</t>
        </is>
      </c>
      <c r="D4256" s="36" t="inlineStr">
        <is>
          <t>2012-06-05</t>
        </is>
      </c>
      <c r="E4256" s="37" t="inlineStr">
        <is>
          <t>투자유치</t>
        </is>
      </c>
      <c r="F4256" s="37" t="inlineStr">
        <is>
          <t>Publishers Weekly(2012-06-07): 'Wattpad announced June 5 that it has raised $17.3 million in new funding from Khosla Ventures, Union Square Ventures and Yahoo! co-founder Jerry Yang.'</t>
        </is>
      </c>
      <c r="G4256" s="37" t="inlineStr">
        <is>
          <t>언론 보도</t>
        </is>
      </c>
      <c r="H4256" s="36" t="inlineStr">
        <is>
          <t>2012-06-07</t>
        </is>
      </c>
      <c r="I4256" s="36" t="n"/>
      <c r="J4256" s="39" t="inlineStr">
        <is>
          <t>https://www.publishersweekly.com/pw/by-topic/industrynews/publisher-news/article/52413-wattpad-raises-17-3-million.html</t>
        </is>
      </c>
      <c r="K4256" s="37" t="inlineStr">
        <is>
          <t>pre_events_summary</t>
        </is>
      </c>
    </row>
    <row r="4257" ht="45" customHeight="1">
      <c r="A4257" s="36" t="inlineStr">
        <is>
          <t>N058</t>
        </is>
      </c>
      <c r="B4257" s="37" t="inlineStr">
        <is>
          <t>Wattpad Corp.</t>
        </is>
      </c>
      <c r="C4257" s="36" t="inlineStr">
        <is>
          <t>인수 전</t>
        </is>
      </c>
      <c r="D4257" s="36" t="inlineStr">
        <is>
          <t>2014-04-08</t>
        </is>
      </c>
      <c r="E4257" s="37" t="inlineStr">
        <is>
          <t>투자유치</t>
        </is>
      </c>
      <c r="F4257" s="37" t="inlineStr">
        <is>
          <t>BetaKit(2014-04-08): Series C USD 46백만, 'led by OMERS Ventures, with participation from August Capital, Raine Ventures, and Northleaf Capital Partners'; 이전 Series B USD 17.3백만, 누적 USD 66.8백만.</t>
        </is>
      </c>
      <c r="G4257" s="37" t="inlineStr">
        <is>
          <t>언론 보도</t>
        </is>
      </c>
      <c r="H4257" s="36" t="inlineStr">
        <is>
          <t>2014-04-08</t>
        </is>
      </c>
      <c r="I4257" s="36" t="n"/>
      <c r="J4257" s="39" t="inlineStr">
        <is>
          <t>https://betakit.com/?p=37282</t>
        </is>
      </c>
      <c r="K4257" s="37" t="inlineStr">
        <is>
          <t>pre_events_summary</t>
        </is>
      </c>
    </row>
    <row r="4258" ht="45" customHeight="1">
      <c r="A4258" s="36" t="inlineStr">
        <is>
          <t>N058</t>
        </is>
      </c>
      <c r="B4258" s="37" t="inlineStr">
        <is>
          <t>Wattpad Corp.</t>
        </is>
      </c>
      <c r="C4258" s="36" t="inlineStr">
        <is>
          <t>인수 후</t>
        </is>
      </c>
      <c r="D4258" s="36" t="inlineStr">
        <is>
          <t>2025-03-31</t>
        </is>
      </c>
      <c r="E4258" s="37" t="inlineStr">
        <is>
          <t>기타</t>
        </is>
      </c>
      <c r="F4258" s="37" t="inlineStr">
        <is>
          <t>WEBTOON 10-Q 1Q25 MD&amp;A: Rest of World MAU 107.3백만(전년 123.2백만), 'primarily attributable to a government ban on Wattpad in one country, as well as the impact of a Wattpad security upgrade which unintentionally affected search engine indexing'.</t>
        </is>
      </c>
      <c r="G4258" s="37" t="inlineStr">
        <is>
          <t>SEC</t>
        </is>
      </c>
      <c r="H4258" s="36" t="inlineStr">
        <is>
          <t>2025-05-14</t>
        </is>
      </c>
      <c r="I4258" s="36" t="inlineStr">
        <is>
          <t>0001997859-25-000067</t>
        </is>
      </c>
      <c r="J4258" s="39" t="inlineStr">
        <is>
          <t>https://www.sec.gov/Archives/edgar/data/1997859/000199785925000067/wbtn-20250331.htm</t>
        </is>
      </c>
      <c r="K4258" s="37" t="inlineStr">
        <is>
          <t>post_events_summary,earnings_call_note</t>
        </is>
      </c>
    </row>
    <row r="4259" ht="45" customHeight="1">
      <c r="A4259" s="36" t="inlineStr">
        <is>
          <t>N058</t>
        </is>
      </c>
      <c r="B4259" s="37" t="inlineStr">
        <is>
          <t>Wattpad Corp.</t>
        </is>
      </c>
      <c r="C4259" s="36" t="inlineStr">
        <is>
          <t>인수 후</t>
        </is>
      </c>
      <c r="D4259" s="36" t="inlineStr">
        <is>
          <t>2026-04-13</t>
        </is>
      </c>
      <c r="E4259" s="37" t="inlineStr">
        <is>
          <t>경영진변경</t>
        </is>
      </c>
      <c r="F4259" s="37"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7" t="inlineStr">
        <is>
          <t>SEC</t>
        </is>
      </c>
      <c r="H4259" s="36" t="inlineStr">
        <is>
          <t>2026-04-13</t>
        </is>
      </c>
      <c r="I4259" s="36" t="inlineStr">
        <is>
          <t>0001997859-26-000044</t>
        </is>
      </c>
      <c r="J4259" s="39" t="inlineStr">
        <is>
          <t>https://www.sec.gov/Archives/edgar/data/1997859/000199785926000044/webtoonleadershiptransform.htm</t>
        </is>
      </c>
      <c r="K4259" s="37" t="inlineStr">
        <is>
          <t>post_events_summary,earnings_call_note</t>
        </is>
      </c>
    </row>
    <row r="4260" ht="45" customHeight="1">
      <c r="A4260" s="36" t="inlineStr">
        <is>
          <t>N058</t>
        </is>
      </c>
      <c r="B4260" s="37" t="inlineStr">
        <is>
          <t>Wattpad Corp.</t>
        </is>
      </c>
      <c r="C4260" s="36" t="inlineStr">
        <is>
          <t>인수 후</t>
        </is>
      </c>
      <c r="D4260" s="36" t="inlineStr">
        <is>
          <t>2026-03-16</t>
        </is>
      </c>
      <c r="E4260" s="37" t="inlineStr">
        <is>
          <t>손상차손</t>
        </is>
      </c>
      <c r="F4260" s="37" t="inlineStr">
        <is>
          <t>뉴스토마토(2026-03-16): NAVER 2025 사업보고서 기준 '왓패드의 영업권 장부가가 1년 사이 약 3632억원 감소', 전체 영업권 손상 4119억6500만원; 문피아도 600억원 규모 영업권 손상.</t>
        </is>
      </c>
      <c r="G4260" s="37" t="inlineStr">
        <is>
          <t>언론 보도</t>
        </is>
      </c>
      <c r="H4260" s="36" t="inlineStr">
        <is>
          <t>2026-03-16</t>
        </is>
      </c>
      <c r="I4260" s="36" t="n"/>
      <c r="J4260" s="39" t="inlineStr">
        <is>
          <t>https://newstomato.com/ReadNews.aspx?no=1294385</t>
        </is>
      </c>
      <c r="K4260" s="37" t="inlineStr">
        <is>
          <t>impairment</t>
        </is>
      </c>
    </row>
    <row r="4261" ht="45" customHeight="1">
      <c r="A4261" s="36" t="inlineStr">
        <is>
          <t>N058</t>
        </is>
      </c>
      <c r="B4261" s="37" t="inlineStr">
        <is>
          <t>Wattpad Corp.</t>
        </is>
      </c>
      <c r="C4261" s="36" t="inlineStr">
        <is>
          <t>인수 후</t>
        </is>
      </c>
      <c r="D4261" s="36" t="inlineStr">
        <is>
          <t>2021-12-31</t>
        </is>
      </c>
      <c r="E4261" s="37" t="inlineStr">
        <is>
          <t>실적</t>
        </is>
      </c>
      <c r="F4261" s="37" t="inlineStr">
        <is>
          <t>NAVER 2021 사업보고서 XII.3 타법인출자 현황(별도): Wattpad Corp 최초취득 2021-05-10, 장부가 698,169백만원, 최근사업연도 총자산 41,519·당기순손익 -14,052백만원.</t>
        </is>
      </c>
      <c r="G4261" s="37" t="inlineStr">
        <is>
          <t>DART 사업보고서</t>
        </is>
      </c>
      <c r="H4261" s="36" t="inlineStr">
        <is>
          <t>2022-03-04</t>
        </is>
      </c>
      <c r="I4261" s="36" t="inlineStr">
        <is>
          <t>20220304000687</t>
        </is>
      </c>
      <c r="J4261" s="39" t="inlineStr">
        <is>
          <t>https://dart.fss.or.kr/dsaf001/main.do?rcpNo=20220304000687</t>
        </is>
      </c>
      <c r="K4261" s="37" t="inlineStr">
        <is>
          <t>notes</t>
        </is>
      </c>
    </row>
    <row r="4262" ht="45" customHeight="1">
      <c r="A4262" s="36" t="inlineStr">
        <is>
          <t>N058</t>
        </is>
      </c>
      <c r="B4262" s="37" t="inlineStr">
        <is>
          <t>Wattpad Corp.</t>
        </is>
      </c>
      <c r="C4262" s="36" t="inlineStr">
        <is>
          <t>인수 후</t>
        </is>
      </c>
      <c r="D4262" s="36" t="inlineStr">
        <is>
          <t>2022-12-31</t>
        </is>
      </c>
      <c r="E4262" s="37" t="inlineStr">
        <is>
          <t>실적</t>
        </is>
      </c>
      <c r="F4262" s="37" t="inlineStr">
        <is>
          <t>NAVER 2022 사업보고서 XII.3 타법인출자 현황: Wattpad Corporation 최근사업연도 총자산 51,827·당기순손익 -9,315백만원; MTN 2023-10-24 '왓패드는 지난해 순손실 93억1500만원'과 같은 값.</t>
        </is>
      </c>
      <c r="G4262" s="37" t="inlineStr">
        <is>
          <t>DART 사업보고서</t>
        </is>
      </c>
      <c r="H4262" s="36" t="inlineStr">
        <is>
          <t>2023-03-14</t>
        </is>
      </c>
      <c r="I4262" s="36" t="inlineStr">
        <is>
          <t>20230314001049</t>
        </is>
      </c>
      <c r="J4262" s="39" t="inlineStr">
        <is>
          <t>https://dart.fss.or.kr/dsaf001/main.do?rcpNo=20230314001049</t>
        </is>
      </c>
      <c r="K4262" s="37" t="inlineStr">
        <is>
          <t>notes</t>
        </is>
      </c>
    </row>
    <row r="4263" ht="45" customHeight="1">
      <c r="A4263" s="36" t="inlineStr">
        <is>
          <t>N058</t>
        </is>
      </c>
      <c r="B4263" s="37" t="inlineStr">
        <is>
          <t>Wattpad Corp.</t>
        </is>
      </c>
      <c r="C4263" s="36" t="inlineStr">
        <is>
          <t>인수 후</t>
        </is>
      </c>
      <c r="D4263" s="36" t="inlineStr">
        <is>
          <t>2023-10-24</t>
        </is>
      </c>
      <c r="E4263" s="37" t="inlineStr">
        <is>
          <t>실적</t>
        </is>
      </c>
      <c r="F4263" s="37" t="inlineStr">
        <is>
          <t>MTN(2023-10-24): '왓패드는 지난해 순손실 93억1500만원을 기록했다', '왓패드 지분 전량을 웹툰엔터테인먼트 지분 추가취득을 위해 출자'.</t>
        </is>
      </c>
      <c r="G4263" s="37" t="inlineStr">
        <is>
          <t>언론 보도</t>
        </is>
      </c>
      <c r="H4263" s="36" t="inlineStr">
        <is>
          <t>2023-10-24</t>
        </is>
      </c>
      <c r="I4263" s="36" t="n"/>
      <c r="J4263" s="39" t="inlineStr">
        <is>
          <t>https://news.mtn.co.kr/news-detail/2023102411531448093</t>
        </is>
      </c>
      <c r="K4263" s="37" t="inlineStr">
        <is>
          <t>notes</t>
        </is>
      </c>
    </row>
    <row r="4264" ht="45" customHeight="1">
      <c r="A4264" s="36" t="inlineStr">
        <is>
          <t>N059</t>
        </is>
      </c>
      <c r="B4264" s="37" t="inlineStr">
        <is>
          <t>Fan Community Service Platform Business (V-Live Division) of NAVER Corporation</t>
        </is>
      </c>
      <c r="C4264" s="36" t="inlineStr">
        <is>
          <t>인수 후</t>
        </is>
      </c>
      <c r="D4264" s="36" t="inlineStr">
        <is>
          <t>2021-12-31</t>
        </is>
      </c>
      <c r="E4264" s="37" t="inlineStr">
        <is>
          <t>기타</t>
        </is>
      </c>
      <c r="F4264" s="37"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7" t="inlineStr">
        <is>
          <t>DART 사업보고서</t>
        </is>
      </c>
      <c r="H4264" s="36" t="inlineStr">
        <is>
          <t>2022-03-04</t>
        </is>
      </c>
      <c r="I4264" s="36" t="inlineStr">
        <is>
          <t>20220304000687</t>
        </is>
      </c>
      <c r="J4264" s="39" t="inlineStr">
        <is>
          <t>https://dart.fss.or.kr/dsaf001/main.do?rcpNo=20220304000687</t>
        </is>
      </c>
      <c r="K4264" s="37" t="inlineStr">
        <is>
          <t>notes,post_events_summary</t>
        </is>
      </c>
    </row>
    <row r="4265" ht="45" customHeight="1">
      <c r="A4265" s="36" t="inlineStr">
        <is>
          <t>N059</t>
        </is>
      </c>
      <c r="B4265" s="37" t="inlineStr">
        <is>
          <t>Fan Community Service Platform Business (V-Live Division) of NAVER Corporation</t>
        </is>
      </c>
      <c r="C4265" s="36" t="inlineStr">
        <is>
          <t>인수 후</t>
        </is>
      </c>
      <c r="D4265" s="36" t="inlineStr">
        <is>
          <t>2026-05-27</t>
        </is>
      </c>
      <c r="E4265" s="37" t="inlineStr">
        <is>
          <t>경영진변경</t>
        </is>
      </c>
      <c r="F4265" s="37" t="inlineStr">
        <is>
          <t>스포츠경향: 위버스컴퍼니가 양주일 전 AXZ 대표이사를 신임 대표로 선임, '양 신임 대표는 6월 1일 공식 취임한다', '2019년 6월 출범한 위버스에는 2026년 4월 기준 약 180팀의 아티스트가 입점'.</t>
        </is>
      </c>
      <c r="G4265" s="37" t="inlineStr">
        <is>
          <t>언론 보도</t>
        </is>
      </c>
      <c r="H4265" s="36" t="inlineStr">
        <is>
          <t>2026-05-27</t>
        </is>
      </c>
      <c r="I4265" s="36" t="n"/>
      <c r="J4265" s="39" t="inlineStr">
        <is>
          <t>https://sports.khan.co.kr/article/202605270916003</t>
        </is>
      </c>
      <c r="K4265" s="37" t="inlineStr">
        <is>
          <t>post_events_summary</t>
        </is>
      </c>
    </row>
    <row r="4266" ht="45" customHeight="1">
      <c r="A4266" s="36" t="inlineStr">
        <is>
          <t>N059</t>
        </is>
      </c>
      <c r="B4266" s="37" t="inlineStr">
        <is>
          <t>Fan Community Service Platform Business (V-Live Division) of NAVER Corporation</t>
        </is>
      </c>
      <c r="C4266" s="36" t="inlineStr">
        <is>
          <t>인수 후</t>
        </is>
      </c>
      <c r="D4266" s="36" t="inlineStr">
        <is>
          <t>2026-05-27</t>
        </is>
      </c>
      <c r="E4266" s="37" t="inlineStr">
        <is>
          <t>경영진변경</t>
        </is>
      </c>
      <c r="F4266" s="37" t="inlineStr">
        <is>
          <t>바이라인네트워크: '위버스컴퍼니의 신임 대표로 양주일 전 AXZ 대표이사가 선임됐다', '하이브는 양 신임 대표가 오는 6월1일 위버스컴퍼니 대표로 공식 취임한다고 27일 밝혔다'.</t>
        </is>
      </c>
      <c r="G4266" s="37" t="inlineStr">
        <is>
          <t>언론 보도</t>
        </is>
      </c>
      <c r="H4266" s="36" t="inlineStr">
        <is>
          <t>2026-05-27</t>
        </is>
      </c>
      <c r="I4266" s="36" t="n"/>
      <c r="J4266" s="39" t="inlineStr">
        <is>
          <t>https://byline.network/2026/05/27_weverse/</t>
        </is>
      </c>
      <c r="K4266" s="37" t="inlineStr">
        <is>
          <t>post_events_summary</t>
        </is>
      </c>
    </row>
    <row r="4267" ht="45" customHeight="1">
      <c r="A4267" s="36" t="inlineStr">
        <is>
          <t>N059</t>
        </is>
      </c>
      <c r="B4267" s="37" t="inlineStr">
        <is>
          <t>Fan Community Service Platform Business (V-Live Division) of NAVER Corporation</t>
        </is>
      </c>
      <c r="C4267" s="36" t="inlineStr">
        <is>
          <t>인수 전</t>
        </is>
      </c>
      <c r="D4267" s="36" t="inlineStr">
        <is>
          <t>2019-06</t>
        </is>
      </c>
      <c r="E4267" s="37" t="inlineStr">
        <is>
          <t>설립</t>
        </is>
      </c>
      <c r="F4267" s="37" t="inlineStr">
        <is>
          <t>스포츠경향 2026-05-27: '2019년 6월 출범한 위버스' (위버스 서비스 출범 시점).</t>
        </is>
      </c>
      <c r="G4267" s="37" t="inlineStr">
        <is>
          <t>언론 보도</t>
        </is>
      </c>
      <c r="H4267" s="36" t="inlineStr">
        <is>
          <t>2026-05-27</t>
        </is>
      </c>
      <c r="I4267" s="36" t="n"/>
      <c r="J4267" s="39" t="inlineStr">
        <is>
          <t>https://sports.khan.co.kr/article/202605270916003</t>
        </is>
      </c>
      <c r="K4267" s="37" t="inlineStr">
        <is>
          <t>pre_events_summary</t>
        </is>
      </c>
    </row>
    <row r="4268" ht="45" customHeight="1">
      <c r="A4268" s="36" t="inlineStr">
        <is>
          <t>N060</t>
        </is>
      </c>
      <c r="B4268" s="37" t="inlineStr">
        <is>
          <t>SNOW Corp.</t>
        </is>
      </c>
      <c r="C4268" s="36" t="inlineStr">
        <is>
          <t>발표</t>
        </is>
      </c>
      <c r="D4268" s="36" t="inlineStr">
        <is>
          <t>2021-02-26</t>
        </is>
      </c>
      <c r="E4268" s="37" t="inlineStr">
        <is>
          <t>통합</t>
        </is>
      </c>
      <c r="F4268" s="37"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7" t="inlineStr">
        <is>
          <t>회사 보도자료</t>
        </is>
      </c>
      <c r="H4268" s="36" t="inlineStr">
        <is>
          <t>2021-02-26</t>
        </is>
      </c>
      <c r="I4268" s="36" t="n"/>
      <c r="J4268" s="39" t="inlineStr">
        <is>
          <t>https://www.softbank.jp/en/corp/news/press/sbkk/2021/20210226_03</t>
        </is>
      </c>
      <c r="K4268" s="37" t="inlineStr">
        <is>
          <t>pre_incorp_chk</t>
        </is>
      </c>
    </row>
    <row r="4269" ht="45" customHeight="1">
      <c r="A4269" s="36" t="inlineStr">
        <is>
          <t>N060</t>
        </is>
      </c>
      <c r="B4269" s="37" t="inlineStr">
        <is>
          <t>SNOW Corp.</t>
        </is>
      </c>
      <c r="C4269" s="36" t="inlineStr">
        <is>
          <t>인수 후</t>
        </is>
      </c>
      <c r="D4269" s="36" t="inlineStr">
        <is>
          <t>2021-02-28</t>
        </is>
      </c>
      <c r="E4269" s="37" t="inlineStr">
        <is>
          <t>통합</t>
        </is>
      </c>
      <c r="F4269" s="37"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7" t="inlineStr">
        <is>
          <t>DART 감사보고서</t>
        </is>
      </c>
      <c r="H4269" s="36" t="inlineStr">
        <is>
          <t>2022-07-11</t>
        </is>
      </c>
      <c r="I4269" s="36" t="inlineStr">
        <is>
          <t>20220711000093</t>
        </is>
      </c>
      <c r="J4269" s="39" t="inlineStr">
        <is>
          <t>https://dart.fss.or.kr/dsaf001/main.do?rcpNo=20220711000093</t>
        </is>
      </c>
      <c r="K4269" s="37" t="inlineStr">
        <is>
          <t>pre_incorp_chk</t>
        </is>
      </c>
    </row>
    <row r="4270" ht="45" customHeight="1">
      <c r="A4270" s="36" t="inlineStr">
        <is>
          <t>N060</t>
        </is>
      </c>
      <c r="B4270" s="37" t="inlineStr">
        <is>
          <t>SNOW Corp.</t>
        </is>
      </c>
      <c r="C4270" s="36" t="inlineStr">
        <is>
          <t>발표</t>
        </is>
      </c>
      <c r="D4270" s="36" t="inlineStr">
        <is>
          <t>2020-12-23</t>
        </is>
      </c>
      <c r="E4270" s="37" t="inlineStr">
        <is>
          <t>기타</t>
        </is>
      </c>
      <c r="F4270" s="37"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7" t="inlineStr">
        <is>
          <t>SEC</t>
        </is>
      </c>
      <c r="H4270" s="36" t="inlineStr">
        <is>
          <t>2020-12-23</t>
        </is>
      </c>
      <c r="I4270" s="36" t="inlineStr">
        <is>
          <t>0001193125-20-325161</t>
        </is>
      </c>
      <c r="J4270" s="39" t="inlineStr">
        <is>
          <t>https://www.sec.gov/Archives/edgar/data/1611820/000119312520325161/d77095d6k.htm</t>
        </is>
      </c>
      <c r="K4270" s="37" t="inlineStr">
        <is>
          <t>pre_incorp_chk</t>
        </is>
      </c>
    </row>
    <row r="4271" ht="45" customHeight="1">
      <c r="A4271" s="36" t="inlineStr">
        <is>
          <t>N060</t>
        </is>
      </c>
      <c r="B4271" s="37" t="inlineStr">
        <is>
          <t>SNOW Corp.</t>
        </is>
      </c>
      <c r="C4271" s="36" t="inlineStr">
        <is>
          <t>인수 후</t>
        </is>
      </c>
      <c r="D4271" s="36" t="inlineStr">
        <is>
          <t>2021-03-31</t>
        </is>
      </c>
      <c r="E4271" s="37" t="inlineStr">
        <is>
          <t>통합</t>
        </is>
      </c>
      <c r="F4271" s="37" t="inlineStr">
        <is>
          <t>NAVER 2021 1분기보고서 연결주석 18: '동 거래는 2021년 3월 1일 완료되었습니다', '(*7) 당분기 중 처분자산집단을 매각한 대가로 수령한 A-holdings 지분을 관계기업으로 분류'.</t>
        </is>
      </c>
      <c r="G4271" s="37" t="inlineStr">
        <is>
          <t>DART 사업보고서</t>
        </is>
      </c>
      <c r="H4271" s="36" t="inlineStr">
        <is>
          <t>2021-05-14</t>
        </is>
      </c>
      <c r="I4271" s="36" t="inlineStr">
        <is>
          <t>20210514001605</t>
        </is>
      </c>
      <c r="J4271" s="39" t="inlineStr">
        <is>
          <t>https://dart.fss.or.kr/dsaf001/main.do?rcpNo=20210514001605</t>
        </is>
      </c>
      <c r="K4271" s="37" t="inlineStr">
        <is>
          <t>pre_incorp_chk</t>
        </is>
      </c>
    </row>
    <row r="4272" ht="45" customHeight="1">
      <c r="A4272" s="36" t="inlineStr">
        <is>
          <t>N060</t>
        </is>
      </c>
      <c r="B4272" s="37" t="inlineStr">
        <is>
          <t>SNOW Corp.</t>
        </is>
      </c>
      <c r="C4272" s="36" t="inlineStr">
        <is>
          <t>인수 전</t>
        </is>
      </c>
      <c r="D4272" s="36" t="inlineStr">
        <is>
          <t>2017-08-07</t>
        </is>
      </c>
      <c r="E4272" s="37" t="inlineStr">
        <is>
          <t>추가취득</t>
        </is>
      </c>
      <c r="F4272" s="37"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7" t="inlineStr">
        <is>
          <t>DART 감사보고서</t>
        </is>
      </c>
      <c r="H4272" s="36" t="inlineStr">
        <is>
          <t>2018-03-26</t>
        </is>
      </c>
      <c r="I4272" s="36" t="inlineStr">
        <is>
          <t>20180326000860</t>
        </is>
      </c>
      <c r="J4272" s="39" t="inlineStr">
        <is>
          <t>https://dart.fss.or.kr/dsaf001/main.do?rcpNo=20180326000860</t>
        </is>
      </c>
      <c r="K4272" s="37" t="inlineStr">
        <is>
          <t>chk_note,notes,pre_events_summary</t>
        </is>
      </c>
    </row>
    <row r="4273" ht="45" customHeight="1">
      <c r="A4273" s="36" t="inlineStr">
        <is>
          <t>N060</t>
        </is>
      </c>
      <c r="B4273" s="37" t="inlineStr">
        <is>
          <t>SNOW Corp.</t>
        </is>
      </c>
      <c r="C4273" s="36" t="inlineStr">
        <is>
          <t>인수 전</t>
        </is>
      </c>
      <c r="D4273" s="36" t="inlineStr">
        <is>
          <t>2017-08</t>
        </is>
      </c>
      <c r="E4273" s="37" t="inlineStr">
        <is>
          <t>추가취득</t>
        </is>
      </c>
      <c r="F4273" s="37" t="inlineStr">
        <is>
          <t>LINE 20-F 2018 주석: '... increased from 25.0% to 48.6%, followed by an additional capital injection to Snow Corporation by the Company and NAVER in August 2017, resulting in a decrease of the Group’s ownership from 48.6% to 45.0%'.</t>
        </is>
      </c>
      <c r="G4273" s="37" t="inlineStr">
        <is>
          <t>SEC</t>
        </is>
      </c>
      <c r="H4273" s="36" t="inlineStr">
        <is>
          <t>2019-03-29</t>
        </is>
      </c>
      <c r="I4273" s="36" t="inlineStr">
        <is>
          <t>0001193125-19-091931</t>
        </is>
      </c>
      <c r="J4273" s="39" t="inlineStr">
        <is>
          <t>https://www.sec.gov/Archives/edgar/data/1611820/000119312519091931/d669530d20f.htm</t>
        </is>
      </c>
      <c r="K4273" s="37" t="inlineStr">
        <is>
          <t>pre_events_summary,chk_note</t>
        </is>
      </c>
    </row>
    <row r="4274" ht="45" customHeight="1">
      <c r="A4274" s="36" t="inlineStr">
        <is>
          <t>N060</t>
        </is>
      </c>
      <c r="B4274" s="37" t="inlineStr">
        <is>
          <t>SNOW Corp.</t>
        </is>
      </c>
      <c r="C4274" s="36" t="inlineStr">
        <is>
          <t>인수 후</t>
        </is>
      </c>
      <c r="D4274" s="36" t="inlineStr">
        <is>
          <t>2023-04-05</t>
        </is>
      </c>
      <c r="E4274" s="37" t="inlineStr">
        <is>
          <t>추가취득</t>
        </is>
      </c>
      <c r="F4274" s="37" t="inlineStr">
        <is>
          <t>스노우 특수관계인의유상증자참여: 참여자 네이버(주), 50,000백만원, 78,399주, 출자 후 지분율 83.60%, 1주당 637,764원, 이사회 2023.04.05.</t>
        </is>
      </c>
      <c r="G4274" s="37" t="inlineStr">
        <is>
          <t>DART 기타공시</t>
        </is>
      </c>
      <c r="H4274" s="36" t="inlineStr">
        <is>
          <t>2023-04-06</t>
        </is>
      </c>
      <c r="I4274" s="36" t="inlineStr">
        <is>
          <t>20230406002800</t>
        </is>
      </c>
      <c r="J4274" s="39" t="inlineStr">
        <is>
          <t>https://dart.fss.or.kr/dsaf001/main.do?rcpNo=20230406002800</t>
        </is>
      </c>
      <c r="K4274" s="37" t="inlineStr">
        <is>
          <t>post_events_summary</t>
        </is>
      </c>
    </row>
    <row r="4275" ht="45" customHeight="1">
      <c r="A4275" s="36" t="inlineStr">
        <is>
          <t>N060</t>
        </is>
      </c>
      <c r="B4275" s="37" t="inlineStr">
        <is>
          <t>SNOW Corp.</t>
        </is>
      </c>
      <c r="C4275" s="36" t="inlineStr">
        <is>
          <t>인수 후</t>
        </is>
      </c>
      <c r="D4275" s="36" t="inlineStr">
        <is>
          <t>2024-03-13</t>
        </is>
      </c>
      <c r="E4275" s="37" t="inlineStr">
        <is>
          <t>매각</t>
        </is>
      </c>
      <c r="F4275" s="37"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7" t="inlineStr">
        <is>
          <t>DART 기타공시</t>
        </is>
      </c>
      <c r="H4275" s="36" t="inlineStr">
        <is>
          <t>2024-03-05</t>
        </is>
      </c>
      <c r="I4275" s="36" t="inlineStr">
        <is>
          <t>20240305000609</t>
        </is>
      </c>
      <c r="J4275" s="39" t="inlineStr">
        <is>
          <t>https://dart.fss.or.kr/dsaf001/main.do?rcpNo=20240305000609</t>
        </is>
      </c>
      <c r="K4275" s="37" t="inlineStr">
        <is>
          <t>post_events_summary,notes</t>
        </is>
      </c>
    </row>
    <row r="4276" ht="45" customHeight="1">
      <c r="A4276" s="36" t="inlineStr">
        <is>
          <t>N060</t>
        </is>
      </c>
      <c r="B4276" s="37" t="inlineStr">
        <is>
          <t>SNOW Corp.</t>
        </is>
      </c>
      <c r="C4276" s="36" t="inlineStr">
        <is>
          <t>인수 후</t>
        </is>
      </c>
      <c r="D4276" s="36" t="inlineStr">
        <is>
          <t>2023-12-26</t>
        </is>
      </c>
      <c r="E4276" s="37" t="inlineStr">
        <is>
          <t>매각</t>
        </is>
      </c>
      <c r="F4276" s="37"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7" t="inlineStr">
        <is>
          <t>DART 기타공시</t>
        </is>
      </c>
      <c r="H4276" s="36" t="inlineStr">
        <is>
          <t>2023-11-24</t>
        </is>
      </c>
      <c r="I4276" s="36" t="inlineStr">
        <is>
          <t>20231124000551</t>
        </is>
      </c>
      <c r="J4276" s="39" t="inlineStr">
        <is>
          <t>https://dart.fss.or.kr/dsaf001/main.do?rcpNo=20231124000551</t>
        </is>
      </c>
      <c r="K4276" s="37" t="inlineStr">
        <is>
          <t>post_events_summary,notes</t>
        </is>
      </c>
    </row>
    <row r="4277" ht="45" customHeight="1">
      <c r="A4277" s="36" t="inlineStr">
        <is>
          <t>N060</t>
        </is>
      </c>
      <c r="B4277" s="37" t="inlineStr">
        <is>
          <t>SNOW Corp.</t>
        </is>
      </c>
      <c r="C4277" s="36" t="inlineStr">
        <is>
          <t>인수 후</t>
        </is>
      </c>
      <c r="D4277" s="36" t="inlineStr">
        <is>
          <t>2023-10-01</t>
        </is>
      </c>
      <c r="E4277" s="37" t="inlineStr">
        <is>
          <t>사명변경</t>
        </is>
      </c>
      <c r="F4277" s="37"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7" t="inlineStr">
        <is>
          <t>TDnet</t>
        </is>
      </c>
      <c r="H4277" s="36" t="inlineStr">
        <is>
          <t>2023-07-12</t>
        </is>
      </c>
      <c r="I4277" s="36" t="n"/>
      <c r="J4277" s="39" t="inlineStr">
        <is>
          <t>https://www.lycorp.co.jp/en/ir/news/auto_20230712521007/pdfFile.pdf</t>
        </is>
      </c>
      <c r="K4277" s="37" t="inlineStr">
        <is>
          <t>post_events_summary</t>
        </is>
      </c>
    </row>
    <row r="4278" ht="45" customHeight="1">
      <c r="A4278" s="36" t="inlineStr">
        <is>
          <t>N061</t>
        </is>
      </c>
      <c r="B4278" s="37" t="inlineStr">
        <is>
          <t>Kream Corporation</t>
        </is>
      </c>
      <c r="C4278" s="36" t="inlineStr">
        <is>
          <t>인수 후</t>
        </is>
      </c>
      <c r="D4278" s="36" t="inlineStr">
        <is>
          <t>2021-12-31</t>
        </is>
      </c>
      <c r="E4278" s="37" t="inlineStr">
        <is>
          <t>기타</t>
        </is>
      </c>
      <c r="F4278" s="37"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7" t="inlineStr">
        <is>
          <t>DART 감사보고서</t>
        </is>
      </c>
      <c r="H4278" s="36" t="inlineStr">
        <is>
          <t>2022-04-11</t>
        </is>
      </c>
      <c r="I4278" s="36" t="inlineStr">
        <is>
          <t>20220411002391</t>
        </is>
      </c>
      <c r="J4278" s="39" t="inlineStr">
        <is>
          <t>https://dart.fss.or.kr/dsaf001/main.do?rcpNo=20220411002391</t>
        </is>
      </c>
      <c r="K4278" s="37" t="inlineStr">
        <is>
          <t>impairment,chk_note</t>
        </is>
      </c>
    </row>
    <row r="4279" ht="45" customHeight="1">
      <c r="A4279" s="36" t="inlineStr">
        <is>
          <t>N062</t>
        </is>
      </c>
      <c r="B4279" s="37" t="inlineStr">
        <is>
          <t>UJU Electronics Co. Ltd (KOSDAQ:A065680)</t>
        </is>
      </c>
      <c r="C4279" s="36" t="inlineStr">
        <is>
          <t>인수 후</t>
        </is>
      </c>
      <c r="D4279" s="36" t="inlineStr">
        <is>
          <t>2022-06-22</t>
        </is>
      </c>
      <c r="E4279" s="37" t="inlineStr">
        <is>
          <t>기타</t>
        </is>
      </c>
      <c r="F4279" s="37"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7" t="inlineStr">
        <is>
          <t>언론 보도</t>
        </is>
      </c>
      <c r="H4279" s="36" t="inlineStr">
        <is>
          <t>2022-06-22</t>
        </is>
      </c>
      <c r="I4279" s="36" t="n"/>
      <c r="J4279" s="39" t="inlineStr">
        <is>
          <t>https://www.dailian.co.kr/news/view/1125617/</t>
        </is>
      </c>
      <c r="K4279" s="37" t="inlineStr">
        <is>
          <t>post_events_summary</t>
        </is>
      </c>
    </row>
    <row r="4280" ht="45" customHeight="1">
      <c r="A4280" s="36" t="inlineStr">
        <is>
          <t>N062</t>
        </is>
      </c>
      <c r="B4280" s="37" t="inlineStr">
        <is>
          <t>UJU Electronics Co. Ltd (KOSDAQ:A065680)</t>
        </is>
      </c>
      <c r="C4280" s="36" t="inlineStr">
        <is>
          <t>인수 전</t>
        </is>
      </c>
      <c r="D4280" s="36" t="inlineStr">
        <is>
          <t>2019-12-31</t>
        </is>
      </c>
      <c r="E4280" s="37" t="inlineStr">
        <is>
          <t>기타</t>
        </is>
      </c>
      <c r="F4280" s="37"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7" t="inlineStr">
        <is>
          <t>DART 감사보고서</t>
        </is>
      </c>
      <c r="H4280" s="36" t="inlineStr">
        <is>
          <t>2020-04-09</t>
        </is>
      </c>
      <c r="I4280" s="36" t="inlineStr">
        <is>
          <t>20200409002194</t>
        </is>
      </c>
      <c r="J4280" s="39" t="inlineStr">
        <is>
          <t>https://dart.fss.or.kr/dsaf001/main.do?rcpNo=20200409002194</t>
        </is>
      </c>
      <c r="K4280" s="37" t="inlineStr">
        <is>
          <t>notes,pre_events_summary</t>
        </is>
      </c>
    </row>
    <row r="4281" ht="45" customHeight="1">
      <c r="A4281" s="36" t="inlineStr">
        <is>
          <t>N064</t>
        </is>
      </c>
      <c r="B4281" s="37" t="inlineStr">
        <is>
          <t>SODA inc.</t>
        </is>
      </c>
      <c r="C4281" s="36" t="inlineStr">
        <is>
          <t>인수 후</t>
        </is>
      </c>
      <c r="D4281" s="36" t="inlineStr">
        <is>
          <t>2022-12-31</t>
        </is>
      </c>
      <c r="E4281" s="37" t="inlineStr">
        <is>
          <t>기타</t>
        </is>
      </c>
      <c r="F4281" s="37"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7" t="inlineStr">
        <is>
          <t>DART 사업보고서</t>
        </is>
      </c>
      <c r="H4281" s="36" t="inlineStr">
        <is>
          <t>2023-03-14</t>
        </is>
      </c>
      <c r="I4281" s="36" t="inlineStr">
        <is>
          <t>20230314001049</t>
        </is>
      </c>
      <c r="J4281" s="39" t="inlineStr">
        <is>
          <t>https://dart.fss.or.kr/dsaf001/main.do?rcpNo=20230314001049</t>
        </is>
      </c>
      <c r="K4281" s="37" t="inlineStr">
        <is>
          <t>chk_note,post_events_summary,impairment</t>
        </is>
      </c>
    </row>
    <row r="4282" ht="45" customHeight="1">
      <c r="A4282" s="36" t="inlineStr">
        <is>
          <t>N064</t>
        </is>
      </c>
      <c r="B4282" s="37" t="inlineStr">
        <is>
          <t>SODA inc.</t>
        </is>
      </c>
      <c r="C4282" s="36" t="inlineStr">
        <is>
          <t>인수 후</t>
        </is>
      </c>
      <c r="D4282" s="36" t="inlineStr">
        <is>
          <t>2021-12-02</t>
        </is>
      </c>
      <c r="E4282" s="37" t="inlineStr">
        <is>
          <t>투자유치</t>
        </is>
      </c>
      <c r="F4282" s="37" t="inlineStr">
        <is>
          <t>SODA 시리즈D: 'SoftBank Vision Fund 2' 단독 투자, '調達額は非公開', '企業評価額は380億円'. 직전 라운드는 'NAVER子会社のKREAMがリードし'.</t>
        </is>
      </c>
      <c r="G4282" s="37" t="inlineStr">
        <is>
          <t>언론 보도</t>
        </is>
      </c>
      <c r="H4282" s="36" t="inlineStr">
        <is>
          <t>2021-12-02</t>
        </is>
      </c>
      <c r="I4282" s="36" t="n"/>
      <c r="J4282" s="39" t="inlineStr">
        <is>
          <t>https://thebridge.jp/2021/12/softbank-vision-fund-2-invest-to-snkrdunk</t>
        </is>
      </c>
      <c r="K4282" s="37" t="inlineStr">
        <is>
          <t>post_events_summary</t>
        </is>
      </c>
    </row>
    <row r="4283" ht="45" customHeight="1">
      <c r="A4283" s="36" t="inlineStr">
        <is>
          <t>N064</t>
        </is>
      </c>
      <c r="B4283" s="37" t="inlineStr">
        <is>
          <t>SODA inc.</t>
        </is>
      </c>
      <c r="C4283" s="36" t="inlineStr">
        <is>
          <t>인수 전</t>
        </is>
      </c>
      <c r="D4283" s="36" t="inlineStr">
        <is>
          <t>2021-01-14</t>
        </is>
      </c>
      <c r="E4283" s="37" t="inlineStr">
        <is>
          <t>투자유치</t>
        </is>
      </c>
      <c r="F4283" s="37" t="inlineStr">
        <is>
          <t>'シリーズAが3億円、シリーズBが約22億円で、SoftBank Ventures AsiaがBラウンドをリードした' (누적 약 25억엔).</t>
        </is>
      </c>
      <c r="G4283" s="37" t="inlineStr">
        <is>
          <t>언론 보도</t>
        </is>
      </c>
      <c r="H4283" s="36" t="inlineStr">
        <is>
          <t>2021-01-14</t>
        </is>
      </c>
      <c r="I4283" s="36" t="n"/>
      <c r="J4283" s="39" t="inlineStr">
        <is>
          <t>https://thebridge.jp/2021/01/snkr-dunk-company-soda-raised-2-5b-yen-from-softbank-ventures-asia</t>
        </is>
      </c>
      <c r="K4283" s="37" t="inlineStr">
        <is>
          <t>pre_events_summary</t>
        </is>
      </c>
    </row>
    <row r="4284" ht="45" customHeight="1">
      <c r="A4284" s="36" t="inlineStr">
        <is>
          <t>N064</t>
        </is>
      </c>
      <c r="B4284" s="37" t="inlineStr">
        <is>
          <t>SODA inc.</t>
        </is>
      </c>
      <c r="C4284" s="36" t="inlineStr">
        <is>
          <t>발표</t>
        </is>
      </c>
      <c r="D4284" s="36" t="inlineStr">
        <is>
          <t>2021-07-01</t>
        </is>
      </c>
      <c r="E4284" s="37" t="inlineStr">
        <is>
          <t>기타</t>
        </is>
      </c>
      <c r="F4284" s="37" t="inlineStr">
        <is>
          <t>Yahoo Finance 일별 종가 2021-07-01: JPY=X 111.572, KRW=X 1,132.41. JPY 3,499,365,983 ÷ 111.572 ≈ USD 31.36백만.</t>
        </is>
      </c>
      <c r="G4284" s="37" t="inlineStr">
        <is>
          <t>기타</t>
        </is>
      </c>
      <c r="H4284" s="36" t="inlineStr">
        <is>
          <t>2021-07-01</t>
        </is>
      </c>
      <c r="I4284" s="36" t="n"/>
      <c r="J4284" s="39" t="inlineStr">
        <is>
          <t>https://query1.finance.yahoo.com/v8/finance/chart/JPY=X?period1=1624752000&amp;period2=1625702400&amp;interval=1d</t>
        </is>
      </c>
      <c r="K4284" s="37" t="inlineStr">
        <is>
          <t>value_chk_usdmm</t>
        </is>
      </c>
    </row>
    <row r="4285" ht="45" customHeight="1">
      <c r="A4285" s="36" t="inlineStr">
        <is>
          <t>N064</t>
        </is>
      </c>
      <c r="B4285" s="37" t="inlineStr">
        <is>
          <t>SODA inc.</t>
        </is>
      </c>
      <c r="C4285" s="36" t="inlineStr">
        <is>
          <t>발표</t>
        </is>
      </c>
      <c r="D4285" s="36" t="inlineStr">
        <is>
          <t>2021-06-30</t>
        </is>
      </c>
      <c r="E4285" s="37" t="inlineStr">
        <is>
          <t>기타</t>
        </is>
      </c>
      <c r="F4285" s="37" t="inlineStr">
        <is>
          <t>NAVER 반기보고서(2021.06) 주식의 총수: '유통주식수는 자기주식15,383,240주를 제외한 148,880,155주' → 발행주식총수 164,263,395주로 acq_mktcap 계산 주식수와 일치.</t>
        </is>
      </c>
      <c r="G4285" s="37" t="inlineStr">
        <is>
          <t>DART 기타공시</t>
        </is>
      </c>
      <c r="H4285" s="36" t="inlineStr">
        <is>
          <t>2021-08-17</t>
        </is>
      </c>
      <c r="I4285" s="36" t="inlineStr">
        <is>
          <t>20210817001824</t>
        </is>
      </c>
      <c r="J4285" s="39" t="inlineStr">
        <is>
          <t>https://dart.fss.or.kr/dsaf001/main.do?rcpNo=20210817001824</t>
        </is>
      </c>
      <c r="K4285" s="37" t="inlineStr">
        <is>
          <t>acq_mktcap,size_basis</t>
        </is>
      </c>
    </row>
    <row r="4286" ht="45" customHeight="1">
      <c r="A4286" s="36" t="inlineStr">
        <is>
          <t>N064</t>
        </is>
      </c>
      <c r="B4286" s="37" t="inlineStr">
        <is>
          <t>SODA inc.</t>
        </is>
      </c>
      <c r="C4286" s="36" t="inlineStr">
        <is>
          <t>인수 후</t>
        </is>
      </c>
      <c r="D4286" s="36" t="inlineStr">
        <is>
          <t>2023-12-19</t>
        </is>
      </c>
      <c r="E4286" s="37" t="inlineStr">
        <is>
          <t>추가취득</t>
        </is>
      </c>
      <c r="F4286" s="37" t="inlineStr">
        <is>
          <t>SODA 발행주식총수 32,868주(2023-12-13 스톡옵션 379주 전환 반영), 취득 후 소유주식수 16,324주(9,752주 N084 예정분 포함) → 기존 보유 4,409주(N064분)와 일치.</t>
        </is>
      </c>
      <c r="G4286" s="37" t="inlineStr">
        <is>
          <t>DART 기타공시</t>
        </is>
      </c>
      <c r="H4286" s="36" t="inlineStr">
        <is>
          <t>2023-12-22</t>
        </is>
      </c>
      <c r="I4286" s="36" t="inlineStr">
        <is>
          <t>20231222000472</t>
        </is>
      </c>
      <c r="J4286" s="39" t="inlineStr">
        <is>
          <t>https://dart.fss.or.kr/dsaf001/main.do?rcpNo=20231222000472</t>
        </is>
      </c>
      <c r="K4286" s="37" t="inlineStr">
        <is>
          <t>chk_note</t>
        </is>
      </c>
    </row>
    <row r="4287" ht="45" customHeight="1">
      <c r="A4287" s="36" t="inlineStr">
        <is>
          <t>N067</t>
        </is>
      </c>
      <c r="B4287" s="37" t="inlineStr">
        <is>
          <t>Munpia Inc.</t>
        </is>
      </c>
      <c r="C4287" s="36" t="inlineStr">
        <is>
          <t>인수 전</t>
        </is>
      </c>
      <c r="D4287" s="36" t="inlineStr">
        <is>
          <t>2018-10-12</t>
        </is>
      </c>
      <c r="E4287" s="37" t="inlineStr">
        <is>
          <t>투자유치</t>
        </is>
      </c>
      <c r="F4287" s="37" t="inlineStr">
        <is>
          <t>엔씨소프트 2021 사업보고서 XII.3 타법인출자 현황: 문피아(주) 최초취득 2018-10-12, 최초취득금액 4,985백만원, 기말 561,647주(6%)·장부가 6,218백만원.</t>
        </is>
      </c>
      <c r="G4287" s="37" t="inlineStr">
        <is>
          <t>DART 사업보고서</t>
        </is>
      </c>
      <c r="H4287" s="36" t="inlineStr">
        <is>
          <t>2022-03-22</t>
        </is>
      </c>
      <c r="I4287" s="36" t="inlineStr">
        <is>
          <t>20220322000959</t>
        </is>
      </c>
      <c r="J4287" s="39" t="inlineStr">
        <is>
          <t>https://dart.fss.or.kr/dsaf001/main.do?rcpNo=20220322000959</t>
        </is>
      </c>
      <c r="K4287" s="37" t="inlineStr">
        <is>
          <t>pre_events_summary,post_events_summary</t>
        </is>
      </c>
    </row>
    <row r="4288" ht="45" customHeight="1">
      <c r="A4288" s="36" t="inlineStr">
        <is>
          <t>N067</t>
        </is>
      </c>
      <c r="B4288" s="37" t="inlineStr">
        <is>
          <t>Munpia Inc.</t>
        </is>
      </c>
      <c r="C4288" s="36" t="inlineStr">
        <is>
          <t>인수 후</t>
        </is>
      </c>
      <c r="D4288" s="36" t="inlineStr">
        <is>
          <t>2022-12-31</t>
        </is>
      </c>
      <c r="E4288" s="37" t="inlineStr">
        <is>
          <t>매각</t>
        </is>
      </c>
      <c r="F4288" s="37" t="inlineStr">
        <is>
          <t>엔씨소프트 2022 사업보고서 XII.3 타법인출자 현황(2022-12-31): 문피아 항목 없음(2021말 561,647주 보유) — 엔씨소프트의 문피아 지분 정리를 뒷받침.</t>
        </is>
      </c>
      <c r="G4288" s="37" t="inlineStr">
        <is>
          <t>DART 사업보고서</t>
        </is>
      </c>
      <c r="H4288" s="36" t="inlineStr">
        <is>
          <t>2023-03-21</t>
        </is>
      </c>
      <c r="I4288" s="36" t="inlineStr">
        <is>
          <t>20230321001334</t>
        </is>
      </c>
      <c r="J4288" s="39" t="inlineStr">
        <is>
          <t>https://dart.fss.or.kr/dsaf001/main.do?rcpNo=20230321001334</t>
        </is>
      </c>
      <c r="K4288" s="37" t="inlineStr">
        <is>
          <t>post_events_summary</t>
        </is>
      </c>
    </row>
    <row r="4289" ht="45" customHeight="1">
      <c r="A4289" s="36" t="inlineStr">
        <is>
          <t>N067</t>
        </is>
      </c>
      <c r="B4289" s="37" t="inlineStr">
        <is>
          <t>Munpia Inc.</t>
        </is>
      </c>
      <c r="C4289" s="36" t="inlineStr">
        <is>
          <t>인수 후</t>
        </is>
      </c>
      <c r="D4289" s="36" t="inlineStr">
        <is>
          <t>2022-12-31</t>
        </is>
      </c>
      <c r="E4289" s="37" t="inlineStr">
        <is>
          <t>기타</t>
        </is>
      </c>
      <c r="F4289" s="37" t="inlineStr">
        <is>
          <t>문피아 2022 연결감사보고서 주요 주주현황: 2022말 네이버웹툰 5,942,700주(57.78), 프리미어루나(유) 1,654,098주(16.08), Cloudary 30,000주(0.29), ㈜엔씨소프트 -(전기 561,647주, 6.23), 자기주식 561,693주(5.46).</t>
        </is>
      </c>
      <c r="G4289" s="37" t="inlineStr">
        <is>
          <t>DART 감사보고서</t>
        </is>
      </c>
      <c r="H4289" s="36" t="inlineStr">
        <is>
          <t>2023-04-04</t>
        </is>
      </c>
      <c r="I4289" s="36" t="inlineStr">
        <is>
          <t>20230404003090</t>
        </is>
      </c>
      <c r="J4289" s="39" t="inlineStr">
        <is>
          <t>https://dart.fss.or.kr/dsaf001/main.do?rcpNo=20230404003090</t>
        </is>
      </c>
      <c r="K4289" s="37" t="inlineStr">
        <is>
          <t>post_events_summary,notes</t>
        </is>
      </c>
    </row>
    <row r="4290" ht="45" customHeight="1">
      <c r="A4290" s="36" t="inlineStr">
        <is>
          <t>N067</t>
        </is>
      </c>
      <c r="B4290" s="37" t="inlineStr">
        <is>
          <t>Munpia Inc.</t>
        </is>
      </c>
      <c r="C4290" s="36" t="inlineStr">
        <is>
          <t>인수 후</t>
        </is>
      </c>
      <c r="D4290" s="36" t="inlineStr">
        <is>
          <t>2022-08-31</t>
        </is>
      </c>
      <c r="E4290" s="37" t="inlineStr">
        <is>
          <t>경영진변경</t>
        </is>
      </c>
      <c r="F4290" s="37"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7" t="inlineStr">
        <is>
          <t>DART 기타공시</t>
        </is>
      </c>
      <c r="H4290" s="36" t="inlineStr">
        <is>
          <t>2022-10-27</t>
        </is>
      </c>
      <c r="I4290" s="36" t="inlineStr">
        <is>
          <t>20221027000108</t>
        </is>
      </c>
      <c r="J4290" s="39" t="inlineStr">
        <is>
          <t>https://dart.fss.or.kr/dsaf001/main.do?rcpNo=20221027000108</t>
        </is>
      </c>
      <c r="K4290" s="37" t="inlineStr">
        <is>
          <t>post_events_summary</t>
        </is>
      </c>
    </row>
    <row r="4291" ht="45" customHeight="1">
      <c r="A4291" s="36" t="inlineStr">
        <is>
          <t>N067</t>
        </is>
      </c>
      <c r="B4291" s="37" t="inlineStr">
        <is>
          <t>Munpia Inc.</t>
        </is>
      </c>
      <c r="C4291" s="36" t="inlineStr">
        <is>
          <t>인수 후</t>
        </is>
      </c>
      <c r="D4291" s="36" t="inlineStr">
        <is>
          <t>2022-03-31</t>
        </is>
      </c>
      <c r="E4291" s="37" t="inlineStr">
        <is>
          <t>기타</t>
        </is>
      </c>
      <c r="F4291" s="37" t="inlineStr">
        <is>
          <t>문피아 공정위 공시 '유상증자 결정'(2022-04-04): 보통주 90,221주, 발행가 33,251원, 제3자배정, 이사회 2022-03-31, '금번 공시는 주식매수선택권 부여 결정에 따른 공시'.</t>
        </is>
      </c>
      <c r="G4291" s="37" t="inlineStr">
        <is>
          <t>DART 기타공시</t>
        </is>
      </c>
      <c r="H4291" s="36" t="inlineStr">
        <is>
          <t>2022-04-04</t>
        </is>
      </c>
      <c r="I4291" s="36" t="inlineStr">
        <is>
          <t>20220404003246</t>
        </is>
      </c>
      <c r="J4291" s="39" t="inlineStr">
        <is>
          <t>https://dart.fss.or.kr/dsaf001/main.do?rcpNo=20220404003246</t>
        </is>
      </c>
      <c r="K4291" s="37" t="inlineStr">
        <is>
          <t>post_events_summary</t>
        </is>
      </c>
    </row>
    <row r="4292" ht="45" customHeight="1">
      <c r="A4292" s="36" t="inlineStr">
        <is>
          <t>N067</t>
        </is>
      </c>
      <c r="B4292" s="37" t="inlineStr">
        <is>
          <t>Munpia Inc.</t>
        </is>
      </c>
      <c r="C4292" s="36" t="inlineStr">
        <is>
          <t>인수 후</t>
        </is>
      </c>
      <c r="D4292" s="36" t="inlineStr">
        <is>
          <t>2022-12-23</t>
        </is>
      </c>
      <c r="E4292" s="37" t="inlineStr">
        <is>
          <t>추가취득</t>
        </is>
      </c>
      <c r="F4292" s="37" t="inlineStr">
        <is>
          <t>문피아 주요주주의주식보유변동(2023-01-31): 네이버웹툰 5,517,684→5,942,700주(57.78), 프리미어루나 1,654,098주(16.08), CLOUDARY 455,016→30,000주(0.29), 손제호 7.37, 김환철 6.14, 자기주식 561,693주(5.46).</t>
        </is>
      </c>
      <c r="G4292" s="37" t="inlineStr">
        <is>
          <t>DART 기타공시</t>
        </is>
      </c>
      <c r="H4292" s="36" t="inlineStr">
        <is>
          <t>2023-01-31</t>
        </is>
      </c>
      <c r="I4292" s="36" t="inlineStr">
        <is>
          <t>20230131000108</t>
        </is>
      </c>
      <c r="J4292" s="39" t="inlineStr">
        <is>
          <t>https://dart.fss.or.kr/dsaf001/main.do?rcpNo=20230131000108</t>
        </is>
      </c>
      <c r="K4292" s="37" t="inlineStr">
        <is>
          <t>post_events_summary</t>
        </is>
      </c>
    </row>
    <row r="4293" ht="45" customHeight="1">
      <c r="A4293" s="36" t="inlineStr">
        <is>
          <t>N067</t>
        </is>
      </c>
      <c r="B4293" s="37" t="inlineStr">
        <is>
          <t>Munpia Inc.</t>
        </is>
      </c>
      <c r="C4293" s="36" t="inlineStr">
        <is>
          <t>인수 후</t>
        </is>
      </c>
      <c r="D4293" s="36" t="inlineStr">
        <is>
          <t>2023-12-31</t>
        </is>
      </c>
      <c r="E4293" s="37" t="inlineStr">
        <is>
          <t>실적</t>
        </is>
      </c>
      <c r="F4293" s="37" t="inlineStr">
        <is>
          <t>WEBTOON 424B4 MD&amp;A(2023 vs 2022 매출): IP Adaptations 매출 증가는 Studio N 등 덕분이며 'partially offset by the decrease of IP Adaptations revenue of Munpia, LOCUS and SIDUS Inc.'</t>
        </is>
      </c>
      <c r="G4293" s="37" t="inlineStr">
        <is>
          <t>SEC</t>
        </is>
      </c>
      <c r="H4293" s="36" t="inlineStr">
        <is>
          <t>2024-06-27</t>
        </is>
      </c>
      <c r="I4293" s="36" t="inlineStr">
        <is>
          <t>0001193125-24-169730</t>
        </is>
      </c>
      <c r="J4293" s="39" t="inlineStr">
        <is>
          <t>https://www.sec.gov/Archives/edgar/data/1997859/000119312524169730/d396527d424b4.htm</t>
        </is>
      </c>
      <c r="K4293" s="37" t="inlineStr">
        <is>
          <t>earnings_call_note</t>
        </is>
      </c>
    </row>
    <row r="4294" ht="45" customHeight="1">
      <c r="A4294" s="36" t="inlineStr">
        <is>
          <t>N067</t>
        </is>
      </c>
      <c r="B4294" s="37" t="inlineStr">
        <is>
          <t>Munpia Inc.</t>
        </is>
      </c>
      <c r="C4294" s="36" t="inlineStr">
        <is>
          <t>인수 후</t>
        </is>
      </c>
      <c r="D4294" s="36" t="inlineStr">
        <is>
          <t>2022-12-31</t>
        </is>
      </c>
      <c r="E4294" s="37" t="inlineStr">
        <is>
          <t>기타</t>
        </is>
      </c>
      <c r="F4294" s="37"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7" t="inlineStr">
        <is>
          <t>SEC</t>
        </is>
      </c>
      <c r="H4294" s="36" t="inlineStr">
        <is>
          <t>2024-06-27</t>
        </is>
      </c>
      <c r="I4294" s="36" t="inlineStr">
        <is>
          <t>0001193125-24-169730</t>
        </is>
      </c>
      <c r="J4294" s="39" t="inlineStr">
        <is>
          <t>https://www.sec.gov/Archives/edgar/data/1997859/000119312524169730/d396527d424b4.htm</t>
        </is>
      </c>
      <c r="K4294" s="37" t="inlineStr">
        <is>
          <t>post_events_summary</t>
        </is>
      </c>
    </row>
    <row r="4295" ht="45" customHeight="1">
      <c r="A4295" s="36" t="inlineStr">
        <is>
          <t>N067</t>
        </is>
      </c>
      <c r="B4295" s="37" t="inlineStr">
        <is>
          <t>Munpia Inc.</t>
        </is>
      </c>
      <c r="C4295" s="36" t="inlineStr">
        <is>
          <t>인수 후</t>
        </is>
      </c>
      <c r="D4295" s="36" t="inlineStr">
        <is>
          <t>2026-06-30</t>
        </is>
      </c>
      <c r="E4295" s="37" t="inlineStr">
        <is>
          <t>기타</t>
        </is>
      </c>
      <c r="F4295" s="37" t="inlineStr">
        <is>
          <t>WEBTOON 10-Q 2Q26: 용어집 'Munpia ... one of our wholly-owned subsidiaries in Korea'와 달리 Note 18 비지배지분 Munpia USD 33,070천(2025말 33,160천), 상환가능비지배지분은 별도.</t>
        </is>
      </c>
      <c r="G4295" s="37" t="inlineStr">
        <is>
          <t>SEC</t>
        </is>
      </c>
      <c r="H4295" s="36" t="inlineStr">
        <is>
          <t>2026-08-10</t>
        </is>
      </c>
      <c r="I4295" s="36" t="inlineStr">
        <is>
          <t>0001997859-26-000089</t>
        </is>
      </c>
      <c r="J4295" s="39" t="inlineStr">
        <is>
          <t>https://www.sec.gov/Archives/edgar/data/1997859/000199785926000089/wbtn-20260630.htm</t>
        </is>
      </c>
      <c r="K4295" s="37" t="inlineStr">
        <is>
          <t>notes</t>
        </is>
      </c>
    </row>
    <row r="4296" ht="45" customHeight="1">
      <c r="A4296" s="36" t="inlineStr">
        <is>
          <t>N067</t>
        </is>
      </c>
      <c r="B4296" s="37" t="inlineStr">
        <is>
          <t>Munpia Inc.</t>
        </is>
      </c>
      <c r="C4296" s="36" t="inlineStr">
        <is>
          <t>인수 후</t>
        </is>
      </c>
      <c r="D4296" s="36" t="inlineStr">
        <is>
          <t>2026-08-05</t>
        </is>
      </c>
      <c r="E4296" s="37" t="inlineStr">
        <is>
          <t>기타</t>
        </is>
      </c>
      <c r="F4296" s="37" t="inlineStr">
        <is>
          <t>문피아 특수관계인에대한자금대여(2026-07-24): 거래상대방 손제호(임원), 4,000백만원, 이자율 4.6%, '기존 대여금의 만기연장 건'; 관련공시 2022.07.20·2023.07.26·2024.07.26·2025.07.18.</t>
        </is>
      </c>
      <c r="G4296" s="37" t="inlineStr">
        <is>
          <t>DART 기타공시</t>
        </is>
      </c>
      <c r="H4296" s="36" t="inlineStr">
        <is>
          <t>2026-07-24</t>
        </is>
      </c>
      <c r="I4296" s="36" t="inlineStr">
        <is>
          <t>20260724000279</t>
        </is>
      </c>
      <c r="J4296" s="39" t="inlineStr">
        <is>
          <t>https://dart.fss.or.kr/dsaf001/main.do?rcpNo=20260724000279</t>
        </is>
      </c>
      <c r="K4296" s="37" t="inlineStr">
        <is>
          <t>notes</t>
        </is>
      </c>
    </row>
    <row r="4297" ht="45" customHeight="1">
      <c r="A4297" s="36" t="inlineStr">
        <is>
          <t>N068</t>
        </is>
      </c>
      <c r="B4297" s="37" t="inlineStr">
        <is>
          <t>Suede One Inc.</t>
        </is>
      </c>
      <c r="C4297" s="36" t="inlineStr">
        <is>
          <t>발표</t>
        </is>
      </c>
      <c r="D4297" s="36" t="inlineStr">
        <is>
          <t>2021-10-13</t>
        </is>
      </c>
      <c r="E4297" s="37" t="inlineStr">
        <is>
          <t>발표</t>
        </is>
      </c>
      <c r="F4297" s="37"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7" t="inlineStr">
        <is>
          <t>언론 보도</t>
        </is>
      </c>
      <c r="H4297" s="36" t="inlineStr">
        <is>
          <t>2021-10-14</t>
        </is>
      </c>
      <c r="I4297" s="36" t="n"/>
      <c r="J4297" s="39" t="inlineStr">
        <is>
          <t>https://eseller365.com/poshmark-acquires-suedeone-sneaker-authenticate/</t>
        </is>
      </c>
      <c r="K4297" s="37" t="inlineStr">
        <is>
          <t>purpose_quote,announce_date_chk,notes,chk_note</t>
        </is>
      </c>
    </row>
    <row r="4298" ht="45" customHeight="1">
      <c r="A4298" s="36" t="inlineStr">
        <is>
          <t>N068</t>
        </is>
      </c>
      <c r="B4298" s="37" t="inlineStr">
        <is>
          <t>Suede One Inc.</t>
        </is>
      </c>
      <c r="C4298" s="36" t="inlineStr">
        <is>
          <t>인수 후</t>
        </is>
      </c>
      <c r="D4298" s="36" t="inlineStr">
        <is>
          <t>2021-11-09</t>
        </is>
      </c>
      <c r="E4298" s="37" t="inlineStr">
        <is>
          <t>어닝콜</t>
        </is>
      </c>
      <c r="F4298" s="37" t="inlineStr">
        <is>
          <t>3Q21 어닝콜 녹취록: 'Last month, we completed our milestone first acquisition of Suede One'; Q&amp;A 'We've just closed the acquisition in fourth quarter of 2021. We expect it to go live in 2022 in our platform.'</t>
        </is>
      </c>
      <c r="G4298" s="37" t="inlineStr">
        <is>
          <t>어닝콜</t>
        </is>
      </c>
      <c r="H4298" s="36" t="inlineStr">
        <is>
          <t>2021-11-10</t>
        </is>
      </c>
      <c r="I4298" s="36" t="n"/>
      <c r="J4298" s="39" t="inlineStr">
        <is>
          <t>https://www.fool.com/earnings/call-transcripts/2021/11/10/poshmark-inc-posh-q3-2021-earnings-call-transcript/</t>
        </is>
      </c>
      <c r="K4298" s="37" t="inlineStr">
        <is>
          <t>earnings_call_note,post_events_summary</t>
        </is>
      </c>
    </row>
    <row r="4299" ht="45" customHeight="1">
      <c r="A4299" s="36" t="inlineStr">
        <is>
          <t>N068</t>
        </is>
      </c>
      <c r="B4299" s="37" t="inlineStr">
        <is>
          <t>Suede One Inc.</t>
        </is>
      </c>
      <c r="C4299" s="36" t="inlineStr">
        <is>
          <t>인수 후</t>
        </is>
      </c>
      <c r="D4299" s="36" t="inlineStr">
        <is>
          <t>2022-03-22</t>
        </is>
      </c>
      <c r="E4299" s="37" t="inlineStr">
        <is>
          <t>어닝콜</t>
        </is>
      </c>
      <c r="F4299" s="37" t="inlineStr">
        <is>
          <t>4Q21 어닝콜 녹취록: 'We're working to integrate our acquisition of Suede One ... We anticipate launching this capability later in 2022 on our social marketplace.'</t>
        </is>
      </c>
      <c r="G4299" s="37" t="inlineStr">
        <is>
          <t>어닝콜</t>
        </is>
      </c>
      <c r="H4299" s="36" t="inlineStr">
        <is>
          <t>2022-03-23</t>
        </is>
      </c>
      <c r="I4299" s="36" t="n"/>
      <c r="J4299" s="39" t="inlineStr">
        <is>
          <t>https://www.fool.com/earnings/call-transcripts/2022/03/23/poshmark-inc-posh-q4-2021-earnings-call-transcript/</t>
        </is>
      </c>
      <c r="K4299" s="37" t="inlineStr">
        <is>
          <t>earnings_call_note,post_events_summary</t>
        </is>
      </c>
    </row>
    <row r="4300" ht="45" customHeight="1">
      <c r="A4300" s="36" t="inlineStr">
        <is>
          <t>N068</t>
        </is>
      </c>
      <c r="B4300" s="37" t="inlineStr">
        <is>
          <t>Suede One Inc.</t>
        </is>
      </c>
      <c r="C4300" s="36" t="inlineStr">
        <is>
          <t>인수 후</t>
        </is>
      </c>
      <c r="D4300" s="36" t="inlineStr">
        <is>
          <t>2022-05-12</t>
        </is>
      </c>
      <c r="E4300" s="37" t="inlineStr">
        <is>
          <t>어닝콜</t>
        </is>
      </c>
      <c r="F4300" s="37" t="inlineStr">
        <is>
          <t>1Q22 어닝콜 녹취록: 'look forward to expanding our authentication services by end of the year, as we integrate our Suede One acquisition.'</t>
        </is>
      </c>
      <c r="G4300" s="37" t="inlineStr">
        <is>
          <t>어닝콜</t>
        </is>
      </c>
      <c r="H4300" s="36" t="inlineStr">
        <is>
          <t>2022-05-13</t>
        </is>
      </c>
      <c r="I4300" s="36" t="n"/>
      <c r="J4300" s="39" t="inlineStr">
        <is>
          <t>https://www.fool.com/earnings/call-transcripts/2022/05/13/poshmark-inc-posh-q1-2022-earnings-call-transcript/</t>
        </is>
      </c>
      <c r="K4300" s="37" t="inlineStr">
        <is>
          <t>earnings_call_note,post_events_summary</t>
        </is>
      </c>
    </row>
    <row r="4301" ht="45" customHeight="1">
      <c r="A4301" s="36" t="inlineStr">
        <is>
          <t>N068</t>
        </is>
      </c>
      <c r="B4301" s="37" t="inlineStr">
        <is>
          <t>Suede One Inc.</t>
        </is>
      </c>
      <c r="C4301" s="36" t="inlineStr">
        <is>
          <t>인수 후</t>
        </is>
      </c>
      <c r="D4301" s="36" t="inlineStr">
        <is>
          <t>2022-08-11</t>
        </is>
      </c>
      <c r="E4301" s="37" t="inlineStr">
        <is>
          <t>어닝콜</t>
        </is>
      </c>
      <c r="F4301" s="37"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7" t="inlineStr">
        <is>
          <t>어닝콜</t>
        </is>
      </c>
      <c r="H4301" s="36" t="inlineStr">
        <is>
          <t>2022-08-12</t>
        </is>
      </c>
      <c r="I4301" s="36" t="n"/>
      <c r="J4301" s="39" t="inlineStr">
        <is>
          <t>https://www.fool.com/earnings/call-transcripts/2022/08/12/poshmark-inc-posh-q2-2022-earnings-call-transcript/</t>
        </is>
      </c>
      <c r="K4301" s="37" t="inlineStr">
        <is>
          <t>earnings_call_note,post_events_summary</t>
        </is>
      </c>
    </row>
    <row r="4302" ht="45" customHeight="1">
      <c r="A4302" s="36" t="inlineStr">
        <is>
          <t>N068</t>
        </is>
      </c>
      <c r="B4302" s="37" t="inlineStr">
        <is>
          <t>Suede One Inc.</t>
        </is>
      </c>
      <c r="C4302" s="36" t="inlineStr">
        <is>
          <t>인수 전</t>
        </is>
      </c>
      <c r="D4302" s="36" t="inlineStr">
        <is>
          <t>2021</t>
        </is>
      </c>
      <c r="E4302" s="37" t="inlineStr">
        <is>
          <t>기타</t>
        </is>
      </c>
      <c r="F4302" s="37" t="inlineStr">
        <is>
          <t>SEC EDGAR 전문검색 'Suede One' + Form D: 0건(투자 유치 신고 없음). 전체 양식 검색 17건은 Poshmark 공시와 370 Markets LLC(Reg A, Suede One이 스니커즈 감정 수행)뿐.</t>
        </is>
      </c>
      <c r="G4302" s="37" t="inlineStr">
        <is>
          <t>SEC</t>
        </is>
      </c>
      <c r="H4302" s="36" t="inlineStr">
        <is>
          <t>2026-10-25</t>
        </is>
      </c>
      <c r="I4302" s="36" t="n"/>
      <c r="J4302" s="39" t="inlineStr">
        <is>
          <t>https://efts.sec.gov/LATEST/search-index?q=%22Suede%20One%22&amp;forms=D</t>
        </is>
      </c>
      <c r="K4302" s="37" t="inlineStr">
        <is>
          <t>notes,pre_events_summary</t>
        </is>
      </c>
    </row>
    <row r="4303" ht="45" customHeight="1">
      <c r="A4303" s="36" t="inlineStr">
        <is>
          <t>N068</t>
        </is>
      </c>
      <c r="B4303" s="37" t="inlineStr">
        <is>
          <t>Suede One Inc.</t>
        </is>
      </c>
      <c r="C4303" s="36" t="inlineStr">
        <is>
          <t>인수 후</t>
        </is>
      </c>
      <c r="D4303" s="36" t="inlineStr">
        <is>
          <t>2021-12-31</t>
        </is>
      </c>
      <c r="E4303" s="37" t="inlineStr">
        <is>
          <t>기타</t>
        </is>
      </c>
      <c r="F4303" s="37" t="inlineStr">
        <is>
          <t>10-K 2021 Note 3 'Revision of Prior Periods' Financial Statement': 2020-12-31 총자산 285,434→288,502천, 2020 순매출 262,077→261,601천 등 비중요 오류 정정.</t>
        </is>
      </c>
      <c r="G4303" s="37" t="inlineStr">
        <is>
          <t>SEC</t>
        </is>
      </c>
      <c r="H4303" s="36" t="inlineStr">
        <is>
          <t>2022-03-30</t>
        </is>
      </c>
      <c r="I4303" s="36" t="inlineStr">
        <is>
          <t>0000950170-22-005057</t>
        </is>
      </c>
      <c r="J4303" s="39" t="inlineStr">
        <is>
          <t>https://www.sec.gov/Archives/edgar/data/1825480/000095017022005057/posh-20211231.htm</t>
        </is>
      </c>
      <c r="K4303" s="37" t="inlineStr">
        <is>
          <t>notes,apex_total_assets</t>
        </is>
      </c>
    </row>
    <row r="4304" ht="45" customHeight="1">
      <c r="A4304" s="36" t="inlineStr">
        <is>
          <t>N069</t>
        </is>
      </c>
      <c r="B4304" s="37" t="inlineStr">
        <is>
          <t>V.DO Inc</t>
        </is>
      </c>
      <c r="C4304" s="36" t="inlineStr">
        <is>
          <t>인수 전</t>
        </is>
      </c>
      <c r="D4304" s="36" t="inlineStr">
        <is>
          <t>2019</t>
        </is>
      </c>
      <c r="E4304" s="37" t="inlineStr">
        <is>
          <t>지분취득</t>
        </is>
      </c>
      <c r="F4304" s="37" t="inlineStr">
        <is>
          <t>네이버웹툰㈜ 2019 감사보고서 종속기업 표: '비닷두 | Ai기술개발 | 대한민국 | 12월 | 51.7 | 1,613,589 | -'(천원, 당기말·전기말); 특수관계자 출자거래 비닷두 1,613,589천원.</t>
        </is>
      </c>
      <c r="G4304" s="37" t="inlineStr">
        <is>
          <t>DART 감사보고서</t>
        </is>
      </c>
      <c r="H4304" s="36" t="inlineStr">
        <is>
          <t>2020-03-31</t>
        </is>
      </c>
      <c r="I4304" s="36" t="inlineStr">
        <is>
          <t>20200331002504</t>
        </is>
      </c>
      <c r="J4304" s="39" t="inlineStr">
        <is>
          <t>https://dart.fss.or.kr/dsaf001/main.do?rcpNo=20200331002504</t>
        </is>
      </c>
      <c r="K4304" s="37" t="inlineStr">
        <is>
          <t>pre_events_summary,notes</t>
        </is>
      </c>
    </row>
    <row r="4305" ht="45" customHeight="1">
      <c r="A4305" s="36" t="inlineStr">
        <is>
          <t>N069</t>
        </is>
      </c>
      <c r="B4305" s="37" t="inlineStr">
        <is>
          <t>V.DO Inc</t>
        </is>
      </c>
      <c r="C4305" s="36" t="inlineStr">
        <is>
          <t>인수 전</t>
        </is>
      </c>
      <c r="D4305" s="36" t="inlineStr">
        <is>
          <t>2020-01-14</t>
        </is>
      </c>
      <c r="E4305" s="37" t="inlineStr">
        <is>
          <t>발표</t>
        </is>
      </c>
      <c r="F4305" s="37"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7" t="inlineStr">
        <is>
          <t>회사 보도자료</t>
        </is>
      </c>
      <c r="H4305" s="36" t="inlineStr">
        <is>
          <t>2020-01-14</t>
        </is>
      </c>
      <c r="I4305" s="36" t="n"/>
      <c r="J4305" s="39" t="inlineStr">
        <is>
          <t>https://navercorp.com/media/pressReleasesDetail?seq=30086</t>
        </is>
      </c>
      <c r="K4305" s="37" t="inlineStr">
        <is>
          <t>pre_events_summary,purpose_quote</t>
        </is>
      </c>
    </row>
    <row r="4306" ht="45" customHeight="1">
      <c r="A4306" s="36" t="inlineStr">
        <is>
          <t>N069</t>
        </is>
      </c>
      <c r="B4306" s="37" t="inlineStr">
        <is>
          <t>V.DO Inc</t>
        </is>
      </c>
      <c r="C4306" s="36" t="inlineStr">
        <is>
          <t>인수 후</t>
        </is>
      </c>
      <c r="D4306" s="36" t="inlineStr">
        <is>
          <t>2022-12-31</t>
        </is>
      </c>
      <c r="E4306" s="37" t="inlineStr">
        <is>
          <t>추가취득</t>
        </is>
      </c>
      <c r="F4306" s="37"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7" t="inlineStr">
        <is>
          <t>DART 감사보고서</t>
        </is>
      </c>
      <c r="H4306" s="36" t="inlineStr">
        <is>
          <t>2023-03-29</t>
        </is>
      </c>
      <c r="I4306" s="36" t="inlineStr">
        <is>
          <t>20230329000963</t>
        </is>
      </c>
      <c r="J4306" s="39" t="inlineStr">
        <is>
          <t>https://dart.fss.or.kr/dsaf001/main.do?rcpNo=20230329000963</t>
        </is>
      </c>
      <c r="K4306" s="37" t="inlineStr">
        <is>
          <t>post_events_summary,notes</t>
        </is>
      </c>
    </row>
    <row r="4307" ht="45" customHeight="1">
      <c r="A4307" s="36" t="inlineStr">
        <is>
          <t>N069</t>
        </is>
      </c>
      <c r="B4307" s="37" t="inlineStr">
        <is>
          <t>V.DO Inc</t>
        </is>
      </c>
      <c r="C4307" s="36" t="inlineStr">
        <is>
          <t>인수 후</t>
        </is>
      </c>
      <c r="D4307" s="36" t="inlineStr">
        <is>
          <t>2023</t>
        </is>
      </c>
      <c r="E4307" s="37" t="inlineStr">
        <is>
          <t>청산</t>
        </is>
      </c>
      <c r="F4307" s="37" t="inlineStr">
        <is>
          <t>네이버웹툰(유) 2023 감사보고서: '비닷두(*1) … - | - | 312,410'; '당기 중 피투자기업의 청산으로 지배력을 상실하였습니다'; '해당 회사는 당기 중에 청산 완료되었습니다.'</t>
        </is>
      </c>
      <c r="G4307" s="37" t="inlineStr">
        <is>
          <t>DART 감사보고서</t>
        </is>
      </c>
      <c r="H4307" s="36" t="inlineStr">
        <is>
          <t>2024-04-02</t>
        </is>
      </c>
      <c r="I4307" s="36" t="inlineStr">
        <is>
          <t>20240402003693</t>
        </is>
      </c>
      <c r="J4307" s="39" t="inlineStr">
        <is>
          <t>https://dart.fss.or.kr/dsaf001/main.do?rcpNo=20240402003693</t>
        </is>
      </c>
      <c r="K4307" s="37" t="inlineStr">
        <is>
          <t>post_events_summary</t>
        </is>
      </c>
    </row>
    <row r="4308" ht="45" customHeight="1">
      <c r="A4308" s="36" t="inlineStr">
        <is>
          <t>N070</t>
        </is>
      </c>
      <c r="B4308" s="37" t="inlineStr">
        <is>
          <t>Locus Co. Ltd</t>
        </is>
      </c>
      <c r="C4308" s="36" t="inlineStr">
        <is>
          <t>인수 후</t>
        </is>
      </c>
      <c r="D4308" s="36" t="inlineStr">
        <is>
          <t>2022</t>
        </is>
      </c>
      <c r="E4308" s="37" t="inlineStr">
        <is>
          <t>기타</t>
        </is>
      </c>
      <c r="F4308" s="37" t="inlineStr">
        <is>
          <t>네이버웹툰(유) 2022 감사보고서 특수관계자 자금거래: '주식회사 로커스 | 17,500,000'(자금대여 거래 대여, 천원); 2022말 채권 '로커스 | - | 17,971,054'(기타채권 등).</t>
        </is>
      </c>
      <c r="G4308" s="37" t="inlineStr">
        <is>
          <t>DART 감사보고서</t>
        </is>
      </c>
      <c r="H4308" s="36" t="inlineStr">
        <is>
          <t>2023-03-29</t>
        </is>
      </c>
      <c r="I4308" s="36" t="inlineStr">
        <is>
          <t>20230329000963</t>
        </is>
      </c>
      <c r="J4308" s="39" t="inlineStr">
        <is>
          <t>https://dart.fss.or.kr/dsaf001/main.do?rcpNo=20230329000963</t>
        </is>
      </c>
      <c r="K4308" s="37" t="inlineStr">
        <is>
          <t>post_events_summary,notes</t>
        </is>
      </c>
    </row>
    <row r="4309" ht="45" customHeight="1">
      <c r="A4309" s="36" t="inlineStr">
        <is>
          <t>N070</t>
        </is>
      </c>
      <c r="B4309" s="37" t="inlineStr">
        <is>
          <t>Locus Co. Ltd</t>
        </is>
      </c>
      <c r="C4309" s="36" t="inlineStr">
        <is>
          <t>인수 후</t>
        </is>
      </c>
      <c r="D4309" s="36" t="inlineStr">
        <is>
          <t>2023</t>
        </is>
      </c>
      <c r="E4309" s="37" t="inlineStr">
        <is>
          <t>매각</t>
        </is>
      </c>
      <c r="F4309" s="37"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7" t="inlineStr">
        <is>
          <t>DART 감사보고서</t>
        </is>
      </c>
      <c r="H4309" s="36" t="inlineStr">
        <is>
          <t>2024-04-02</t>
        </is>
      </c>
      <c r="I4309" s="36" t="inlineStr">
        <is>
          <t>20240402003693</t>
        </is>
      </c>
      <c r="J4309" s="39" t="inlineStr">
        <is>
          <t>https://dart.fss.or.kr/dsaf001/main.do?rcpNo=20240402003693</t>
        </is>
      </c>
      <c r="K4309" s="37" t="inlineStr">
        <is>
          <t>post_events_summary,impairment</t>
        </is>
      </c>
    </row>
    <row r="4310" ht="45" customHeight="1">
      <c r="A4310" s="36" t="inlineStr">
        <is>
          <t>N070</t>
        </is>
      </c>
      <c r="B4310" s="37" t="inlineStr">
        <is>
          <t>Locus Co. Ltd</t>
        </is>
      </c>
      <c r="C4310" s="36" t="inlineStr">
        <is>
          <t>인수 후</t>
        </is>
      </c>
      <c r="D4310" s="36" t="inlineStr">
        <is>
          <t>2023-12-31</t>
        </is>
      </c>
      <c r="E4310" s="37" t="inlineStr">
        <is>
          <t>매각</t>
        </is>
      </c>
      <c r="F4310" s="37"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7" t="inlineStr">
        <is>
          <t>DART 감사보고서</t>
        </is>
      </c>
      <c r="H4310" s="36" t="inlineStr">
        <is>
          <t>2024-04-09</t>
        </is>
      </c>
      <c r="I4310" s="36" t="inlineStr">
        <is>
          <t>20240409003513</t>
        </is>
      </c>
      <c r="J4310" s="39" t="inlineStr">
        <is>
          <t>https://dart.fss.or.kr/dsaf001/main.do?rcpNo=20240409003513</t>
        </is>
      </c>
      <c r="K4310" s="37" t="inlineStr">
        <is>
          <t>post_events_summary,notes</t>
        </is>
      </c>
    </row>
    <row r="4311" ht="45" customHeight="1">
      <c r="A4311" s="36" t="inlineStr">
        <is>
          <t>N070</t>
        </is>
      </c>
      <c r="B4311" s="37" t="inlineStr">
        <is>
          <t>Locus Co. Ltd</t>
        </is>
      </c>
      <c r="C4311" s="36" t="inlineStr">
        <is>
          <t>인수 후</t>
        </is>
      </c>
      <c r="D4311" s="36" t="inlineStr">
        <is>
          <t>2022-12-31</t>
        </is>
      </c>
      <c r="E4311" s="37" t="inlineStr">
        <is>
          <t>사명변경</t>
        </is>
      </c>
      <c r="F4311" s="37" t="inlineStr">
        <is>
          <t>NAVER 2022 사업보고서 연결 종속회사 목록: '주식회사 로커스 ... 53.64'; '주식회사 로커스엑스(구, 주식회사 싸이더스스튜디오엑스)'.</t>
        </is>
      </c>
      <c r="G4311" s="37" t="inlineStr">
        <is>
          <t>DART 사업보고서</t>
        </is>
      </c>
      <c r="H4311" s="36" t="inlineStr">
        <is>
          <t>2023-03-14</t>
        </is>
      </c>
      <c r="I4311" s="36" t="inlineStr">
        <is>
          <t>20230314001049</t>
        </is>
      </c>
      <c r="J4311" s="39" t="inlineStr">
        <is>
          <t>https://dart.fss.or.kr/dsaf001/main.do?rcpNo=20230314001049</t>
        </is>
      </c>
      <c r="K4311" s="37" t="inlineStr">
        <is>
          <t>post_events_summary</t>
        </is>
      </c>
    </row>
    <row r="4312" ht="45" customHeight="1">
      <c r="A4312" s="36" t="inlineStr">
        <is>
          <t>N070</t>
        </is>
      </c>
      <c r="B4312" s="37" t="inlineStr">
        <is>
          <t>Locus Co. Ltd</t>
        </is>
      </c>
      <c r="C4312" s="36" t="inlineStr">
        <is>
          <t>인수 후</t>
        </is>
      </c>
      <c r="D4312" s="36" t="inlineStr">
        <is>
          <t>2022-11-07</t>
        </is>
      </c>
      <c r="E4312" s="37" t="inlineStr">
        <is>
          <t>어닝콜</t>
        </is>
      </c>
      <c r="F4312" s="37"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7" t="inlineStr">
        <is>
          <t>IR 자료</t>
        </is>
      </c>
      <c r="H4312" s="36" t="inlineStr">
        <is>
          <t>2022-11-07</t>
        </is>
      </c>
      <c r="I4312" s="36" t="n"/>
      <c r="J4312" s="39" t="inlineStr">
        <is>
          <t>https://www.navercorp.com/investment/earnings</t>
        </is>
      </c>
      <c r="K4312" s="37" t="inlineStr">
        <is>
          <t>earnings_call_note,status_chk,post_events_summary</t>
        </is>
      </c>
    </row>
    <row r="4313" ht="45" customHeight="1">
      <c r="A4313" s="36" t="inlineStr">
        <is>
          <t>N070</t>
        </is>
      </c>
      <c r="B4313" s="37" t="inlineStr">
        <is>
          <t>Locus Co. Ltd</t>
        </is>
      </c>
      <c r="C4313" s="36" t="inlineStr">
        <is>
          <t>인수 후</t>
        </is>
      </c>
      <c r="D4313" s="36" t="inlineStr">
        <is>
          <t>2026-10-05</t>
        </is>
      </c>
      <c r="E4313" s="37" t="inlineStr">
        <is>
          <t>투자유치</t>
        </is>
      </c>
      <c r="F4313" s="37" t="inlineStr">
        <is>
          <t>딜사이트 '유미의세포들 로커스…K-콘텐츠 트랙 1호 상장 도전'(2026-10-05): '기관투자가들로부터 85억원의 투자금을 유치했다', '프리머니 밸류에이션 기준 450억원 수준'; 코스닥 입성 구상.</t>
        </is>
      </c>
      <c r="G4313" s="37" t="inlineStr">
        <is>
          <t>언론 보도</t>
        </is>
      </c>
      <c r="H4313" s="36" t="inlineStr">
        <is>
          <t>2026-10-05</t>
        </is>
      </c>
      <c r="I4313" s="36" t="n"/>
      <c r="J4313" s="39" t="inlineStr">
        <is>
          <t>https://dealsite.co.kr/articles/169886</t>
        </is>
      </c>
      <c r="K4313" s="37" t="inlineStr">
        <is>
          <t>post_events_summary</t>
        </is>
      </c>
    </row>
    <row r="4314" ht="45" customHeight="1">
      <c r="A4314" s="36" t="inlineStr">
        <is>
          <t>N070</t>
        </is>
      </c>
      <c r="B4314" s="37" t="inlineStr">
        <is>
          <t>Locus Co. Ltd</t>
        </is>
      </c>
      <c r="C4314" s="36" t="inlineStr">
        <is>
          <t>인수 후</t>
        </is>
      </c>
      <c r="D4314" s="36" t="inlineStr">
        <is>
          <t>2022-04-12</t>
        </is>
      </c>
      <c r="E4314" s="37" t="inlineStr">
        <is>
          <t>경영진변경</t>
        </is>
      </c>
      <c r="F4314" s="37" t="inlineStr">
        <is>
          <t>딜사이트 '네이버웹툰 로커스 인수...IP사업 확장 속도'(2022-04-12 08:23): '로커스를 인수하는 절차를 사실상 마무리', '로커스 지분 53.6%를 최종 확보'; 김범휴 신임 대표(네이버웹툰 글로벌IP사업실장 출신).</t>
        </is>
      </c>
      <c r="G4314" s="37" t="inlineStr">
        <is>
          <t>언론 보도</t>
        </is>
      </c>
      <c r="H4314" s="36" t="inlineStr">
        <is>
          <t>2022-04-12</t>
        </is>
      </c>
      <c r="I4314" s="36" t="n"/>
      <c r="J4314" s="39" t="inlineStr">
        <is>
          <t>https://dealsite.co.kr/articles/85618</t>
        </is>
      </c>
      <c r="K4314" s="37" t="inlineStr">
        <is>
          <t>post_events_summary</t>
        </is>
      </c>
    </row>
    <row r="4315" ht="45" customHeight="1">
      <c r="A4315" s="36" t="inlineStr">
        <is>
          <t>N073</t>
        </is>
      </c>
      <c r="B4315" s="37" t="inlineStr">
        <is>
          <t>Sublime Artist Agency Inc.</t>
        </is>
      </c>
      <c r="C4315" s="36" t="inlineStr">
        <is>
          <t>인수 후</t>
        </is>
      </c>
      <c r="D4315" s="36" t="inlineStr">
        <is>
          <t>2022-12-31</t>
        </is>
      </c>
      <c r="E4315" s="37" t="inlineStr">
        <is>
          <t>매각</t>
        </is>
      </c>
      <c r="F4315" s="37"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7" t="inlineStr">
        <is>
          <t>DART 감사보고서</t>
        </is>
      </c>
      <c r="H4315" s="36" t="inlineStr">
        <is>
          <t>2023-03-31</t>
        </is>
      </c>
      <c r="I4315" s="36" t="inlineStr">
        <is>
          <t>20230331001135</t>
        </is>
      </c>
      <c r="J4315" s="39" t="inlineStr">
        <is>
          <t>https://dart.fss.or.kr/dsaf001/main.do?rcpNo=20230331001135</t>
        </is>
      </c>
      <c r="K4315" s="37" t="inlineStr">
        <is>
          <t>chk_note,impairment</t>
        </is>
      </c>
    </row>
    <row r="4316" ht="45" customHeight="1">
      <c r="A4316" s="36" t="inlineStr">
        <is>
          <t>N074</t>
        </is>
      </c>
      <c r="B4316" s="37" t="inlineStr">
        <is>
          <t>Sublime Artist Agency Inc.</t>
        </is>
      </c>
      <c r="C4316" s="36" t="inlineStr">
        <is>
          <t>발표</t>
        </is>
      </c>
      <c r="D4316" s="36" t="inlineStr">
        <is>
          <t>2022-06-28</t>
        </is>
      </c>
      <c r="E4316" s="37" t="inlineStr">
        <is>
          <t>발표</t>
        </is>
      </c>
      <c r="F4316" s="37"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7" t="inlineStr">
        <is>
          <t>DART 기타공시</t>
        </is>
      </c>
      <c r="H4316" s="36" t="inlineStr">
        <is>
          <t>2022-07-04</t>
        </is>
      </c>
      <c r="I4316" s="36" t="inlineStr">
        <is>
          <t>20220704000278</t>
        </is>
      </c>
      <c r="J4316" s="39" t="inlineStr">
        <is>
          <t>https://dart.fss.or.kr/dsaf001/main.do?rcpNo=20220704000278</t>
        </is>
      </c>
      <c r="K4316" s="37" t="inlineStr">
        <is>
          <t>subtype_chk,pre_incorp_chk,chk_note,notes,acq_total_assets,deal_to_assets_pct</t>
        </is>
      </c>
    </row>
    <row r="4317" ht="45" customHeight="1">
      <c r="A4317" s="36" t="inlineStr">
        <is>
          <t>N074</t>
        </is>
      </c>
      <c r="B4317" s="37" t="inlineStr">
        <is>
          <t>Sublime Artist Agency Inc.</t>
        </is>
      </c>
      <c r="C4317" s="36" t="inlineStr">
        <is>
          <t>인수 전</t>
        </is>
      </c>
      <c r="D4317" s="36" t="inlineStr">
        <is>
          <t>2022-04-27</t>
        </is>
      </c>
      <c r="E4317" s="37" t="inlineStr">
        <is>
          <t>합병</t>
        </is>
      </c>
      <c r="F4317" s="37"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7" t="inlineStr">
        <is>
          <t>DART 감사보고서</t>
        </is>
      </c>
      <c r="H4317" s="36" t="inlineStr">
        <is>
          <t>2023-04-05</t>
        </is>
      </c>
      <c r="I4317" s="36" t="inlineStr">
        <is>
          <t>20230405002629</t>
        </is>
      </c>
      <c r="J4317" s="39" t="inlineStr">
        <is>
          <t>https://dart.fss.or.kr/dsaf001/main.do?rcpNo=20230405002629</t>
        </is>
      </c>
      <c r="K4317" s="37" t="inlineStr">
        <is>
          <t>pre_events_summary,target_op_pre,perf_basis</t>
        </is>
      </c>
    </row>
    <row r="4318" ht="45" customHeight="1">
      <c r="A4318" s="36" t="inlineStr">
        <is>
          <t>N074</t>
        </is>
      </c>
      <c r="B4318" s="37" t="inlineStr">
        <is>
          <t>Sublime Artist Agency Inc.</t>
        </is>
      </c>
      <c r="C4318" s="36" t="inlineStr">
        <is>
          <t>인수 후</t>
        </is>
      </c>
      <c r="D4318" s="36" t="inlineStr">
        <is>
          <t>2022-12-31</t>
        </is>
      </c>
      <c r="E4318" s="37" t="inlineStr">
        <is>
          <t>기타</t>
        </is>
      </c>
      <c r="F4318" s="37" t="inlineStr">
        <is>
          <t>콘텐트리중앙 2022 사업보고서 영업권 변동표: '써브라임사업부문 | - | 26,295,601 | - | 26,295,601'(천원, 연결범위변동). 사업결합 주석의 영업권 18,178,738천원과 다름.</t>
        </is>
      </c>
      <c r="G4318" s="37" t="inlineStr">
        <is>
          <t>DART 사업보고서</t>
        </is>
      </c>
      <c r="H4318" s="36" t="inlineStr">
        <is>
          <t>2023-03-21</t>
        </is>
      </c>
      <c r="I4318" s="36" t="inlineStr">
        <is>
          <t>20230321001329</t>
        </is>
      </c>
      <c r="J4318" s="39" t="inlineStr">
        <is>
          <t>https://dart.fss.or.kr/dsaf001/main.do?rcpNo=20230321001329</t>
        </is>
      </c>
      <c r="K4318" s="37" t="inlineStr">
        <is>
          <t>post_events_summary</t>
        </is>
      </c>
    </row>
    <row r="4319" ht="45" customHeight="1">
      <c r="A4319" s="36" t="inlineStr">
        <is>
          <t>N074</t>
        </is>
      </c>
      <c r="B4319" s="37" t="inlineStr">
        <is>
          <t>Sublime Artist Agency Inc.</t>
        </is>
      </c>
      <c r="C4319" s="36" t="inlineStr">
        <is>
          <t>인수 후</t>
        </is>
      </c>
      <c r="D4319" s="36" t="inlineStr">
        <is>
          <t>2026-06-15</t>
        </is>
      </c>
      <c r="E4319" s="37" t="inlineStr">
        <is>
          <t>기타</t>
        </is>
      </c>
      <c r="F4319" s="37"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7" t="inlineStr">
        <is>
          <t>언론 보도</t>
        </is>
      </c>
      <c r="H4319" s="36" t="inlineStr">
        <is>
          <t>2026-06-15</t>
        </is>
      </c>
      <c r="I4319" s="36" t="n"/>
      <c r="J4319" s="39" t="inlineStr">
        <is>
          <t>https://www.newsis.com/view/NISX20260615_0003669979</t>
        </is>
      </c>
      <c r="K4319" s="37" t="inlineStr">
        <is>
          <t>post_events_summary</t>
        </is>
      </c>
    </row>
    <row r="4320" ht="45" customHeight="1">
      <c r="A4320" s="36" t="inlineStr">
        <is>
          <t>N074</t>
        </is>
      </c>
      <c r="B4320" s="37" t="inlineStr">
        <is>
          <t>Sublime Artist Agency Inc.</t>
        </is>
      </c>
      <c r="C4320" s="36" t="inlineStr">
        <is>
          <t>인수 후</t>
        </is>
      </c>
      <c r="D4320" s="36" t="inlineStr">
        <is>
          <t>2023-11-14</t>
        </is>
      </c>
      <c r="E4320" s="37" t="inlineStr">
        <is>
          <t>기타</t>
        </is>
      </c>
      <c r="F4320" s="37"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7" t="inlineStr">
        <is>
          <t>언론 보도</t>
        </is>
      </c>
      <c r="H4320" s="36" t="inlineStr">
        <is>
          <t>2023-11-14</t>
        </is>
      </c>
      <c r="I4320" s="36" t="n"/>
      <c r="J4320" s="39" t="inlineStr">
        <is>
          <t>https://dealsite.co.kr/articles/112887</t>
        </is>
      </c>
      <c r="K4320" s="37" t="inlineStr">
        <is>
          <t>earnings_call_note</t>
        </is>
      </c>
    </row>
    <row r="4321" ht="45" customHeight="1">
      <c r="A4321" s="36" t="inlineStr">
        <is>
          <t>N075</t>
        </is>
      </c>
      <c r="B4321" s="37" t="inlineStr">
        <is>
          <t>Studio JHS Co., Ltd.</t>
        </is>
      </c>
      <c r="C4321" s="36" t="inlineStr">
        <is>
          <t>인수 전</t>
        </is>
      </c>
      <c r="D4321" s="36" t="inlineStr">
        <is>
          <t>2020-12-31</t>
        </is>
      </c>
      <c r="E4321" s="37" t="inlineStr">
        <is>
          <t>제휴</t>
        </is>
      </c>
      <c r="F4321" s="37" t="inlineStr">
        <is>
          <t>NAVER 2020 사업보고서 연결주석 특수관계자 거래(영업수익 등/영업비용 등): 관계기업 스튜디오제이에이치에스 당기(2020) 영업비용 등 1,518,218천원, 전기(2019) 1,041,362천원.</t>
        </is>
      </c>
      <c r="G4321" s="37" t="inlineStr">
        <is>
          <t>DART 사업보고서</t>
        </is>
      </c>
      <c r="H4321" s="36" t="inlineStr">
        <is>
          <t>2021-03-16</t>
        </is>
      </c>
      <c r="I4321" s="36" t="inlineStr">
        <is>
          <t>20210316001214</t>
        </is>
      </c>
      <c r="J4321" s="39" t="inlineStr">
        <is>
          <t>https://dart.fss.or.kr/dsaf001/main.do?rcpNo=20210316001214</t>
        </is>
      </c>
      <c r="K4321" s="37" t="inlineStr">
        <is>
          <t>pre_events_summary</t>
        </is>
      </c>
    </row>
    <row r="4322" ht="45" customHeight="1">
      <c r="A4322" s="36" t="inlineStr">
        <is>
          <t>N075</t>
        </is>
      </c>
      <c r="B4322" s="37" t="inlineStr">
        <is>
          <t>Studio JHS Co., Ltd.</t>
        </is>
      </c>
      <c r="C4322" s="36" t="inlineStr">
        <is>
          <t>인수 전</t>
        </is>
      </c>
      <c r="D4322" s="36" t="inlineStr">
        <is>
          <t>2021-12-31</t>
        </is>
      </c>
      <c r="E4322" s="37" t="inlineStr">
        <is>
          <t>실적</t>
        </is>
      </c>
      <c r="F4322" s="37" t="inlineStr">
        <is>
          <t>NAVER 2021 사업보고서 연결주석 관계기업 요약: 스튜디오제이에이치에스 순자산 1,857,633천원 × 35.00% = 650,202 + 498,498 = 장부가 1,148,699천원(2021 지분법이익 657,337천원).</t>
        </is>
      </c>
      <c r="G4322" s="37" t="inlineStr">
        <is>
          <t>DART 사업보고서</t>
        </is>
      </c>
      <c r="H4322" s="36" t="inlineStr">
        <is>
          <t>2022-03-04</t>
        </is>
      </c>
      <c r="I4322" s="36" t="inlineStr">
        <is>
          <t>20220304000687</t>
        </is>
      </c>
      <c r="J4322" s="39" t="inlineStr">
        <is>
          <t>https://dart.fss.or.kr/dsaf001/main.do?rcpNo=20220304000687</t>
        </is>
      </c>
      <c r="K4322" s="37" t="inlineStr">
        <is>
          <t>notes</t>
        </is>
      </c>
    </row>
    <row r="4323" ht="45" customHeight="1">
      <c r="A4323" s="36" t="inlineStr">
        <is>
          <t>N075</t>
        </is>
      </c>
      <c r="B4323" s="37" t="inlineStr">
        <is>
          <t>Studio JHS Co., Ltd.</t>
        </is>
      </c>
      <c r="C4323" s="36" t="inlineStr">
        <is>
          <t>인수 후</t>
        </is>
      </c>
      <c r="D4323" s="36" t="inlineStr">
        <is>
          <t>2022-07-18</t>
        </is>
      </c>
      <c r="E4323" s="37" t="inlineStr">
        <is>
          <t>경영진변경</t>
        </is>
      </c>
      <c r="F4323" s="37"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7" t="inlineStr">
        <is>
          <t>DART 기타공시</t>
        </is>
      </c>
      <c r="H4323" s="36" t="inlineStr">
        <is>
          <t>2022-07-20</t>
        </is>
      </c>
      <c r="I4323" s="36" t="inlineStr">
        <is>
          <t>20220720000319</t>
        </is>
      </c>
      <c r="J4323" s="39" t="inlineStr">
        <is>
          <t>https://dart.fss.or.kr/dsaf001/main.do?rcpNo=20220720000319</t>
        </is>
      </c>
      <c r="K4323" s="37" t="inlineStr">
        <is>
          <t>post_events_summary,notes</t>
        </is>
      </c>
    </row>
    <row r="4324" ht="45" customHeight="1">
      <c r="A4324" s="36" t="inlineStr">
        <is>
          <t>N075</t>
        </is>
      </c>
      <c r="B4324" s="37" t="inlineStr">
        <is>
          <t>Studio JHS Co., Ltd.</t>
        </is>
      </c>
      <c r="C4324" s="36" t="inlineStr">
        <is>
          <t>인수 후</t>
        </is>
      </c>
      <c r="D4324" s="36" t="inlineStr">
        <is>
          <t>2023-08-05</t>
        </is>
      </c>
      <c r="E4324" s="37" t="inlineStr">
        <is>
          <t>기타</t>
        </is>
      </c>
      <c r="F4324" s="37"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7" t="inlineStr">
        <is>
          <t>DART 기타공시</t>
        </is>
      </c>
      <c r="H4324" s="36" t="inlineStr">
        <is>
          <t>2023-07-26</t>
        </is>
      </c>
      <c r="I4324" s="36" t="inlineStr">
        <is>
          <t>20230726000399</t>
        </is>
      </c>
      <c r="J4324" s="39" t="inlineStr">
        <is>
          <t>https://dart.fss.or.kr/dsaf001/main.do?rcpNo=20230726000399</t>
        </is>
      </c>
      <c r="K4324" s="37" t="inlineStr">
        <is>
          <t>post_events_summary,notes</t>
        </is>
      </c>
    </row>
    <row r="4325" ht="45" customHeight="1">
      <c r="A4325" s="36" t="inlineStr">
        <is>
          <t>N075</t>
        </is>
      </c>
      <c r="B4325" s="37" t="inlineStr">
        <is>
          <t>Studio JHS Co., Ltd.</t>
        </is>
      </c>
      <c r="C4325" s="36" t="inlineStr">
        <is>
          <t>인수 후</t>
        </is>
      </c>
      <c r="D4325" s="36" t="inlineStr">
        <is>
          <t>2026-08-05</t>
        </is>
      </c>
      <c r="E4325" s="37" t="inlineStr">
        <is>
          <t>기타</t>
        </is>
      </c>
      <c r="F4325" s="37" t="inlineStr">
        <is>
          <t>문피아 특수관계인에대한자금대여(2026-07-24): 손제호 4,000백만원, 이자율 4.6%, 거래일자 2026.08.05(만기 연장), 관련공시 2022.07.20·2023.07.26·2024.07.26·2025.07.18.</t>
        </is>
      </c>
      <c r="G4325" s="37" t="inlineStr">
        <is>
          <t>DART 기타공시</t>
        </is>
      </c>
      <c r="H4325" s="36" t="inlineStr">
        <is>
          <t>2026-07-24</t>
        </is>
      </c>
      <c r="I4325" s="36" t="inlineStr">
        <is>
          <t>20260724000279</t>
        </is>
      </c>
      <c r="J4325" s="39" t="inlineStr">
        <is>
          <t>https://dart.fss.or.kr/dsaf001/main.do?rcpNo=20260724000279</t>
        </is>
      </c>
      <c r="K4325" s="37" t="inlineStr">
        <is>
          <t>post_events_summary,notes</t>
        </is>
      </c>
    </row>
    <row r="4326" ht="45" customHeight="1">
      <c r="A4326" s="36" t="inlineStr">
        <is>
          <t>N075</t>
        </is>
      </c>
      <c r="B4326" s="37" t="inlineStr">
        <is>
          <t>Studio JHS Co., Ltd.</t>
        </is>
      </c>
      <c r="C4326" s="36" t="inlineStr">
        <is>
          <t>인수 후</t>
        </is>
      </c>
      <c r="D4326" s="36" t="inlineStr">
        <is>
          <t>2025-12-31</t>
        </is>
      </c>
      <c r="E4326" s="37" t="inlineStr">
        <is>
          <t>실적</t>
        </is>
      </c>
      <c r="F4326" s="37" t="inlineStr">
        <is>
          <t>문피아 2025 연결감사보고서 종속기업 재무정보: 스튜디오제이에이치에스 당기 총자산 11,286,497·자본 8,135,803·영업수익 23,835,883·당기순이익 2,685,440천원, 전기 8,663,664·5,450,363·19,567,780·1,699,593천원.</t>
        </is>
      </c>
      <c r="G4326" s="37" t="inlineStr">
        <is>
          <t>DART 감사보고서</t>
        </is>
      </c>
      <c r="H4326" s="36" t="inlineStr">
        <is>
          <t>2026-03-31</t>
        </is>
      </c>
      <c r="I4326" s="36" t="inlineStr">
        <is>
          <t>20260331004113</t>
        </is>
      </c>
      <c r="J4326" s="39" t="inlineStr">
        <is>
          <t>https://dart.fss.or.kr/dsaf001/main.do?rcpNo=20260331004113</t>
        </is>
      </c>
      <c r="K4326" s="37" t="inlineStr">
        <is>
          <t>target_rev_post,perf_basis,notes</t>
        </is>
      </c>
    </row>
    <row r="4327" ht="45" customHeight="1">
      <c r="A4327" s="36" t="inlineStr">
        <is>
          <t>N075</t>
        </is>
      </c>
      <c r="B4327" s="37" t="inlineStr">
        <is>
          <t>Studio JHS Co., Ltd.</t>
        </is>
      </c>
      <c r="C4327" s="36" t="inlineStr">
        <is>
          <t>인수 후</t>
        </is>
      </c>
      <c r="D4327" s="36" t="inlineStr">
        <is>
          <t>2023-12-31</t>
        </is>
      </c>
      <c r="E4327" s="37" t="inlineStr">
        <is>
          <t>실적</t>
        </is>
      </c>
      <c r="F4327" s="37"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7" t="inlineStr">
        <is>
          <t>DART 감사보고서</t>
        </is>
      </c>
      <c r="H4327" s="36" t="inlineStr">
        <is>
          <t>2024-03-29</t>
        </is>
      </c>
      <c r="I4327" s="36" t="inlineStr">
        <is>
          <t>20240329003581</t>
        </is>
      </c>
      <c r="J4327" s="39" t="inlineStr">
        <is>
          <t>https://dart.fss.or.kr/dsaf001/main.do?rcpNo=20240329003581</t>
        </is>
      </c>
      <c r="K4327" s="37" t="inlineStr">
        <is>
          <t>target_rev_post,perf_basis,notes</t>
        </is>
      </c>
    </row>
    <row r="4328" ht="45" customHeight="1">
      <c r="A4328" s="36" t="inlineStr">
        <is>
          <t>N075</t>
        </is>
      </c>
      <c r="B4328" s="37" t="inlineStr">
        <is>
          <t>Studio JHS Co., Ltd.</t>
        </is>
      </c>
      <c r="C4328" s="36" t="inlineStr">
        <is>
          <t>인수 후</t>
        </is>
      </c>
      <c r="D4328" s="36" t="inlineStr">
        <is>
          <t>2022-08-31</t>
        </is>
      </c>
      <c r="E4328" s="37" t="inlineStr">
        <is>
          <t>기타</t>
        </is>
      </c>
      <c r="F4328" s="37" t="inlineStr">
        <is>
          <t>WEBTOON 424B4: 'In August 2022, Munpia repurchased 561,647 Munpia shares held by a third-party shareholder'; 신주 1,263,119주 중 WTEK 442,112주, 나머지 821,007주는 'third-party shareholders'.</t>
        </is>
      </c>
      <c r="G4328" s="37" t="inlineStr">
        <is>
          <t>SEC</t>
        </is>
      </c>
      <c r="H4328" s="36" t="inlineStr">
        <is>
          <t>2024-06-27</t>
        </is>
      </c>
      <c r="I4328" s="36" t="inlineStr">
        <is>
          <t>0001193125-24-169730</t>
        </is>
      </c>
      <c r="J4328" s="39" t="inlineStr">
        <is>
          <t>https://www.sec.gov/Archives/edgar/data/1997859/000119312524169730/d396527d424b4.htm</t>
        </is>
      </c>
      <c r="K4328" s="37" t="inlineStr">
        <is>
          <t>post_events_summary</t>
        </is>
      </c>
    </row>
    <row r="4329" ht="45" customHeight="1">
      <c r="A4329" s="36" t="inlineStr">
        <is>
          <t>N076</t>
        </is>
      </c>
      <c r="B4329" s="37" t="inlineStr">
        <is>
          <t>Shake Hands Sdn. Bhd.</t>
        </is>
      </c>
      <c r="C4329" s="36" t="inlineStr">
        <is>
          <t>발표</t>
        </is>
      </c>
      <c r="D4329" s="36" t="inlineStr">
        <is>
          <t>2022-07-13</t>
        </is>
      </c>
      <c r="E4329" s="37" t="inlineStr">
        <is>
          <t>발표</t>
        </is>
      </c>
      <c r="F4329" s="37" t="inlineStr">
        <is>
          <t>크림 공정위 공시 '타법인 주식 및 출자증권 취득결정'(공시일자 2022-07-18): '8. 이사회결의일(결정일) | 2022년 07월 13일'.</t>
        </is>
      </c>
      <c r="G4329" s="37" t="inlineStr">
        <is>
          <t>DART 기타공시</t>
        </is>
      </c>
      <c r="H4329" s="36" t="inlineStr">
        <is>
          <t>2022-07-18</t>
        </is>
      </c>
      <c r="I4329" s="36" t="inlineStr">
        <is>
          <t>20220718000156</t>
        </is>
      </c>
      <c r="J4329" s="39" t="inlineStr">
        <is>
          <t>https://dart.fss.or.kr/dsaf001/main.do?rcpNo=20220718000156</t>
        </is>
      </c>
      <c r="K4329" s="37" t="inlineStr">
        <is>
          <t>announce_date_chk</t>
        </is>
      </c>
    </row>
    <row r="4330" ht="45" customHeight="1">
      <c r="A4330" s="36" t="inlineStr">
        <is>
          <t>N076</t>
        </is>
      </c>
      <c r="B4330" s="37" t="inlineStr">
        <is>
          <t>Shake Hands Sdn. Bhd.</t>
        </is>
      </c>
      <c r="C4330" s="36" t="inlineStr">
        <is>
          <t>인수 후</t>
        </is>
      </c>
      <c r="D4330" s="36" t="inlineStr">
        <is>
          <t>2024</t>
        </is>
      </c>
      <c r="E4330" s="37" t="inlineStr">
        <is>
          <t>손상차손</t>
        </is>
      </c>
      <c r="F4330" s="37" t="inlineStr">
        <is>
          <t>크림 2025 감사보고서 주석: SHAKE HANDS 22.47%, 당기말·전기말 장부 '-'; '(*3) 회사는 전기 중 ... 관계기업인 SHAKE HANDS SDN BHD에 대해서는 전액 손상차손을 인식'. 전기 요약재무(천원) 매출 622,410·순손실 (431,071).</t>
        </is>
      </c>
      <c r="G4330" s="37" t="inlineStr">
        <is>
          <t>DART 감사보고서</t>
        </is>
      </c>
      <c r="H4330" s="36" t="inlineStr">
        <is>
          <t>2026-04-10</t>
        </is>
      </c>
      <c r="I4330" s="36" t="inlineStr">
        <is>
          <t>20260410000429</t>
        </is>
      </c>
      <c r="J4330" s="39" t="inlineStr">
        <is>
          <t>https://dart.fss.or.kr/dsaf001/main.do?rcpNo=20260410000429</t>
        </is>
      </c>
      <c r="K4330" s="37" t="inlineStr">
        <is>
          <t>impairment,target_rev_post,target_op_post</t>
        </is>
      </c>
    </row>
    <row r="4331" ht="45" customHeight="1">
      <c r="A4331" s="36" t="inlineStr">
        <is>
          <t>N078</t>
        </is>
      </c>
      <c r="B4331" s="37" t="inlineStr">
        <is>
          <t>Poshmark, Inc.</t>
        </is>
      </c>
      <c r="C4331" s="36" t="inlineStr">
        <is>
          <t>발표</t>
        </is>
      </c>
      <c r="D4331" s="36" t="inlineStr">
        <is>
          <t>2022-10-03</t>
        </is>
      </c>
      <c r="E4331" s="37" t="inlineStr">
        <is>
          <t>기타</t>
        </is>
      </c>
      <c r="F4331" s="37"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7" t="inlineStr">
        <is>
          <t>SEC</t>
        </is>
      </c>
      <c r="H4331" s="36" t="inlineStr">
        <is>
          <t>2022-11-25</t>
        </is>
      </c>
      <c r="I4331" s="36" t="inlineStr">
        <is>
          <t>0001193125-22-292273</t>
        </is>
      </c>
      <c r="J4331" s="39" t="inlineStr">
        <is>
          <t>https://www.sec.gov/Archives/edgar/data/1825480/000119312522292273/d387579ddefm14a.htm</t>
        </is>
      </c>
      <c r="K4331" s="37" t="inlineStr">
        <is>
          <t>notes,chk_note</t>
        </is>
      </c>
    </row>
    <row r="4332" ht="45" customHeight="1">
      <c r="A4332" s="36" t="inlineStr">
        <is>
          <t>N078</t>
        </is>
      </c>
      <c r="B4332" s="37" t="inlineStr">
        <is>
          <t>Poshmark, Inc.</t>
        </is>
      </c>
      <c r="C4332" s="36" t="inlineStr">
        <is>
          <t>인수 전</t>
        </is>
      </c>
      <c r="D4332" s="36" t="inlineStr">
        <is>
          <t>2021-01-14</t>
        </is>
      </c>
      <c r="E4332" s="37" t="inlineStr">
        <is>
          <t>투자유치</t>
        </is>
      </c>
      <c r="F4332" s="37" t="inlineStr">
        <is>
          <t>424B4 주요주주표(공모 전 의결권): Mayfield 26.5%, Menlo Ventures 15.8%, Inventus Capital 10.4%, Anderson Investments Pte. Ltd. 9.2%, Manish Chandra 9.2%, GGV Capital 7.9%.</t>
        </is>
      </c>
      <c r="G4332" s="37" t="inlineStr">
        <is>
          <t>SEC</t>
        </is>
      </c>
      <c r="H4332" s="36" t="inlineStr">
        <is>
          <t>2021-01-14</t>
        </is>
      </c>
      <c r="I4332" s="36" t="inlineStr">
        <is>
          <t>0001193125-21-009089</t>
        </is>
      </c>
      <c r="J4332" s="39" t="inlineStr">
        <is>
          <t>https://www.sec.gov/Archives/edgar/data/1825480/000119312521009089/d66583d424b4.htm</t>
        </is>
      </c>
      <c r="K4332" s="37" t="inlineStr">
        <is>
          <t>pre_events_summary</t>
        </is>
      </c>
    </row>
    <row r="4333" ht="45" customHeight="1">
      <c r="A4333" s="36" t="inlineStr">
        <is>
          <t>N078</t>
        </is>
      </c>
      <c r="B4333" s="37" t="inlineStr">
        <is>
          <t>Poshmark, Inc.</t>
        </is>
      </c>
      <c r="C4333" s="36" t="inlineStr">
        <is>
          <t>인수 후</t>
        </is>
      </c>
      <c r="D4333" s="36" t="inlineStr">
        <is>
          <t>2023-03-31</t>
        </is>
      </c>
      <c r="E4333" s="37" t="inlineStr">
        <is>
          <t>기타</t>
        </is>
      </c>
      <c r="F4333" s="37"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7" t="inlineStr">
        <is>
          <t>DART 기타공시</t>
        </is>
      </c>
      <c r="H4333" s="36" t="inlineStr">
        <is>
          <t>2023-05-12</t>
        </is>
      </c>
      <c r="I4333" s="36" t="inlineStr">
        <is>
          <t>20230512001100</t>
        </is>
      </c>
      <c r="J4333" s="39" t="inlineStr">
        <is>
          <t>https://dart.fss.or.kr/dsaf001/main.do?rcpNo=20230512001100</t>
        </is>
      </c>
      <c r="K4333" s="37" t="inlineStr">
        <is>
          <t>notes,chk_note,post_events_summary</t>
        </is>
      </c>
    </row>
    <row r="4334" ht="45" customHeight="1">
      <c r="A4334" s="36" t="inlineStr">
        <is>
          <t>N078</t>
        </is>
      </c>
      <c r="B4334" s="37" t="inlineStr">
        <is>
          <t>Poshmark, Inc.</t>
        </is>
      </c>
      <c r="C4334" s="36" t="inlineStr">
        <is>
          <t>인수 후</t>
        </is>
      </c>
      <c r="D4334" s="36" t="inlineStr">
        <is>
          <t>2023-12-31</t>
        </is>
      </c>
      <c r="E4334" s="37" t="inlineStr">
        <is>
          <t>기타</t>
        </is>
      </c>
      <c r="F4334" s="37" t="inlineStr">
        <is>
          <t>NAVER 2023 사업보고서 XII-1 연결대상 종속회사 현황(상세): 'PROTON PARENT, INC. | 2022-10-03 | ... Delaware | 기업 인수 목적 | 1,769,798'(설립일 2022-10-03). 2022-10-04 KRX 공시는 '2022년 9월 신설 법인'.</t>
        </is>
      </c>
      <c r="G4334" s="37" t="inlineStr">
        <is>
          <t>DART 사업보고서</t>
        </is>
      </c>
      <c r="H4334" s="36" t="inlineStr">
        <is>
          <t>2024-03-18</t>
        </is>
      </c>
      <c r="I4334" s="36" t="inlineStr">
        <is>
          <t>20240318000844</t>
        </is>
      </c>
      <c r="J4334" s="39" t="inlineStr">
        <is>
          <t>https://dart.fss.or.kr/dsaf001/main.do?rcpNo=20240318000844</t>
        </is>
      </c>
      <c r="K4334" s="37" t="inlineStr">
        <is>
          <t>acquirer_entity,pre_events_summary,notes</t>
        </is>
      </c>
    </row>
    <row r="4335" ht="45" customHeight="1">
      <c r="A4335" s="36" t="inlineStr">
        <is>
          <t>N078</t>
        </is>
      </c>
      <c r="B4335" s="37" t="inlineStr">
        <is>
          <t>Poshmark, Inc.</t>
        </is>
      </c>
      <c r="C4335" s="36" t="inlineStr">
        <is>
          <t>인수 후</t>
        </is>
      </c>
      <c r="D4335" s="36" t="inlineStr">
        <is>
          <t>2023-12-31</t>
        </is>
      </c>
      <c r="E4335" s="37" t="inlineStr">
        <is>
          <t>기타</t>
        </is>
      </c>
      <c r="F4335" s="37" t="inlineStr">
        <is>
          <t>NAVER 2023 사업보고서 연결 주석 13 무형자산 변동표: 당기 영업권 '손상 및 환입' (19,630,042)천원(그룹 전체), Poshmark CGU 영업권 기말 1,366,245,561천원(PPA 확정치 1,350,669,471천원보다 증가).</t>
        </is>
      </c>
      <c r="G4335" s="37" t="inlineStr">
        <is>
          <t>DART 사업보고서</t>
        </is>
      </c>
      <c r="H4335" s="36" t="inlineStr">
        <is>
          <t>2024-03-18</t>
        </is>
      </c>
      <c r="I4335" s="36" t="inlineStr">
        <is>
          <t>20240318000844</t>
        </is>
      </c>
      <c r="J4335" s="39" t="inlineStr">
        <is>
          <t>https://dart.fss.or.kr/dsaf001/main.do?rcpNo=20240318000844</t>
        </is>
      </c>
      <c r="K4335" s="37" t="inlineStr">
        <is>
          <t>impairment</t>
        </is>
      </c>
    </row>
    <row r="4336" ht="45" customHeight="1">
      <c r="A4336" s="36" t="inlineStr">
        <is>
          <t>N078</t>
        </is>
      </c>
      <c r="B4336" s="37" t="inlineStr">
        <is>
          <t>Poshmark, Inc.</t>
        </is>
      </c>
      <c r="C4336" s="36" t="inlineStr">
        <is>
          <t>발표</t>
        </is>
      </c>
      <c r="D4336" s="36" t="inlineStr">
        <is>
          <t>2022-10-04</t>
        </is>
      </c>
      <c r="E4336" s="37" t="inlineStr">
        <is>
          <t>발표</t>
        </is>
      </c>
      <c r="F4336" s="37" t="inlineStr">
        <is>
          <t>EDGAR 접수 정보: Poshmark 8-K(Item 1.01·8.01) 'Filing Date 2022-10-04 Accepted 2022-10-04 07:31:04', DEFA14A 07:34:01.</t>
        </is>
      </c>
      <c r="G4336" s="37" t="inlineStr">
        <is>
          <t>SEC</t>
        </is>
      </c>
      <c r="H4336" s="36" t="inlineStr">
        <is>
          <t>2022-10-04</t>
        </is>
      </c>
      <c r="I4336" s="36" t="inlineStr">
        <is>
          <t>0001193125-22-257206</t>
        </is>
      </c>
      <c r="J4336" s="39" t="inlineStr">
        <is>
          <t>https://www.sec.gov/Archives/edgar/data/1825480/000119312522257206/0001193125-22-257206-index.htm</t>
        </is>
      </c>
      <c r="K4336" s="37" t="inlineStr">
        <is>
          <t>first_filing_date</t>
        </is>
      </c>
    </row>
    <row r="4337" ht="45" customHeight="1">
      <c r="A4337" s="36" t="inlineStr">
        <is>
          <t>N078</t>
        </is>
      </c>
      <c r="B4337" s="37" t="inlineStr">
        <is>
          <t>Poshmark, Inc.</t>
        </is>
      </c>
      <c r="C4337" s="36" t="inlineStr">
        <is>
          <t>인수 후</t>
        </is>
      </c>
      <c r="D4337" s="36" t="inlineStr">
        <is>
          <t>2023-01</t>
        </is>
      </c>
      <c r="E4337" s="37" t="inlineStr">
        <is>
          <t>기타</t>
        </is>
      </c>
      <c r="F4337" s="37" t="inlineStr">
        <is>
          <t>TechCrunch 2023-10-19: 'Poshmark expanded to India and Australia in 2021, whereas its entry to the U.K. happened in January this year.'</t>
        </is>
      </c>
      <c r="G4337" s="37" t="inlineStr">
        <is>
          <t>언론 보도</t>
        </is>
      </c>
      <c r="H4337" s="36" t="inlineStr">
        <is>
          <t>2023-10-19</t>
        </is>
      </c>
      <c r="I4337" s="36" t="n"/>
      <c r="J4337" s="39" t="inlineStr">
        <is>
          <t>https://techcrunch.com/2023/10/19/poshmark-international/amp</t>
        </is>
      </c>
      <c r="K4337" s="37" t="inlineStr">
        <is>
          <t>post_events_summary</t>
        </is>
      </c>
    </row>
    <row r="4338" ht="45" customHeight="1">
      <c r="A4338" s="36" t="inlineStr">
        <is>
          <t>N078</t>
        </is>
      </c>
      <c r="B4338" s="37" t="inlineStr">
        <is>
          <t>Poshmark, Inc.</t>
        </is>
      </c>
      <c r="C4338" s="36" t="inlineStr">
        <is>
          <t>인수 후</t>
        </is>
      </c>
      <c r="D4338" s="36" t="inlineStr">
        <is>
          <t>2023-02-24</t>
        </is>
      </c>
      <c r="E4338" s="37" t="inlineStr">
        <is>
          <t>기타</t>
        </is>
      </c>
      <c r="F4338" s="37" t="inlineStr">
        <is>
          <t>TechCrunch 2023-02-24: 'reduce the size of some of our teams to better align with our priorities for the future, the current economic climate and our return to being a private company'; 'less than 2% of its workforce was affected, primarily in the U.S.'</t>
        </is>
      </c>
      <c r="G4338" s="37" t="inlineStr">
        <is>
          <t>언론 보도</t>
        </is>
      </c>
      <c r="H4338" s="36" t="inlineStr">
        <is>
          <t>2023-02-24</t>
        </is>
      </c>
      <c r="I4338" s="36" t="n"/>
      <c r="J4338" s="39" t="inlineStr">
        <is>
          <t>https://techcrunch.com/2023/02/24/poshmark-lays-off-employees-just-two-months-after-being-acquired-by-naver/</t>
        </is>
      </c>
      <c r="K4338" s="37" t="inlineStr">
        <is>
          <t>post_events_summary</t>
        </is>
      </c>
    </row>
    <row r="4339" ht="45" customHeight="1">
      <c r="A4339" s="36" t="inlineStr">
        <is>
          <t>N078</t>
        </is>
      </c>
      <c r="B4339" s="37" t="inlineStr">
        <is>
          <t>Poshmark, Inc.</t>
        </is>
      </c>
      <c r="C4339" s="36" t="inlineStr">
        <is>
          <t>인수 후</t>
        </is>
      </c>
      <c r="D4339" s="36" t="inlineStr">
        <is>
          <t>2023-02</t>
        </is>
      </c>
      <c r="E4339" s="37" t="inlineStr">
        <is>
          <t>기타</t>
        </is>
      </c>
      <c r="F4339" s="37" t="inlineStr">
        <is>
          <t>Korea JoongAng Daily 2023-03-09: Poshmark가 지난달 직원 약 2%를 감원, NAVER 대변인 'the decisions to lay off employees were made independently by the subsidiaries themselves'.</t>
        </is>
      </c>
      <c r="G4339" s="37" t="inlineStr">
        <is>
          <t>언론 보도</t>
        </is>
      </c>
      <c r="H4339" s="36" t="inlineStr">
        <is>
          <t>2023-03-09</t>
        </is>
      </c>
      <c r="I4339" s="36" t="n"/>
      <c r="J4339" s="39" t="inlineStr">
        <is>
          <t>https://www.koreajoongangdaily.com/business/naver-lays-off-employees-though-only-dozens-and-overseas/10825340</t>
        </is>
      </c>
      <c r="K4339" s="37" t="inlineStr">
        <is>
          <t>post_events_summary</t>
        </is>
      </c>
    </row>
    <row r="4340" ht="45" customHeight="1">
      <c r="A4340" s="36" t="inlineStr">
        <is>
          <t>N078</t>
        </is>
      </c>
      <c r="B4340" s="37" t="inlineStr">
        <is>
          <t>Poshmark, Inc.</t>
        </is>
      </c>
      <c r="C4340" s="36" t="inlineStr">
        <is>
          <t>인수 후</t>
        </is>
      </c>
      <c r="D4340" s="36" t="inlineStr">
        <is>
          <t>2023-07-20</t>
        </is>
      </c>
      <c r="E4340" s="37" t="inlineStr">
        <is>
          <t>통합</t>
        </is>
      </c>
      <c r="F4340" s="37"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7" t="inlineStr">
        <is>
          <t>언론 보도</t>
        </is>
      </c>
      <c r="H4340" s="36" t="inlineStr">
        <is>
          <t>2023-07-20</t>
        </is>
      </c>
      <c r="I4340" s="36" t="n"/>
      <c r="J4340" s="39" t="inlineStr">
        <is>
          <t>https://news.mtn.co.kr/news-detail/2023072015001165282</t>
        </is>
      </c>
      <c r="K4340" s="37" t="inlineStr">
        <is>
          <t>post_events_summary,core_basis</t>
        </is>
      </c>
    </row>
    <row r="4341" ht="45" customHeight="1">
      <c r="A4341" s="36" t="inlineStr">
        <is>
          <t>N078</t>
        </is>
      </c>
      <c r="B4341" s="37" t="inlineStr">
        <is>
          <t>Poshmark, Inc.</t>
        </is>
      </c>
      <c r="C4341" s="36" t="inlineStr">
        <is>
          <t>인수 후</t>
        </is>
      </c>
      <c r="D4341" s="36" t="inlineStr">
        <is>
          <t>2024-12-31</t>
        </is>
      </c>
      <c r="E4341" s="37" t="inlineStr">
        <is>
          <t>실적</t>
        </is>
      </c>
      <c r="F4341" s="37" t="inlineStr">
        <is>
          <t>NAVER 1Q26 실적발표 자료 분기별 매출 차트: C2C(크림 및 소다, 포시마크, 왈라팝) 4Q24 214.0·1Q25 222.7·2Q25 227.5·3Q25 250.6·4Q25 285.7·1Q26 351.1(십억원), 'C2C YoY 57.7%, QoQ 22.9%'.</t>
        </is>
      </c>
      <c r="G4341" s="37" t="inlineStr">
        <is>
          <t>IR 자료</t>
        </is>
      </c>
      <c r="H4341" s="36" t="inlineStr">
        <is>
          <t>2026-04-30</t>
        </is>
      </c>
      <c r="I4341" s="36" t="n"/>
      <c r="J4341" s="39" t="inlineStr">
        <is>
          <t>https://www.navercorp.com/api/article/download/0ce4e7c3-c1ab-4628-9848-baecc3cfcf86</t>
        </is>
      </c>
      <c r="K4341" s="37" t="inlineStr">
        <is>
          <t>target_rev_post</t>
        </is>
      </c>
    </row>
    <row r="4342" ht="45" customHeight="1">
      <c r="A4342" s="36" t="inlineStr">
        <is>
          <t>N078</t>
        </is>
      </c>
      <c r="B4342" s="37" t="inlineStr">
        <is>
          <t>Poshmark, Inc.</t>
        </is>
      </c>
      <c r="C4342" s="36" t="inlineStr">
        <is>
          <t>인수 후</t>
        </is>
      </c>
      <c r="D4342" s="36" t="inlineStr">
        <is>
          <t>2026-03</t>
        </is>
      </c>
      <c r="E4342" s="37" t="inlineStr">
        <is>
          <t>기타</t>
        </is>
      </c>
      <c r="F4342" s="37"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7" t="inlineStr">
        <is>
          <t>언론 보도</t>
        </is>
      </c>
      <c r="H4342" s="36" t="inlineStr">
        <is>
          <t>2026-08-07</t>
        </is>
      </c>
      <c r="I4342" s="36" t="n"/>
      <c r="J4342" s="39" t="inlineStr">
        <is>
          <t>https://www.fnnews.com/news/202608070839075398</t>
        </is>
      </c>
      <c r="K4342" s="37" t="inlineStr">
        <is>
          <t>post_events_summary</t>
        </is>
      </c>
    </row>
    <row r="4343" ht="45" customHeight="1">
      <c r="A4343" s="36" t="inlineStr">
        <is>
          <t>N078</t>
        </is>
      </c>
      <c r="B4343" s="37" t="inlineStr">
        <is>
          <t>Poshmark, Inc.</t>
        </is>
      </c>
      <c r="C4343" s="36" t="inlineStr">
        <is>
          <t>인수 후</t>
        </is>
      </c>
      <c r="D4343" s="36" t="inlineStr">
        <is>
          <t>2026-08-07</t>
        </is>
      </c>
      <c r="E4343" s="37" t="inlineStr">
        <is>
          <t>어닝콜</t>
        </is>
      </c>
      <c r="F4343" s="37" t="inlineStr">
        <is>
          <t>이데일리(영문) 2026-08-07 2Q26 컨퍼런스콜: CFO 'Poshmark recorded revenue growth of over 40% year-over-year in the second quarter as a result of significantly improved purchase conversion rates and purchase frequency'.</t>
        </is>
      </c>
      <c r="G4343" s="37" t="inlineStr">
        <is>
          <t>언론 보도</t>
        </is>
      </c>
      <c r="H4343" s="36" t="inlineStr">
        <is>
          <t>2026-08-07</t>
        </is>
      </c>
      <c r="I4343" s="36" t="n"/>
      <c r="J4343" s="39" t="inlineStr">
        <is>
          <t>https://en.edaily.co.kr/news/eda202608075217/</t>
        </is>
      </c>
      <c r="K4343" s="37" t="inlineStr">
        <is>
          <t>earnings_call_note,target_rev_post,post_events_summary</t>
        </is>
      </c>
    </row>
    <row r="4344" ht="45" customHeight="1">
      <c r="A4344" s="36" t="inlineStr">
        <is>
          <t>N078</t>
        </is>
      </c>
      <c r="B4344" s="37" t="inlineStr">
        <is>
          <t>Poshmark, Inc.</t>
        </is>
      </c>
      <c r="C4344" s="36" t="inlineStr">
        <is>
          <t>인수 후</t>
        </is>
      </c>
      <c r="D4344" s="36" t="inlineStr">
        <is>
          <t>2026-08-07</t>
        </is>
      </c>
      <c r="E4344" s="37" t="inlineStr">
        <is>
          <t>어닝콜</t>
        </is>
      </c>
      <c r="F4344" s="37"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7" t="inlineStr">
        <is>
          <t>언론 보도</t>
        </is>
      </c>
      <c r="H4344" s="36" t="inlineStr">
        <is>
          <t>2026-10-16</t>
        </is>
      </c>
      <c r="I4344" s="36" t="n"/>
      <c r="J4344" s="39" t="inlineStr">
        <is>
          <t>https://dealsite.co.kr/articles/170690</t>
        </is>
      </c>
      <c r="K4344" s="37" t="inlineStr">
        <is>
          <t>earnings_call_note,target_rev_post,target_op_post,post_events_summary</t>
        </is>
      </c>
    </row>
    <row r="4345" ht="45" customHeight="1">
      <c r="A4345" s="36" t="inlineStr">
        <is>
          <t>N078</t>
        </is>
      </c>
      <c r="B4345" s="37" t="inlineStr">
        <is>
          <t>Poshmark, Inc.</t>
        </is>
      </c>
      <c r="C4345" s="36" t="inlineStr">
        <is>
          <t>인수 후</t>
        </is>
      </c>
      <c r="D4345" s="36" t="inlineStr">
        <is>
          <t>2026-08-03</t>
        </is>
      </c>
      <c r="E4345" s="37" t="inlineStr">
        <is>
          <t>추가취득</t>
        </is>
      </c>
      <c r="F4345" s="37"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7" t="inlineStr">
        <is>
          <t>언론 보도</t>
        </is>
      </c>
      <c r="H4345" s="36" t="inlineStr">
        <is>
          <t>2026-08-11</t>
        </is>
      </c>
      <c r="I4345" s="36" t="n"/>
      <c r="J4345" s="39" t="inlineStr">
        <is>
          <t>https://listperfectly.com/?p=11786</t>
        </is>
      </c>
      <c r="K4345" s="37" t="inlineStr">
        <is>
          <t>post_events_summary,notes</t>
        </is>
      </c>
    </row>
    <row r="4346" ht="45" customHeight="1">
      <c r="A4346" s="36" t="inlineStr">
        <is>
          <t>N078</t>
        </is>
      </c>
      <c r="B4346" s="37" t="inlineStr">
        <is>
          <t>Poshmark, Inc.</t>
        </is>
      </c>
      <c r="C4346" s="36" t="inlineStr">
        <is>
          <t>인수 후</t>
        </is>
      </c>
      <c r="D4346" s="36" t="inlineStr">
        <is>
          <t>2026-08</t>
        </is>
      </c>
      <c r="E4346" s="37" t="inlineStr">
        <is>
          <t>추가취득</t>
        </is>
      </c>
      <c r="F4346" s="37" t="inlineStr">
        <is>
          <t>Value Added Resource 2026-08-11(2026-10-24 갱신): 'Poshmark acquires its dedicated operational facilities to revamp its consignment offering'; Poshmark 회사 블로그 발표 인용.</t>
        </is>
      </c>
      <c r="G4346" s="37" t="inlineStr">
        <is>
          <t>언론 보도</t>
        </is>
      </c>
      <c r="H4346" s="36" t="inlineStr">
        <is>
          <t>2026-08-11</t>
        </is>
      </c>
      <c r="I4346" s="36" t="n"/>
      <c r="J4346" s="39" t="inlineStr">
        <is>
          <t>https://www.valueaddedresource.net/lindas-stuff-consignment-moves-ebay-poshmark/</t>
        </is>
      </c>
      <c r="K4346" s="37" t="inlineStr">
        <is>
          <t>post_events_summary,notes</t>
        </is>
      </c>
    </row>
    <row r="4347" ht="45" customHeight="1">
      <c r="A4347" s="36" t="inlineStr">
        <is>
          <t>N079</t>
        </is>
      </c>
      <c r="B4347" s="37" t="inlineStr">
        <is>
          <t>Munpia Inc.</t>
        </is>
      </c>
      <c r="C4347" s="36" t="inlineStr">
        <is>
          <t>인수 후</t>
        </is>
      </c>
      <c r="D4347" s="36" t="inlineStr">
        <is>
          <t>2023-12-31</t>
        </is>
      </c>
      <c r="E4347" s="37" t="inlineStr">
        <is>
          <t>기타</t>
        </is>
      </c>
      <c r="F4347" s="37" t="inlineStr">
        <is>
          <t>문피아 2023 연결감사보고서 주요 주주현황: 당기말·전기말 모두 네이버웹툰 5,942,700주(57.78), 프리미어루나(유) 1,654,098주(16.08), Cloudary Holdings Limited 30,000주(0.29), 자기주식 561,693주(5.46), 발행주식 10,285,287주.</t>
        </is>
      </c>
      <c r="G4347" s="37" t="inlineStr">
        <is>
          <t>DART 감사보고서</t>
        </is>
      </c>
      <c r="H4347" s="36" t="inlineStr">
        <is>
          <t>2024-03-29</t>
        </is>
      </c>
      <c r="I4347" s="36" t="inlineStr">
        <is>
          <t>20240329003581</t>
        </is>
      </c>
      <c r="J4347" s="39" t="inlineStr">
        <is>
          <t>https://dart.fss.or.kr/dsaf001/main.do?rcpNo=20240329003581</t>
        </is>
      </c>
      <c r="K4347" s="37" t="inlineStr">
        <is>
          <t>post_events_summary,notes</t>
        </is>
      </c>
    </row>
    <row r="4348" ht="45" customHeight="1">
      <c r="A4348" s="36" t="inlineStr">
        <is>
          <t>N079</t>
        </is>
      </c>
      <c r="B4348" s="37" t="inlineStr">
        <is>
          <t>Munpia Inc.</t>
        </is>
      </c>
      <c r="C4348" s="36" t="inlineStr">
        <is>
          <t>인수 후</t>
        </is>
      </c>
      <c r="D4348" s="36" t="inlineStr">
        <is>
          <t>2025-12-31</t>
        </is>
      </c>
      <c r="E4348" s="37" t="inlineStr">
        <is>
          <t>기타</t>
        </is>
      </c>
      <c r="F4348" s="37" t="inlineStr">
        <is>
          <t>문피아 2025 연결감사보고서 주요 주주현황: 당기말·전기말 네이버웹툰 5,942,700주(57.78), 프리미어루나(유) 1,654,098주(16.08), Cloudary 30,000주(0.29), 자기주식 561,693주(5.46).</t>
        </is>
      </c>
      <c r="G4348" s="37" t="inlineStr">
        <is>
          <t>DART 감사보고서</t>
        </is>
      </c>
      <c r="H4348" s="36" t="inlineStr">
        <is>
          <t>2026-03-31</t>
        </is>
      </c>
      <c r="I4348" s="36" t="inlineStr">
        <is>
          <t>20260331004113</t>
        </is>
      </c>
      <c r="J4348" s="39" t="inlineStr">
        <is>
          <t>https://dart.fss.or.kr/dsaf001/main.do?rcpNo=20260331004113</t>
        </is>
      </c>
      <c r="K4348" s="37" t="inlineStr">
        <is>
          <t>post_events_summary,notes</t>
        </is>
      </c>
    </row>
    <row r="4349" ht="45" customHeight="1">
      <c r="A4349" s="36" t="inlineStr">
        <is>
          <t>N079</t>
        </is>
      </c>
      <c r="B4349" s="37" t="inlineStr">
        <is>
          <t>Munpia Inc.</t>
        </is>
      </c>
      <c r="C4349" s="36" t="inlineStr">
        <is>
          <t>인수 전</t>
        </is>
      </c>
      <c r="D4349" s="36" t="inlineStr">
        <is>
          <t>2019-09-30</t>
        </is>
      </c>
      <c r="E4349" s="37" t="inlineStr">
        <is>
          <t>기타</t>
        </is>
      </c>
      <c r="F4349" s="37"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7" t="inlineStr">
        <is>
          <t>언론 보도</t>
        </is>
      </c>
      <c r="H4349" s="36" t="inlineStr">
        <is>
          <t>2019-09-30</t>
        </is>
      </c>
      <c r="I4349" s="36" t="n"/>
      <c r="J4349" s="39" t="inlineStr">
        <is>
          <t>https://globalventuring.com/china-literature-obu-investment</t>
        </is>
      </c>
      <c r="K4349" s="37" t="inlineStr">
        <is>
          <t>chk_note</t>
        </is>
      </c>
    </row>
    <row r="4350" ht="45" customHeight="1">
      <c r="A4350" s="36" t="inlineStr">
        <is>
          <t>N079</t>
        </is>
      </c>
      <c r="B4350" s="37" t="inlineStr">
        <is>
          <t>Munpia Inc.</t>
        </is>
      </c>
      <c r="C4350" s="36" t="inlineStr">
        <is>
          <t>인수 후</t>
        </is>
      </c>
      <c r="D4350" s="36" t="inlineStr">
        <is>
          <t>2022-12-31</t>
        </is>
      </c>
      <c r="E4350" s="37" t="inlineStr">
        <is>
          <t>추가취득</t>
        </is>
      </c>
      <c r="F4350" s="37"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7" t="inlineStr">
        <is>
          <t>SEC</t>
        </is>
      </c>
      <c r="H4350" s="36" t="inlineStr">
        <is>
          <t>2024-06-27</t>
        </is>
      </c>
      <c r="I4350" s="36" t="inlineStr">
        <is>
          <t>0001193125-24-169730</t>
        </is>
      </c>
      <c r="J4350" s="39" t="inlineStr">
        <is>
          <t>https://www.sec.gov/Archives/edgar/data/1997859/000119312524169730/d396527d424b4.htm</t>
        </is>
      </c>
      <c r="K4350" s="37" t="inlineStr">
        <is>
          <t>notes,value_chk_usdmm</t>
        </is>
      </c>
    </row>
    <row r="4351" ht="45" customHeight="1">
      <c r="A4351" s="36" t="inlineStr">
        <is>
          <t>N079</t>
        </is>
      </c>
      <c r="B4351" s="37" t="inlineStr">
        <is>
          <t>Munpia Inc.</t>
        </is>
      </c>
      <c r="C4351" s="36" t="inlineStr">
        <is>
          <t>인수 후</t>
        </is>
      </c>
      <c r="D4351" s="36" t="inlineStr">
        <is>
          <t>2023-12-31</t>
        </is>
      </c>
      <c r="E4351" s="37" t="inlineStr">
        <is>
          <t>실적</t>
        </is>
      </c>
      <c r="F4351" s="37" t="inlineStr">
        <is>
          <t>WEBTOON 424B4 MD&amp;A(2023 vs 2022): IP Adaptations 매출 증가가 'partially offset by the decrease of IP Adaptations revenue of Munpia, LOCUS and SIDUS Inc.'</t>
        </is>
      </c>
      <c r="G4351" s="37" t="inlineStr">
        <is>
          <t>SEC</t>
        </is>
      </c>
      <c r="H4351" s="36" t="inlineStr">
        <is>
          <t>2024-06-27</t>
        </is>
      </c>
      <c r="I4351" s="36" t="inlineStr">
        <is>
          <t>0001193125-24-169730</t>
        </is>
      </c>
      <c r="J4351" s="39" t="inlineStr">
        <is>
          <t>https://www.sec.gov/Archives/edgar/data/1997859/000119312524169730/d396527d424b4.htm</t>
        </is>
      </c>
      <c r="K4351" s="37" t="inlineStr">
        <is>
          <t>earnings_call_note</t>
        </is>
      </c>
    </row>
    <row r="4352" ht="45" customHeight="1">
      <c r="A4352" s="36" t="inlineStr">
        <is>
          <t>N080</t>
        </is>
      </c>
      <c r="B4352" s="37" t="inlineStr">
        <is>
          <t>Team Plus Co., Ltd</t>
        </is>
      </c>
      <c r="C4352" s="36" t="inlineStr">
        <is>
          <t>인수 전</t>
        </is>
      </c>
      <c r="D4352" s="36" t="inlineStr">
        <is>
          <t>2022-12-31</t>
        </is>
      </c>
      <c r="E4352" s="37" t="inlineStr">
        <is>
          <t>실적</t>
        </is>
      </c>
      <c r="F4352" s="37"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7" t="inlineStr">
        <is>
          <t>DART 감사보고서</t>
        </is>
      </c>
      <c r="H4352" s="36" t="inlineStr">
        <is>
          <t>2025-03-31</t>
        </is>
      </c>
      <c r="I4352" s="36" t="inlineStr">
        <is>
          <t>20250331000472</t>
        </is>
      </c>
      <c r="J4352" s="39" t="inlineStr">
        <is>
          <t>https://dart.fss.or.kr/dsaf001/main.do?rcpNo=20250331000472</t>
        </is>
      </c>
      <c r="K4352" s="37" t="inlineStr">
        <is>
          <t>pre_events_summary,perf_basis</t>
        </is>
      </c>
    </row>
    <row r="4353" ht="45" customHeight="1">
      <c r="A4353" s="36" t="inlineStr">
        <is>
          <t>N080</t>
        </is>
      </c>
      <c r="B4353" s="37" t="inlineStr">
        <is>
          <t>Team Plus Co., Ltd</t>
        </is>
      </c>
      <c r="C4353" s="36" t="inlineStr">
        <is>
          <t>발표</t>
        </is>
      </c>
      <c r="D4353" s="36" t="inlineStr">
        <is>
          <t>2023-03-01</t>
        </is>
      </c>
      <c r="E4353" s="37" t="inlineStr">
        <is>
          <t>발표</t>
        </is>
      </c>
      <c r="F4353" s="37"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7" t="inlineStr">
        <is>
          <t>언론 보도</t>
        </is>
      </c>
      <c r="H4353" s="36" t="inlineStr">
        <is>
          <t>2023-03-01</t>
        </is>
      </c>
      <c r="I4353" s="36" t="n"/>
      <c r="J4353" s="39" t="inlineStr">
        <is>
          <t>https://www.mt.co.kr/future/2023/03/01/2023022711043926550</t>
        </is>
      </c>
      <c r="K4353" s="37" t="inlineStr">
        <is>
          <t>earnings_call_note</t>
        </is>
      </c>
    </row>
    <row r="4354" ht="45" customHeight="1">
      <c r="A4354" s="36" t="inlineStr">
        <is>
          <t>N080</t>
        </is>
      </c>
      <c r="B4354" s="37" t="inlineStr">
        <is>
          <t>Team Plus Co., Ltd</t>
        </is>
      </c>
      <c r="C4354" s="36" t="inlineStr">
        <is>
          <t>인수 후</t>
        </is>
      </c>
      <c r="D4354" s="36" t="inlineStr">
        <is>
          <t>2025-12-31</t>
        </is>
      </c>
      <c r="E4354" s="37" t="inlineStr">
        <is>
          <t>기타</t>
        </is>
      </c>
      <c r="F4354" s="37"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7" t="inlineStr">
        <is>
          <t>DART 감사보고서</t>
        </is>
      </c>
      <c r="H4354" s="36" t="inlineStr">
        <is>
          <t>2026-04-07</t>
        </is>
      </c>
      <c r="I4354" s="36" t="inlineStr">
        <is>
          <t>20260407000447</t>
        </is>
      </c>
      <c r="J4354" s="39" t="inlineStr">
        <is>
          <t>https://dart.fss.or.kr/dsaf001/main.do?rcpNo=20260407000447</t>
        </is>
      </c>
      <c r="K4354" s="37" t="inlineStr">
        <is>
          <t>notes</t>
        </is>
      </c>
    </row>
    <row r="4355" ht="45" customHeight="1">
      <c r="A4355" s="36" t="inlineStr">
        <is>
          <t>N081</t>
        </is>
      </c>
      <c r="B4355" s="37" t="inlineStr">
        <is>
          <t>Needs Games Inc.</t>
        </is>
      </c>
      <c r="C4355" s="36" t="inlineStr">
        <is>
          <t>인수 전</t>
        </is>
      </c>
      <c r="D4355" s="36" t="inlineStr">
        <is>
          <t>2021</t>
        </is>
      </c>
      <c r="E4355" s="37" t="inlineStr">
        <is>
          <t>실적</t>
        </is>
      </c>
      <c r="F4355" s="37"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7" t="inlineStr">
        <is>
          <t>KIND</t>
        </is>
      </c>
      <c r="H4355" s="36" t="inlineStr">
        <is>
          <t>2024-01-22</t>
        </is>
      </c>
      <c r="I4355" s="36" t="inlineStr">
        <is>
          <t>20240122900370</t>
        </is>
      </c>
      <c r="J4355" s="39" t="inlineStr">
        <is>
          <t>https://dart.fss.or.kr/dsaf001/main.do?rcpNo=20240122900370</t>
        </is>
      </c>
      <c r="K4355" s="37" t="inlineStr">
        <is>
          <t>target_rev_pre,target_op_pre,perf_basis</t>
        </is>
      </c>
    </row>
    <row r="4356" ht="45" customHeight="1">
      <c r="A4356" s="36" t="inlineStr">
        <is>
          <t>N081</t>
        </is>
      </c>
      <c r="B4356" s="37" t="inlineStr">
        <is>
          <t>Needs Games Inc.</t>
        </is>
      </c>
      <c r="C4356" s="36" t="inlineStr">
        <is>
          <t>인수 전</t>
        </is>
      </c>
      <c r="D4356" s="36" t="inlineStr">
        <is>
          <t>2022</t>
        </is>
      </c>
      <c r="E4356" s="37" t="inlineStr">
        <is>
          <t>실적</t>
        </is>
      </c>
      <c r="F4356" s="37" t="inlineStr">
        <is>
          <t>니즈게임즈 2023 감사보고서 포괄손익계산서 전기 열 표제 '제 4 (전) 기 (감사받지 아니한 재무제표)': 영업수익 17,852,240,387원, 영업이익 7,713,776,516원(단위: 원) — 2022 수치는 미감사 비교표시</t>
        </is>
      </c>
      <c r="G4356" s="37" t="inlineStr">
        <is>
          <t>DART 감사보고서</t>
        </is>
      </c>
      <c r="H4356" s="36" t="inlineStr">
        <is>
          <t>2024-04-03</t>
        </is>
      </c>
      <c r="I4356" s="36" t="inlineStr">
        <is>
          <t>20240403002703</t>
        </is>
      </c>
      <c r="J4356" s="39" t="inlineStr">
        <is>
          <t>https://dart.fss.or.kr/dsaf001/main.do?rcpNo=20240403002703</t>
        </is>
      </c>
      <c r="K4356" s="37" t="inlineStr">
        <is>
          <t>target_rev_pre,target_op_pre,perf_basis</t>
        </is>
      </c>
    </row>
    <row r="4357" ht="45" customHeight="1">
      <c r="A4357" s="36" t="inlineStr">
        <is>
          <t>N081</t>
        </is>
      </c>
      <c r="B4357" s="37" t="inlineStr">
        <is>
          <t>Needs Games Inc.</t>
        </is>
      </c>
      <c r="C4357" s="36" t="inlineStr">
        <is>
          <t>인수 전</t>
        </is>
      </c>
      <c r="D4357" s="36" t="inlineStr">
        <is>
          <t>2022</t>
        </is>
      </c>
      <c r="E4357" s="37" t="inlineStr">
        <is>
          <t>실적</t>
        </is>
      </c>
      <c r="F4357" s="37" t="inlineStr">
        <is>
          <t>라인게임즈 2022 연결감사보고서 주요 종속기업 요약 재무정보(천원): 주식회사 니즈게임즈 자산 11,724,371 / 부채 9,034,700 / 자본 2,689,671 / 영업수익 17,852,240 / 당기순손익 7,375,862</t>
        </is>
      </c>
      <c r="G4357" s="37" t="inlineStr">
        <is>
          <t>DART 감사보고서</t>
        </is>
      </c>
      <c r="H4357" s="36" t="inlineStr">
        <is>
          <t>2023-04-12</t>
        </is>
      </c>
      <c r="I4357" s="36" t="inlineStr">
        <is>
          <t>20230412002751</t>
        </is>
      </c>
      <c r="J4357" s="39" t="inlineStr">
        <is>
          <t>https://dart.fss.or.kr/dsaf001/main.do?rcpNo=20230412002751</t>
        </is>
      </c>
      <c r="K4357" s="37" t="inlineStr">
        <is>
          <t>target_rev_pre,perf_basis</t>
        </is>
      </c>
    </row>
    <row r="4358" ht="45" customHeight="1">
      <c r="A4358" s="36" t="inlineStr">
        <is>
          <t>N082</t>
        </is>
      </c>
      <c r="B4358" s="37" t="inlineStr">
        <is>
          <t>SODA inc.</t>
        </is>
      </c>
      <c r="C4358" s="36" t="inlineStr">
        <is>
          <t>발표</t>
        </is>
      </c>
      <c r="D4358" s="36" t="inlineStr">
        <is>
          <t>2023-12-19</t>
        </is>
      </c>
      <c r="E4358" s="37" t="inlineStr">
        <is>
          <t>기타</t>
        </is>
      </c>
      <c r="F4358" s="37" t="inlineStr">
        <is>
          <t>Yahoo Finance KRW=X 일별 종가: 2023-12-19 1,302.93원, 2023-12-20 1,297.76원, 2023-12-21 1,296.98원, 2023-12-22 1,291.71원.</t>
        </is>
      </c>
      <c r="G4358" s="37" t="inlineStr">
        <is>
          <t>기타</t>
        </is>
      </c>
      <c r="H4358" s="36" t="inlineStr">
        <is>
          <t>2023-12-22</t>
        </is>
      </c>
      <c r="I4358" s="36" t="n"/>
      <c r="J4358" s="39" t="inlineStr">
        <is>
          <t>https://query1.finance.yahoo.com/v8/finance/chart/KRW=X?period1=1702684800&amp;period2=1703376000&amp;interval=1d</t>
        </is>
      </c>
      <c r="K4358" s="37" t="inlineStr">
        <is>
          <t>value_chk_usdmm</t>
        </is>
      </c>
    </row>
    <row r="4359" ht="45" customHeight="1">
      <c r="A4359" s="36" t="inlineStr">
        <is>
          <t>N082</t>
        </is>
      </c>
      <c r="B4359" s="37" t="inlineStr">
        <is>
          <t>SODA inc.</t>
        </is>
      </c>
      <c r="C4359" s="36" t="inlineStr">
        <is>
          <t>인수 전</t>
        </is>
      </c>
      <c r="D4359" s="36" t="inlineStr">
        <is>
          <t>2021-01-14</t>
        </is>
      </c>
      <c r="E4359" s="37" t="inlineStr">
        <is>
          <t>투자유치</t>
        </is>
      </c>
      <c r="F4359" s="37" t="inlineStr">
        <is>
          <t>THE BRIDGE: 스니커덩크 운영사 SODA가 총 25억엔 조달(시리즈A 3억엔, 시리즈B 약 22억엔), 시리즈B 리드 SoftBank Ventures Asia, SODA 2018년 7월 설립.</t>
        </is>
      </c>
      <c r="G4359" s="37" t="inlineStr">
        <is>
          <t>언론 보도</t>
        </is>
      </c>
      <c r="H4359" s="36" t="inlineStr">
        <is>
          <t>2021-01-14</t>
        </is>
      </c>
      <c r="I4359" s="36" t="n"/>
      <c r="J4359" s="39" t="inlineStr">
        <is>
          <t>https://thebridge.jp/2021/01/snkr-dunk-company-soda-raised-2-5b-yen-from-softbank-ventures-asia</t>
        </is>
      </c>
      <c r="K4359" s="37" t="inlineStr">
        <is>
          <t>pre_events_summary</t>
        </is>
      </c>
    </row>
    <row r="4360" ht="45" customHeight="1">
      <c r="A4360" s="36" t="inlineStr">
        <is>
          <t>N082</t>
        </is>
      </c>
      <c r="B4360" s="37" t="inlineStr">
        <is>
          <t>SODA inc.</t>
        </is>
      </c>
      <c r="C4360" s="36" t="inlineStr">
        <is>
          <t>인수 전</t>
        </is>
      </c>
      <c r="D4360" s="36" t="inlineStr">
        <is>
          <t>2021-12-02</t>
        </is>
      </c>
      <c r="E4360" s="37" t="inlineStr">
        <is>
          <t>투자유치</t>
        </is>
      </c>
      <c r="F4360" s="37" t="inlineStr">
        <is>
          <t>도쿄통신그룹 공지 '当社出資先の株式会社SODAへSoftbank Vision Fund 2から出資に関するお知らせ': SODA 시리즈D 제3자배정 증자, 투자자 SoftBank Vision Fund 2, 평가액 약 380억엔, SODA 설립 2018-07-31.</t>
        </is>
      </c>
      <c r="G4360" s="37" t="inlineStr">
        <is>
          <t>회사 보도자료</t>
        </is>
      </c>
      <c r="H4360" s="36" t="inlineStr">
        <is>
          <t>2021-12-02</t>
        </is>
      </c>
      <c r="I4360" s="36" t="n"/>
      <c r="J4360" s="39" t="inlineStr">
        <is>
          <t>https://www.value-press.com/pressrelease/285750</t>
        </is>
      </c>
      <c r="K4360" s="37" t="inlineStr">
        <is>
          <t>pre_events_summary</t>
        </is>
      </c>
    </row>
    <row r="4361" ht="45" customHeight="1">
      <c r="A4361" s="36" t="inlineStr">
        <is>
          <t>N082</t>
        </is>
      </c>
      <c r="B4361" s="37" t="inlineStr">
        <is>
          <t>SODA inc.</t>
        </is>
      </c>
      <c r="C4361" s="36" t="inlineStr">
        <is>
          <t>인수 전</t>
        </is>
      </c>
      <c r="D4361" s="36" t="inlineStr">
        <is>
          <t>2021-07-29</t>
        </is>
      </c>
      <c r="E4361" s="37" t="inlineStr">
        <is>
          <t>투자유치</t>
        </is>
      </c>
      <c r="F4361" s="37" t="inlineStr">
        <is>
          <t>FASHIONSNAP: SODA가 NAVER 자회사 KREAM 리드로 약 62억엔 제3자배정 증자, 평가액 약 240억엔, 모노카부 전 주식 취득('買収額は非公開').</t>
        </is>
      </c>
      <c r="G4361" s="37" t="inlineStr">
        <is>
          <t>언론 보도</t>
        </is>
      </c>
      <c r="H4361" s="36" t="inlineStr">
        <is>
          <t>2021-07-29</t>
        </is>
      </c>
      <c r="I4361" s="36" t="n"/>
      <c r="J4361" s="39" t="inlineStr">
        <is>
          <t>https://www.fashionsnap.com/article/2021-07-29/snkrdunk-monokabu/</t>
        </is>
      </c>
      <c r="K4361" s="37" t="inlineStr">
        <is>
          <t>pre_events_summary</t>
        </is>
      </c>
    </row>
    <row r="4362" ht="45" customHeight="1">
      <c r="A4362" s="36" t="inlineStr">
        <is>
          <t>N082</t>
        </is>
      </c>
      <c r="B4362" s="37" t="inlineStr">
        <is>
          <t>SODA inc.</t>
        </is>
      </c>
      <c r="C4362" s="36" t="inlineStr">
        <is>
          <t>인수 후</t>
        </is>
      </c>
      <c r="D4362" s="36" t="inlineStr">
        <is>
          <t>2023-12-31</t>
        </is>
      </c>
      <c r="E4362" s="37" t="inlineStr">
        <is>
          <t>기타</t>
        </is>
      </c>
      <c r="F4362" s="37"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7" t="inlineStr">
        <is>
          <t>DART 감사보고서</t>
        </is>
      </c>
      <c r="H4362" s="36" t="inlineStr">
        <is>
          <t>2024-03-29</t>
        </is>
      </c>
      <c r="I4362" s="36" t="inlineStr">
        <is>
          <t>20240329001064</t>
        </is>
      </c>
      <c r="J4362" s="39" t="inlineStr">
        <is>
          <t>https://dart.fss.or.kr/dsaf001/main.do?rcpNo=20240329001064</t>
        </is>
      </c>
      <c r="K4362" s="37" t="inlineStr">
        <is>
          <t>notes,chk_note</t>
        </is>
      </c>
    </row>
    <row r="4363" ht="45" customHeight="1">
      <c r="A4363" s="36" t="inlineStr">
        <is>
          <t>N083</t>
        </is>
      </c>
      <c r="B4363" s="37" t="inlineStr">
        <is>
          <t>Needs Games Inc.</t>
        </is>
      </c>
      <c r="C4363" s="36" t="inlineStr">
        <is>
          <t>인수 후</t>
        </is>
      </c>
      <c r="D4363" s="36" t="inlineStr">
        <is>
          <t>2025</t>
        </is>
      </c>
      <c r="E4363" s="37" t="inlineStr">
        <is>
          <t>실적</t>
        </is>
      </c>
      <c r="F4363" s="37"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7" t="inlineStr">
        <is>
          <t>DART 사업보고서</t>
        </is>
      </c>
      <c r="H4363" s="36" t="inlineStr">
        <is>
          <t>2026-03-16</t>
        </is>
      </c>
      <c r="I4363" s="36" t="inlineStr">
        <is>
          <t>20260316001419</t>
        </is>
      </c>
      <c r="J4363" s="39" t="inlineStr">
        <is>
          <t>https://dart.fss.or.kr/dsaf001/main.do?rcpNo=20260316001419</t>
        </is>
      </c>
      <c r="K4363" s="37" t="inlineStr">
        <is>
          <t>target_rev_post,target_op_post,perf_basis</t>
        </is>
      </c>
    </row>
    <row r="4364" ht="45" customHeight="1">
      <c r="A4364" s="36" t="inlineStr">
        <is>
          <t>N083</t>
        </is>
      </c>
      <c r="B4364" s="37" t="inlineStr">
        <is>
          <t>Needs Games Inc.</t>
        </is>
      </c>
      <c r="C4364" s="36" t="inlineStr">
        <is>
          <t>인수 후</t>
        </is>
      </c>
      <c r="D4364" s="36" t="inlineStr">
        <is>
          <t>2024-12-31</t>
        </is>
      </c>
      <c r="E4364" s="37" t="inlineStr">
        <is>
          <t>손상차손</t>
        </is>
      </c>
      <c r="F4364" s="37"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7" t="inlineStr">
        <is>
          <t>DART 사업보고서</t>
        </is>
      </c>
      <c r="H4364" s="36" t="inlineStr">
        <is>
          <t>2025-03-17</t>
        </is>
      </c>
      <c r="I4364" s="36" t="inlineStr">
        <is>
          <t>20250317000727</t>
        </is>
      </c>
      <c r="J4364" s="39" t="inlineStr">
        <is>
          <t>https://dart.fss.or.kr/dsaf001/main.do?rcpNo=20250317000727</t>
        </is>
      </c>
      <c r="K4364" s="37" t="inlineStr">
        <is>
          <t>impairment</t>
        </is>
      </c>
    </row>
    <row r="4365" ht="45" customHeight="1">
      <c r="A4365" s="36" t="inlineStr">
        <is>
          <t>N083</t>
        </is>
      </c>
      <c r="B4365" s="37" t="inlineStr">
        <is>
          <t>Needs Games Inc.</t>
        </is>
      </c>
      <c r="C4365" s="36" t="inlineStr">
        <is>
          <t>인수 전</t>
        </is>
      </c>
      <c r="D4365" s="36" t="inlineStr">
        <is>
          <t>2023-12-31</t>
        </is>
      </c>
      <c r="E4365" s="37" t="inlineStr">
        <is>
          <t>실적</t>
        </is>
      </c>
      <c r="F4365" s="37"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7" t="inlineStr">
        <is>
          <t>DART 감사보고서</t>
        </is>
      </c>
      <c r="H4365" s="36" t="inlineStr">
        <is>
          <t>2024-04-03</t>
        </is>
      </c>
      <c r="I4365" s="36" t="inlineStr">
        <is>
          <t>20240403002703</t>
        </is>
      </c>
      <c r="J4365" s="39" t="inlineStr">
        <is>
          <t>https://dart.fss.or.kr/dsaf001/main.do?rcpNo=20240403002703</t>
        </is>
      </c>
      <c r="K4365" s="37" t="inlineStr">
        <is>
          <t>target_rev_pre,target_op_pre,perf_basis</t>
        </is>
      </c>
    </row>
    <row r="4366" ht="45" customHeight="1">
      <c r="A4366" s="36" t="inlineStr">
        <is>
          <t>N084</t>
        </is>
      </c>
      <c r="B4366" s="37" t="inlineStr">
        <is>
          <t>SODA inc.</t>
        </is>
      </c>
      <c r="C4366" s="36" t="inlineStr">
        <is>
          <t>인수 후</t>
        </is>
      </c>
      <c r="D4366" s="36" t="inlineStr">
        <is>
          <t>2024-05-03</t>
        </is>
      </c>
      <c r="E4366" s="37" t="inlineStr">
        <is>
          <t>어닝콜</t>
        </is>
      </c>
      <c r="F4366" s="37" t="inlineStr">
        <is>
          <t>NAVER 2024년 1분기 실적발표 PDF(원 URL, 수집자 저장본과 MD5 동일): '도착보장/브랜드솔루션 신규 매출 발생과 SODA 편입 영향으로' 커머스 매출 YoY 16.1%; 'SODA편입효과 제외시 전체 매출 YoY 10.4%'.</t>
        </is>
      </c>
      <c r="G4366" s="37" t="inlineStr">
        <is>
          <t>IR 자료</t>
        </is>
      </c>
      <c r="H4366" s="36" t="inlineStr">
        <is>
          <t>2024-05-03</t>
        </is>
      </c>
      <c r="I4366" s="36" t="n"/>
      <c r="J4366" s="39" t="inlineStr">
        <is>
          <t>https://www.navercorp.com/api/article/download/46472935-7f10-4891-8904-7140721d33e9</t>
        </is>
      </c>
      <c r="K4366" s="37" t="inlineStr">
        <is>
          <t>earnings_call_note,post_events_summary</t>
        </is>
      </c>
    </row>
    <row r="4367" ht="45" customHeight="1">
      <c r="A4367" s="36" t="inlineStr">
        <is>
          <t>N084</t>
        </is>
      </c>
      <c r="B4367" s="37" t="inlineStr">
        <is>
          <t>SODA inc.</t>
        </is>
      </c>
      <c r="C4367" s="36" t="inlineStr">
        <is>
          <t>인수 후</t>
        </is>
      </c>
      <c r="D4367" s="36" t="inlineStr">
        <is>
          <t>2026-04-30</t>
        </is>
      </c>
      <c r="E4367" s="37" t="inlineStr">
        <is>
          <t>어닝콜</t>
        </is>
      </c>
      <c r="F4367" s="37"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7" t="inlineStr">
        <is>
          <t>IR 자료</t>
        </is>
      </c>
      <c r="H4367" s="36" t="inlineStr">
        <is>
          <t>2026-04-30</t>
        </is>
      </c>
      <c r="I4367" s="36" t="n"/>
      <c r="J4367" s="39" t="inlineStr">
        <is>
          <t>https://www.navercorp.com/api/article/download/0ce4e7c3-c1ab-4628-9848-baecc3cfcf86</t>
        </is>
      </c>
      <c r="K4367" s="37" t="inlineStr">
        <is>
          <t>earnings_call_note,post_events_summary</t>
        </is>
      </c>
    </row>
    <row r="4368" ht="45" customHeight="1">
      <c r="A4368" s="36" t="inlineStr">
        <is>
          <t>N084</t>
        </is>
      </c>
      <c r="B4368" s="37" t="inlineStr">
        <is>
          <t>SODA inc.</t>
        </is>
      </c>
      <c r="C4368" s="36" t="inlineStr">
        <is>
          <t>인수 후</t>
        </is>
      </c>
      <c r="D4368" s="36" t="inlineStr">
        <is>
          <t>2026-08-07</t>
        </is>
      </c>
      <c r="E4368" s="37" t="inlineStr">
        <is>
          <t>어닝콜</t>
        </is>
      </c>
      <c r="F4368" s="37" t="inlineStr">
        <is>
          <t>NAVER 2026년 2분기 실적발표 PDF(원 URL, 수집자 저장본과 MD5 동일): '[C2C] Poshmark 서비스 개편 등 플랫폼 경쟁력 강화로 성장 폭 확대; Soda 트레이딩 카드 거래 호황이 성장 견인'.</t>
        </is>
      </c>
      <c r="G4368" s="37" t="inlineStr">
        <is>
          <t>IR 자료</t>
        </is>
      </c>
      <c r="H4368" s="36" t="inlineStr">
        <is>
          <t>2026-08-07</t>
        </is>
      </c>
      <c r="I4368" s="36" t="n"/>
      <c r="J4368" s="39" t="inlineStr">
        <is>
          <t>https://www.navercorp.com/api/article/download/a769655e-43a9-4be8-8e78-d091981b1803</t>
        </is>
      </c>
      <c r="K4368" s="37" t="inlineStr">
        <is>
          <t>earnings_call_note,post_events_summary</t>
        </is>
      </c>
    </row>
    <row r="4369" ht="45" customHeight="1">
      <c r="A4369" s="36" t="inlineStr">
        <is>
          <t>N084</t>
        </is>
      </c>
      <c r="B4369" s="37" t="inlineStr">
        <is>
          <t>SODA inc.</t>
        </is>
      </c>
      <c r="C4369" s="36" t="inlineStr">
        <is>
          <t>인수 전</t>
        </is>
      </c>
      <c r="D4369" s="36" t="inlineStr">
        <is>
          <t>2021-12-31</t>
        </is>
      </c>
      <c r="E4369" s="37" t="inlineStr">
        <is>
          <t>실적</t>
        </is>
      </c>
      <c r="F4369" s="37" t="inlineStr">
        <is>
          <t>크림 2021 감사보고서 주석: 관계기업 SODA(일본, 결산월 '12월') 지분율 13.57%, 장부 36,309,422천원. 요약재무정보(천원) 자산 59,473,085, 부채 17,296,905, 자본 42,176,180, 매출 19,123,022, 당기순손실 (42,431,522).</t>
        </is>
      </c>
      <c r="G4369" s="37" t="inlineStr">
        <is>
          <t>DART 감사보고서</t>
        </is>
      </c>
      <c r="H4369" s="36" t="inlineStr">
        <is>
          <t>2022-04-01</t>
        </is>
      </c>
      <c r="I4369" s="36" t="inlineStr">
        <is>
          <t>20220401003163</t>
        </is>
      </c>
      <c r="J4369" s="39" t="inlineStr">
        <is>
          <t>https://dart.fss.or.kr/dsaf001/main.do?rcpNo=20220401003163</t>
        </is>
      </c>
      <c r="K4369" s="37" t="inlineStr">
        <is>
          <t>target_rev_pre,target_op_pre,perf_basis,pre_events_summary</t>
        </is>
      </c>
    </row>
    <row r="4370" ht="45" customHeight="1">
      <c r="A4370" s="36" t="inlineStr">
        <is>
          <t>N084</t>
        </is>
      </c>
      <c r="B4370" s="37" t="inlineStr">
        <is>
          <t>SODA inc.</t>
        </is>
      </c>
      <c r="C4370" s="36" t="inlineStr">
        <is>
          <t>인수 후</t>
        </is>
      </c>
      <c r="D4370" s="36" t="inlineStr">
        <is>
          <t>2025-12-31</t>
        </is>
      </c>
      <c r="E4370" s="37" t="inlineStr">
        <is>
          <t>기타</t>
        </is>
      </c>
      <c r="F4370" s="37"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7" t="inlineStr">
        <is>
          <t>DART 사업보고서</t>
        </is>
      </c>
      <c r="H4370" s="36" t="inlineStr">
        <is>
          <t>2026-03-13</t>
        </is>
      </c>
      <c r="I4370" s="36" t="inlineStr">
        <is>
          <t>20260313001021</t>
        </is>
      </c>
      <c r="J4370" s="39" t="inlineStr">
        <is>
          <t>https://dart.fss.or.kr/dsaf001/main.do?rcpNo=20260313001021</t>
        </is>
      </c>
      <c r="K4370" s="37" t="inlineStr">
        <is>
          <t>perf_basis</t>
        </is>
      </c>
    </row>
    <row r="4371" ht="45" customHeight="1">
      <c r="A4371" s="36" t="inlineStr">
        <is>
          <t>N084</t>
        </is>
      </c>
      <c r="B4371" s="37" t="inlineStr">
        <is>
          <t>SODA inc.</t>
        </is>
      </c>
      <c r="C4371" s="36" t="inlineStr">
        <is>
          <t>인수 후</t>
        </is>
      </c>
      <c r="D4371" s="36" t="inlineStr">
        <is>
          <t>2026-04-09</t>
        </is>
      </c>
      <c r="E4371" s="37" t="inlineStr">
        <is>
          <t>실적</t>
        </is>
      </c>
      <c r="F4371" s="37" t="inlineStr">
        <is>
          <t>헤럴드경제 '크림, 日 성장에 최대 실적': 연결 자회사 소다의 '지난해 매출은 1904억원으로 전년 대비 57% 증가했다'(크림 2025 감사보고서 SODA 매출 190,393,066천원과 일치). 영업이익은 기사에 없음.</t>
        </is>
      </c>
      <c r="G4371" s="37" t="inlineStr">
        <is>
          <t>언론 보도</t>
        </is>
      </c>
      <c r="H4371" s="36" t="inlineStr">
        <is>
          <t>2026-04-09</t>
        </is>
      </c>
      <c r="I4371" s="36" t="n"/>
      <c r="J4371" s="39" t="inlineStr">
        <is>
          <t>https://www.heraldk.com/article/2026040921284546956</t>
        </is>
      </c>
      <c r="K4371" s="37" t="inlineStr">
        <is>
          <t>target_rev_post</t>
        </is>
      </c>
    </row>
    <row r="4372" ht="45" customHeight="1">
      <c r="A4372" s="36" t="inlineStr">
        <is>
          <t>N084</t>
        </is>
      </c>
      <c r="B4372" s="37" t="inlineStr">
        <is>
          <t>SODA inc.</t>
        </is>
      </c>
      <c r="C4372" s="36" t="inlineStr">
        <is>
          <t>발표</t>
        </is>
      </c>
      <c r="D4372" s="36" t="inlineStr">
        <is>
          <t>2023-10-04</t>
        </is>
      </c>
      <c r="E4372" s="37" t="inlineStr">
        <is>
          <t>발표</t>
        </is>
      </c>
      <c r="F4372" s="37" t="inlineStr">
        <is>
          <t>FASHIONSNAP 재확인: 'SODAの既存株主であったKREAMが530億円の評価額でSODA株式を追加取得し、持分比率が65％となったことで、SODAを連結子会社化' (우선주 언급 없음).</t>
        </is>
      </c>
      <c r="G4372" s="37" t="inlineStr">
        <is>
          <t>언론 보도</t>
        </is>
      </c>
      <c r="H4372" s="36" t="inlineStr">
        <is>
          <t>2023-10-04</t>
        </is>
      </c>
      <c r="I4372" s="36" t="n"/>
      <c r="J4372" s="39" t="inlineStr">
        <is>
          <t>https://www.fashionsnap.com/article/2023-10-04/soda-kream/</t>
        </is>
      </c>
      <c r="K4372" s="37" t="inlineStr">
        <is>
          <t>notes,purpose_quote</t>
        </is>
      </c>
    </row>
  </sheetData>
  <autoFilter ref="A1:K4372"/>
  <conditionalFormatting sqref="C2:C4372">
    <cfRule type="expression" priority="1" dxfId="4">
      <formula>$C2="인수 전"</formula>
    </cfRule>
    <cfRule type="expression" priority="2" dxfId="3">
      <formula>$C2="발표"</formula>
    </cfRule>
    <cfRule type="expression" priority="3" dxfId="2">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2026-10-31T05:54:40Z</dcterms:created>
  <dcterms:modified xmlns:dcterms="http://purl.org/dc/terms/" xmlns:xsi="http://www.w3.org/2001/XMLSchema-instance" xsi:type="dcterms:W3CDTF">2026-10-31T05:54:43Z</dcterms:modified>
</cp:coreProperties>
</file>